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yectos\ClaudeProjects\GDSoluciones\Excel\"/>
    </mc:Choice>
  </mc:AlternateContent>
  <workbookProtection lockStructure="1"/>
  <bookViews>
    <workbookView xWindow="0" yWindow="0" windowWidth="13035" windowHeight="7065" activeTab="4"/>
  </bookViews>
  <sheets>
    <sheet name="Inicio" sheetId="1" r:id="rId1"/>
    <sheet name="Instrucciones" sheetId="2" r:id="rId2"/>
    <sheet name="Configuracion" sheetId="3" r:id="rId3"/>
    <sheet name="Menu" sheetId="4" r:id="rId4"/>
    <sheet name="Ventas" sheetId="5" r:id="rId5"/>
    <sheet name="Compras" sheetId="6" r:id="rId6"/>
    <sheet name="Gastos Fijos" sheetId="7" r:id="rId7"/>
    <sheet name="Merma" sheetId="8" r:id="rId8"/>
    <sheet name="Cierre de Caja" sheetId="9" r:id="rId9"/>
    <sheet name="Panel de Control" sheetId="10" r:id="rId10"/>
    <sheet name="Reportes" sheetId="11" r:id="rId11"/>
    <sheet name="Calculos" sheetId="12" state="hidden" r:id="rId12"/>
    <sheet name="Datos" sheetId="13" state="hidden" r:id="rId13"/>
  </sheets>
  <definedNames>
    <definedName name="ComprasMes">Calculos!$B$10</definedName>
    <definedName name="DiferenciaCajaHoy">Calculos!$B$14</definedName>
    <definedName name="GastosFijosMes">Calculos!$B$9</definedName>
    <definedName name="ListaCategoriasGasto">Datos!$E$2:$E$10</definedName>
    <definedName name="ListaCategoriasInsumo">Datos!$D$2:$D$9</definedName>
    <definedName name="ListaCategoriasMenu">Datos!$A$2:$A$8</definedName>
    <definedName name="ListaEstadoProducto">Datos!$B$2:$B$3</definedName>
    <definedName name="ListaMetodosPago">Datos!$C$2:$C$5</definedName>
    <definedName name="ListaMoneda">Datos!$I$2:$I$3</definedName>
    <definedName name="ListaMotivoMerma">Datos!$G$2:$G$6</definedName>
    <definedName name="ListaPlatos">Menu!$B$6:$B$205</definedName>
    <definedName name="ListaSiNo">Datos!$H$2:$H$3</definedName>
    <definedName name="ListaTurnos">Datos!$F$2:$F$4</definedName>
    <definedName name="MargenPromedioPlato">Calculos!$B$15</definedName>
    <definedName name="MermaHoy">Calculos!$B$6</definedName>
    <definedName name="MermaMes">Calculos!$B$11</definedName>
    <definedName name="MetaProgreso">Calculos!$B$17</definedName>
    <definedName name="MetaVentaDiaria">Configuracion!$B$8</definedName>
    <definedName name="Moneda">Configuracion!$B$7</definedName>
    <definedName name="NombreNegocio">Configuracion!$B$5</definedName>
    <definedName name="PuntoEquilibrioDiario">Calculos!$B$16</definedName>
    <definedName name="Rng_DiaSemana">Calculos!$A$27:$C$34</definedName>
    <definedName name="Rng_MetodoPago">Calculos!$N$2:$O$5</definedName>
    <definedName name="Rng_Top5">Calculos!$K$2:$L$6</definedName>
    <definedName name="Rng_Ultimos7">Calculos!$A$19:$C$25</definedName>
    <definedName name="UtilidadBrutaMes">Calculos!$B$12</definedName>
    <definedName name="UtilidadHoy">Calculos!$B$7</definedName>
    <definedName name="UtilidadNetaMes">Calculos!$B$13</definedName>
    <definedName name="VentasHoy">Calculos!$B$5</definedName>
    <definedName name="VentasMes">Calculos!$B$8</definedName>
  </definedNames>
  <calcPr calcId="162913"/>
  <pivotCaches>
    <pivotCache cacheId="0" r:id="rId14"/>
    <pivotCache cacheId="2" r:id="rId15"/>
    <pivotCache cacheId="5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" i="5" l="1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M1004" i="5"/>
  <c r="M1005" i="5"/>
  <c r="M1006" i="5"/>
  <c r="M1007" i="5"/>
  <c r="M1008" i="5"/>
  <c r="M1009" i="5"/>
  <c r="M1010" i="5"/>
  <c r="M1011" i="5"/>
  <c r="M1012" i="5"/>
  <c r="M1013" i="5"/>
  <c r="M1014" i="5"/>
  <c r="M1015" i="5"/>
  <c r="M1016" i="5"/>
  <c r="M1017" i="5"/>
  <c r="M1018" i="5"/>
  <c r="M1019" i="5"/>
  <c r="M1020" i="5"/>
  <c r="M1021" i="5"/>
  <c r="M1022" i="5"/>
  <c r="M1023" i="5"/>
  <c r="M1024" i="5"/>
  <c r="M1025" i="5"/>
  <c r="M1026" i="5"/>
  <c r="M1027" i="5"/>
  <c r="M1028" i="5"/>
  <c r="M1029" i="5"/>
  <c r="M1030" i="5"/>
  <c r="M1031" i="5"/>
  <c r="M1032" i="5"/>
  <c r="M1033" i="5"/>
  <c r="M1034" i="5"/>
  <c r="M1035" i="5"/>
  <c r="M1036" i="5"/>
  <c r="M1037" i="5"/>
  <c r="M1038" i="5"/>
  <c r="M1039" i="5"/>
  <c r="M1040" i="5"/>
  <c r="M1041" i="5"/>
  <c r="M1042" i="5"/>
  <c r="M1043" i="5"/>
  <c r="M1044" i="5"/>
  <c r="M1045" i="5"/>
  <c r="M1046" i="5"/>
  <c r="M1047" i="5"/>
  <c r="M1048" i="5"/>
  <c r="M1049" i="5"/>
  <c r="M1050" i="5"/>
  <c r="M1051" i="5"/>
  <c r="M1052" i="5"/>
  <c r="M1053" i="5"/>
  <c r="M1054" i="5"/>
  <c r="M1055" i="5"/>
  <c r="M1056" i="5"/>
  <c r="M1057" i="5"/>
  <c r="M1058" i="5"/>
  <c r="M1059" i="5"/>
  <c r="M1060" i="5"/>
  <c r="M1061" i="5"/>
  <c r="M1062" i="5"/>
  <c r="M1063" i="5"/>
  <c r="M1064" i="5"/>
  <c r="M1065" i="5"/>
  <c r="M1066" i="5"/>
  <c r="M1067" i="5"/>
  <c r="M1068" i="5"/>
  <c r="M1069" i="5"/>
  <c r="M1070" i="5"/>
  <c r="M1071" i="5"/>
  <c r="M1072" i="5"/>
  <c r="M1073" i="5"/>
  <c r="M1074" i="5"/>
  <c r="M1075" i="5"/>
  <c r="M1076" i="5"/>
  <c r="M1077" i="5"/>
  <c r="M1078" i="5"/>
  <c r="M1079" i="5"/>
  <c r="M1080" i="5"/>
  <c r="M1081" i="5"/>
  <c r="M1082" i="5"/>
  <c r="M1083" i="5"/>
  <c r="M1084" i="5"/>
  <c r="M1085" i="5"/>
  <c r="M1086" i="5"/>
  <c r="M1087" i="5"/>
  <c r="M1088" i="5"/>
  <c r="M1089" i="5"/>
  <c r="M1090" i="5"/>
  <c r="M1091" i="5"/>
  <c r="M1092" i="5"/>
  <c r="M1093" i="5"/>
  <c r="M1094" i="5"/>
  <c r="M1095" i="5"/>
  <c r="M1096" i="5"/>
  <c r="M1097" i="5"/>
  <c r="M1098" i="5"/>
  <c r="M1099" i="5"/>
  <c r="M1100" i="5"/>
  <c r="M1101" i="5"/>
  <c r="M1102" i="5"/>
  <c r="M1103" i="5"/>
  <c r="M1104" i="5"/>
  <c r="M1105" i="5"/>
  <c r="M1106" i="5"/>
  <c r="M1107" i="5"/>
  <c r="M1108" i="5"/>
  <c r="M1109" i="5"/>
  <c r="M1110" i="5"/>
  <c r="M1111" i="5"/>
  <c r="M1112" i="5"/>
  <c r="M1113" i="5"/>
  <c r="M1114" i="5"/>
  <c r="M1115" i="5"/>
  <c r="M1116" i="5"/>
  <c r="M1117" i="5"/>
  <c r="M1118" i="5"/>
  <c r="M1119" i="5"/>
  <c r="M1120" i="5"/>
  <c r="M1121" i="5"/>
  <c r="M1122" i="5"/>
  <c r="M1123" i="5"/>
  <c r="M1124" i="5"/>
  <c r="M1125" i="5"/>
  <c r="M1126" i="5"/>
  <c r="M1127" i="5"/>
  <c r="M1128" i="5"/>
  <c r="M1129" i="5"/>
  <c r="M1130" i="5"/>
  <c r="M1131" i="5"/>
  <c r="M1132" i="5"/>
  <c r="M1133" i="5"/>
  <c r="M1134" i="5"/>
  <c r="M1135" i="5"/>
  <c r="M1136" i="5"/>
  <c r="M1137" i="5"/>
  <c r="M1138" i="5"/>
  <c r="M1139" i="5"/>
  <c r="M1140" i="5"/>
  <c r="M1141" i="5"/>
  <c r="M1142" i="5"/>
  <c r="M1143" i="5"/>
  <c r="M1144" i="5"/>
  <c r="M1145" i="5"/>
  <c r="M1146" i="5"/>
  <c r="M1147" i="5"/>
  <c r="M1148" i="5"/>
  <c r="M1149" i="5"/>
  <c r="M1150" i="5"/>
  <c r="M1151" i="5"/>
  <c r="M1152" i="5"/>
  <c r="M1153" i="5"/>
  <c r="M1154" i="5"/>
  <c r="M1155" i="5"/>
  <c r="M1156" i="5"/>
  <c r="M1157" i="5"/>
  <c r="M1158" i="5"/>
  <c r="M1159" i="5"/>
  <c r="M1160" i="5"/>
  <c r="M1161" i="5"/>
  <c r="M1162" i="5"/>
  <c r="M1163" i="5"/>
  <c r="M1164" i="5"/>
  <c r="M1165" i="5"/>
  <c r="M1166" i="5"/>
  <c r="M1167" i="5"/>
  <c r="M1168" i="5"/>
  <c r="M1169" i="5"/>
  <c r="M1170" i="5"/>
  <c r="M1171" i="5"/>
  <c r="M1172" i="5"/>
  <c r="M1173" i="5"/>
  <c r="M1174" i="5"/>
  <c r="M1175" i="5"/>
  <c r="M1176" i="5"/>
  <c r="M1177" i="5"/>
  <c r="M1178" i="5"/>
  <c r="M1179" i="5"/>
  <c r="M1180" i="5"/>
  <c r="M1181" i="5"/>
  <c r="M1182" i="5"/>
  <c r="M1183" i="5"/>
  <c r="M1184" i="5"/>
  <c r="M1185" i="5"/>
  <c r="M1186" i="5"/>
  <c r="M1187" i="5"/>
  <c r="M1188" i="5"/>
  <c r="M1189" i="5"/>
  <c r="M1190" i="5"/>
  <c r="M1191" i="5"/>
  <c r="M1192" i="5"/>
  <c r="M1193" i="5"/>
  <c r="M1194" i="5"/>
  <c r="M1195" i="5"/>
  <c r="M1196" i="5"/>
  <c r="M1197" i="5"/>
  <c r="M1198" i="5"/>
  <c r="M1199" i="5"/>
  <c r="M1200" i="5"/>
  <c r="M1201" i="5"/>
  <c r="M1202" i="5"/>
  <c r="M1203" i="5"/>
  <c r="M1204" i="5"/>
  <c r="M1205" i="5"/>
  <c r="M1206" i="5"/>
  <c r="M1207" i="5"/>
  <c r="M1208" i="5"/>
  <c r="M1209" i="5"/>
  <c r="M1210" i="5"/>
  <c r="M1211" i="5"/>
  <c r="M1212" i="5"/>
  <c r="M1213" i="5"/>
  <c r="M1214" i="5"/>
  <c r="M1215" i="5"/>
  <c r="M1216" i="5"/>
  <c r="M1217" i="5"/>
  <c r="M1218" i="5"/>
  <c r="M1219" i="5"/>
  <c r="M1220" i="5"/>
  <c r="M1221" i="5"/>
  <c r="M1222" i="5"/>
  <c r="M1223" i="5"/>
  <c r="M1224" i="5"/>
  <c r="M1225" i="5"/>
  <c r="M1226" i="5"/>
  <c r="M1227" i="5"/>
  <c r="M1228" i="5"/>
  <c r="M1229" i="5"/>
  <c r="M1230" i="5"/>
  <c r="M1231" i="5"/>
  <c r="M1232" i="5"/>
  <c r="M1233" i="5"/>
  <c r="M1234" i="5"/>
  <c r="M1235" i="5"/>
  <c r="M1236" i="5"/>
  <c r="M1237" i="5"/>
  <c r="M1238" i="5"/>
  <c r="M1239" i="5"/>
  <c r="M1240" i="5"/>
  <c r="M1241" i="5"/>
  <c r="M1242" i="5"/>
  <c r="M1243" i="5"/>
  <c r="M1244" i="5"/>
  <c r="M1245" i="5"/>
  <c r="M1246" i="5"/>
  <c r="M1247" i="5"/>
  <c r="M1248" i="5"/>
  <c r="M1249" i="5"/>
  <c r="M1250" i="5"/>
  <c r="M1251" i="5"/>
  <c r="M1252" i="5"/>
  <c r="M1253" i="5"/>
  <c r="M1254" i="5"/>
  <c r="M1255" i="5"/>
  <c r="M1256" i="5"/>
  <c r="M1257" i="5"/>
  <c r="M1258" i="5"/>
  <c r="M1259" i="5"/>
  <c r="M1260" i="5"/>
  <c r="M1261" i="5"/>
  <c r="M1262" i="5"/>
  <c r="M1263" i="5"/>
  <c r="M1264" i="5"/>
  <c r="M1265" i="5"/>
  <c r="M1266" i="5"/>
  <c r="M1267" i="5"/>
  <c r="M1268" i="5"/>
  <c r="M1269" i="5"/>
  <c r="M1270" i="5"/>
  <c r="M1271" i="5"/>
  <c r="M1272" i="5"/>
  <c r="M1273" i="5"/>
  <c r="M1274" i="5"/>
  <c r="M1275" i="5"/>
  <c r="M1276" i="5"/>
  <c r="M1277" i="5"/>
  <c r="M1278" i="5"/>
  <c r="M1279" i="5"/>
  <c r="M1280" i="5"/>
  <c r="M1281" i="5"/>
  <c r="M1282" i="5"/>
  <c r="M1283" i="5"/>
  <c r="M1284" i="5"/>
  <c r="M1285" i="5"/>
  <c r="M1286" i="5"/>
  <c r="M1287" i="5"/>
  <c r="M1288" i="5"/>
  <c r="M1289" i="5"/>
  <c r="M1290" i="5"/>
  <c r="M1291" i="5"/>
  <c r="M1292" i="5"/>
  <c r="M1293" i="5"/>
  <c r="M1294" i="5"/>
  <c r="M1295" i="5"/>
  <c r="M1296" i="5"/>
  <c r="M1297" i="5"/>
  <c r="M1298" i="5"/>
  <c r="M1299" i="5"/>
  <c r="M1300" i="5"/>
  <c r="M1301" i="5"/>
  <c r="M1302" i="5"/>
  <c r="M1303" i="5"/>
  <c r="M1304" i="5"/>
  <c r="M1305" i="5"/>
  <c r="M1306" i="5"/>
  <c r="M1307" i="5"/>
  <c r="M1308" i="5"/>
  <c r="M1309" i="5"/>
  <c r="M1310" i="5"/>
  <c r="M1311" i="5"/>
  <c r="M1312" i="5"/>
  <c r="M1313" i="5"/>
  <c r="M1314" i="5"/>
  <c r="M1315" i="5"/>
  <c r="M1316" i="5"/>
  <c r="M1317" i="5"/>
  <c r="M1318" i="5"/>
  <c r="M1319" i="5"/>
  <c r="M1320" i="5"/>
  <c r="M1321" i="5"/>
  <c r="M1322" i="5"/>
  <c r="M1323" i="5"/>
  <c r="M1324" i="5"/>
  <c r="M1325" i="5"/>
  <c r="M1326" i="5"/>
  <c r="M1327" i="5"/>
  <c r="M1328" i="5"/>
  <c r="M1329" i="5"/>
  <c r="M1330" i="5"/>
  <c r="M1331" i="5"/>
  <c r="M1332" i="5"/>
  <c r="M1333" i="5"/>
  <c r="M1334" i="5"/>
  <c r="M1335" i="5"/>
  <c r="M1336" i="5"/>
  <c r="M1337" i="5"/>
  <c r="M1338" i="5"/>
  <c r="M1339" i="5"/>
  <c r="M1340" i="5"/>
  <c r="M1341" i="5"/>
  <c r="M1342" i="5"/>
  <c r="M1343" i="5"/>
  <c r="M1344" i="5"/>
  <c r="M1345" i="5"/>
  <c r="M1346" i="5"/>
  <c r="M1347" i="5"/>
  <c r="M1348" i="5"/>
  <c r="M1349" i="5"/>
  <c r="M1350" i="5"/>
  <c r="M1351" i="5"/>
  <c r="M1352" i="5"/>
  <c r="M1353" i="5"/>
  <c r="M1354" i="5"/>
  <c r="M1355" i="5"/>
  <c r="M1356" i="5"/>
  <c r="M1357" i="5"/>
  <c r="M1358" i="5"/>
  <c r="M1359" i="5"/>
  <c r="M1360" i="5"/>
  <c r="M1361" i="5"/>
  <c r="M1362" i="5"/>
  <c r="M1363" i="5"/>
  <c r="M1364" i="5"/>
  <c r="M1365" i="5"/>
  <c r="M1366" i="5"/>
  <c r="M1367" i="5"/>
  <c r="M1368" i="5"/>
  <c r="M1369" i="5"/>
  <c r="M1370" i="5"/>
  <c r="M1371" i="5"/>
  <c r="M1372" i="5"/>
  <c r="M1373" i="5"/>
  <c r="M1374" i="5"/>
  <c r="M1375" i="5"/>
  <c r="M1376" i="5"/>
  <c r="M1377" i="5"/>
  <c r="M1378" i="5"/>
  <c r="M1379" i="5"/>
  <c r="M1380" i="5"/>
  <c r="M1381" i="5"/>
  <c r="M1382" i="5"/>
  <c r="M1383" i="5"/>
  <c r="M1384" i="5"/>
  <c r="M1385" i="5"/>
  <c r="M1386" i="5"/>
  <c r="M1387" i="5"/>
  <c r="M1388" i="5"/>
  <c r="M1389" i="5"/>
  <c r="M1390" i="5"/>
  <c r="M1391" i="5"/>
  <c r="M1392" i="5"/>
  <c r="M1393" i="5"/>
  <c r="M1394" i="5"/>
  <c r="M1395" i="5"/>
  <c r="M1396" i="5"/>
  <c r="M1397" i="5"/>
  <c r="M1398" i="5"/>
  <c r="M1399" i="5"/>
  <c r="M1400" i="5"/>
  <c r="M1401" i="5"/>
  <c r="M1402" i="5"/>
  <c r="M1403" i="5"/>
  <c r="M1404" i="5"/>
  <c r="M1405" i="5"/>
  <c r="M1406" i="5"/>
  <c r="M1407" i="5"/>
  <c r="M1408" i="5"/>
  <c r="M1409" i="5"/>
  <c r="M1410" i="5"/>
  <c r="M1411" i="5"/>
  <c r="M1412" i="5"/>
  <c r="M1413" i="5"/>
  <c r="M1414" i="5"/>
  <c r="M1415" i="5"/>
  <c r="M1416" i="5"/>
  <c r="M1417" i="5"/>
  <c r="M1418" i="5"/>
  <c r="M1419" i="5"/>
  <c r="M1420" i="5"/>
  <c r="M1421" i="5"/>
  <c r="M1422" i="5"/>
  <c r="M1423" i="5"/>
  <c r="M1424" i="5"/>
  <c r="M1425" i="5"/>
  <c r="M1426" i="5"/>
  <c r="M1427" i="5"/>
  <c r="M1428" i="5"/>
  <c r="M1429" i="5"/>
  <c r="M1430" i="5"/>
  <c r="M1431" i="5"/>
  <c r="M1432" i="5"/>
  <c r="M1433" i="5"/>
  <c r="M1434" i="5"/>
  <c r="M1435" i="5"/>
  <c r="M1436" i="5"/>
  <c r="M1437" i="5"/>
  <c r="M1438" i="5"/>
  <c r="M1439" i="5"/>
  <c r="M1440" i="5"/>
  <c r="M1441" i="5"/>
  <c r="M1442" i="5"/>
  <c r="M1443" i="5"/>
  <c r="M1444" i="5"/>
  <c r="M1445" i="5"/>
  <c r="M1446" i="5"/>
  <c r="M1447" i="5"/>
  <c r="M1448" i="5"/>
  <c r="M1449" i="5"/>
  <c r="M1450" i="5"/>
  <c r="M1451" i="5"/>
  <c r="M1452" i="5"/>
  <c r="M1453" i="5"/>
  <c r="M1454" i="5"/>
  <c r="M1455" i="5"/>
  <c r="M1456" i="5"/>
  <c r="M1457" i="5"/>
  <c r="M1458" i="5"/>
  <c r="M1459" i="5"/>
  <c r="M1460" i="5"/>
  <c r="M1461" i="5"/>
  <c r="M1462" i="5"/>
  <c r="M1463" i="5"/>
  <c r="M1464" i="5"/>
  <c r="M1465" i="5"/>
  <c r="M1466" i="5"/>
  <c r="M1467" i="5"/>
  <c r="M1468" i="5"/>
  <c r="M1469" i="5"/>
  <c r="M1470" i="5"/>
  <c r="M1471" i="5"/>
  <c r="M1472" i="5"/>
  <c r="M1473" i="5"/>
  <c r="M1474" i="5"/>
  <c r="M1475" i="5"/>
  <c r="M1476" i="5"/>
  <c r="M1477" i="5"/>
  <c r="M1478" i="5"/>
  <c r="M1479" i="5"/>
  <c r="M1480" i="5"/>
  <c r="M1481" i="5"/>
  <c r="M1482" i="5"/>
  <c r="M1483" i="5"/>
  <c r="M1484" i="5"/>
  <c r="M1485" i="5"/>
  <c r="M1486" i="5"/>
  <c r="M1487" i="5"/>
  <c r="M1488" i="5"/>
  <c r="M1489" i="5"/>
  <c r="M1490" i="5"/>
  <c r="M1491" i="5"/>
  <c r="M1492" i="5"/>
  <c r="M1493" i="5"/>
  <c r="M1494" i="5"/>
  <c r="M1495" i="5"/>
  <c r="M1496" i="5"/>
  <c r="M1497" i="5"/>
  <c r="M1498" i="5"/>
  <c r="M1499" i="5"/>
  <c r="M1500" i="5"/>
  <c r="M1501" i="5"/>
  <c r="M1502" i="5"/>
  <c r="M1503" i="5"/>
  <c r="M1504" i="5"/>
  <c r="M1505" i="5"/>
  <c r="M1506" i="5"/>
  <c r="M1507" i="5"/>
  <c r="M1508" i="5"/>
  <c r="M1509" i="5"/>
  <c r="M1510" i="5"/>
  <c r="M1511" i="5"/>
  <c r="M1512" i="5"/>
  <c r="M1513" i="5"/>
  <c r="M1514" i="5"/>
  <c r="M1515" i="5"/>
  <c r="M1516" i="5"/>
  <c r="M1517" i="5"/>
  <c r="M1518" i="5"/>
  <c r="M1519" i="5"/>
  <c r="M1520" i="5"/>
  <c r="M1521" i="5"/>
  <c r="M1522" i="5"/>
  <c r="M1523" i="5"/>
  <c r="M1524" i="5"/>
  <c r="M1525" i="5"/>
  <c r="M1526" i="5"/>
  <c r="M1527" i="5"/>
  <c r="M1528" i="5"/>
  <c r="M1529" i="5"/>
  <c r="M1530" i="5"/>
  <c r="M1531" i="5"/>
  <c r="M1532" i="5"/>
  <c r="M1533" i="5"/>
  <c r="M1534" i="5"/>
  <c r="M1535" i="5"/>
  <c r="M1536" i="5"/>
  <c r="M1537" i="5"/>
  <c r="M1538" i="5"/>
  <c r="M1539" i="5"/>
  <c r="M1540" i="5"/>
  <c r="M1541" i="5"/>
  <c r="M1542" i="5"/>
  <c r="M1543" i="5"/>
  <c r="M1544" i="5"/>
  <c r="M1545" i="5"/>
  <c r="M1546" i="5"/>
  <c r="M1547" i="5"/>
  <c r="M1548" i="5"/>
  <c r="M1549" i="5"/>
  <c r="M1550" i="5"/>
  <c r="M1551" i="5"/>
  <c r="M1552" i="5"/>
  <c r="M1553" i="5"/>
  <c r="M1554" i="5"/>
  <c r="M1555" i="5"/>
  <c r="M1556" i="5"/>
  <c r="M1557" i="5"/>
  <c r="M1558" i="5"/>
  <c r="M1559" i="5"/>
  <c r="M1560" i="5"/>
  <c r="M1561" i="5"/>
  <c r="M1562" i="5"/>
  <c r="M1563" i="5"/>
  <c r="M1564" i="5"/>
  <c r="M1565" i="5"/>
  <c r="M1566" i="5"/>
  <c r="M1567" i="5"/>
  <c r="M1568" i="5"/>
  <c r="M1569" i="5"/>
  <c r="M1570" i="5"/>
  <c r="M1571" i="5"/>
  <c r="M1572" i="5"/>
  <c r="M1573" i="5"/>
  <c r="M1574" i="5"/>
  <c r="M1575" i="5"/>
  <c r="M1576" i="5"/>
  <c r="M1577" i="5"/>
  <c r="M1578" i="5"/>
  <c r="M1579" i="5"/>
  <c r="M1580" i="5"/>
  <c r="M1581" i="5"/>
  <c r="M1582" i="5"/>
  <c r="M1583" i="5"/>
  <c r="M1584" i="5"/>
  <c r="M1585" i="5"/>
  <c r="M1586" i="5"/>
  <c r="M1587" i="5"/>
  <c r="M1588" i="5"/>
  <c r="M1589" i="5"/>
  <c r="M1590" i="5"/>
  <c r="M1591" i="5"/>
  <c r="M1592" i="5"/>
  <c r="M1593" i="5"/>
  <c r="M1594" i="5"/>
  <c r="M1595" i="5"/>
  <c r="M1596" i="5"/>
  <c r="M1597" i="5"/>
  <c r="M1598" i="5"/>
  <c r="M1599" i="5"/>
  <c r="M1600" i="5"/>
  <c r="M1601" i="5"/>
  <c r="M1602" i="5"/>
  <c r="M1603" i="5"/>
  <c r="M1604" i="5"/>
  <c r="M1605" i="5"/>
  <c r="M1606" i="5"/>
  <c r="M1607" i="5"/>
  <c r="M1608" i="5"/>
  <c r="M1609" i="5"/>
  <c r="M1610" i="5"/>
  <c r="M1611" i="5"/>
  <c r="M1612" i="5"/>
  <c r="M1613" i="5"/>
  <c r="M1614" i="5"/>
  <c r="M1615" i="5"/>
  <c r="M1616" i="5"/>
  <c r="M1617" i="5"/>
  <c r="M1618" i="5"/>
  <c r="M1619" i="5"/>
  <c r="M1620" i="5"/>
  <c r="M1621" i="5"/>
  <c r="M1622" i="5"/>
  <c r="M1623" i="5"/>
  <c r="M1624" i="5"/>
  <c r="M1625" i="5"/>
  <c r="M1626" i="5"/>
  <c r="M1627" i="5"/>
  <c r="M1628" i="5"/>
  <c r="M1629" i="5"/>
  <c r="M1630" i="5"/>
  <c r="M1631" i="5"/>
  <c r="M1632" i="5"/>
  <c r="M1633" i="5"/>
  <c r="M1634" i="5"/>
  <c r="M1635" i="5"/>
  <c r="M1636" i="5"/>
  <c r="M1637" i="5"/>
  <c r="M1638" i="5"/>
  <c r="M1639" i="5"/>
  <c r="M1640" i="5"/>
  <c r="M1641" i="5"/>
  <c r="M1642" i="5"/>
  <c r="M1643" i="5"/>
  <c r="M1644" i="5"/>
  <c r="M1645" i="5"/>
  <c r="M1646" i="5"/>
  <c r="M1647" i="5"/>
  <c r="M1648" i="5"/>
  <c r="M1649" i="5"/>
  <c r="M1650" i="5"/>
  <c r="M1651" i="5"/>
  <c r="M1652" i="5"/>
  <c r="M1653" i="5"/>
  <c r="M1654" i="5"/>
  <c r="M1655" i="5"/>
  <c r="M1656" i="5"/>
  <c r="M1657" i="5"/>
  <c r="M1658" i="5"/>
  <c r="M1659" i="5"/>
  <c r="M1660" i="5"/>
  <c r="M1661" i="5"/>
  <c r="M1662" i="5"/>
  <c r="M1663" i="5"/>
  <c r="M1664" i="5"/>
  <c r="M1665" i="5"/>
  <c r="M1666" i="5"/>
  <c r="M1667" i="5"/>
  <c r="M1668" i="5"/>
  <c r="M1669" i="5"/>
  <c r="M1670" i="5"/>
  <c r="M1671" i="5"/>
  <c r="M1672" i="5"/>
  <c r="M1673" i="5"/>
  <c r="M1674" i="5"/>
  <c r="M1675" i="5"/>
  <c r="M1676" i="5"/>
  <c r="M1677" i="5"/>
  <c r="M1678" i="5"/>
  <c r="M1679" i="5"/>
  <c r="M1680" i="5"/>
  <c r="M1681" i="5"/>
  <c r="M1682" i="5"/>
  <c r="M1683" i="5"/>
  <c r="M1684" i="5"/>
  <c r="M1685" i="5"/>
  <c r="M1686" i="5"/>
  <c r="M1687" i="5"/>
  <c r="M1688" i="5"/>
  <c r="M1689" i="5"/>
  <c r="M1690" i="5"/>
  <c r="M1691" i="5"/>
  <c r="M1692" i="5"/>
  <c r="M1693" i="5"/>
  <c r="M1694" i="5"/>
  <c r="M1695" i="5"/>
  <c r="M1696" i="5"/>
  <c r="M1697" i="5"/>
  <c r="M1698" i="5"/>
  <c r="M1699" i="5"/>
  <c r="M1700" i="5"/>
  <c r="M1701" i="5"/>
  <c r="M1702" i="5"/>
  <c r="M1703" i="5"/>
  <c r="M1704" i="5"/>
  <c r="M1705" i="5"/>
  <c r="M1706" i="5"/>
  <c r="M1707" i="5"/>
  <c r="M1708" i="5"/>
  <c r="M1709" i="5"/>
  <c r="M1710" i="5"/>
  <c r="M1711" i="5"/>
  <c r="M1712" i="5"/>
  <c r="M1713" i="5"/>
  <c r="M1714" i="5"/>
  <c r="M1715" i="5"/>
  <c r="M1716" i="5"/>
  <c r="M1717" i="5"/>
  <c r="M1718" i="5"/>
  <c r="M1719" i="5"/>
  <c r="M1720" i="5"/>
  <c r="M1721" i="5"/>
  <c r="M1722" i="5"/>
  <c r="M1723" i="5"/>
  <c r="M1724" i="5"/>
  <c r="M1725" i="5"/>
  <c r="M1726" i="5"/>
  <c r="M1727" i="5"/>
  <c r="M1728" i="5"/>
  <c r="M1729" i="5"/>
  <c r="M1730" i="5"/>
  <c r="M1731" i="5"/>
  <c r="M1732" i="5"/>
  <c r="M1733" i="5"/>
  <c r="M1734" i="5"/>
  <c r="M1735" i="5"/>
  <c r="M1736" i="5"/>
  <c r="M1737" i="5"/>
  <c r="M1738" i="5"/>
  <c r="M1739" i="5"/>
  <c r="M1740" i="5"/>
  <c r="M1741" i="5"/>
  <c r="M1742" i="5"/>
  <c r="M1743" i="5"/>
  <c r="M1744" i="5"/>
  <c r="M1745" i="5"/>
  <c r="M1746" i="5"/>
  <c r="M1747" i="5"/>
  <c r="M1748" i="5"/>
  <c r="M1749" i="5"/>
  <c r="M1750" i="5"/>
  <c r="M1751" i="5"/>
  <c r="M1752" i="5"/>
  <c r="M1753" i="5"/>
  <c r="M1754" i="5"/>
  <c r="M1755" i="5"/>
  <c r="M1756" i="5"/>
  <c r="M1757" i="5"/>
  <c r="M1758" i="5"/>
  <c r="M1759" i="5"/>
  <c r="M1760" i="5"/>
  <c r="M1761" i="5"/>
  <c r="M1762" i="5"/>
  <c r="M1763" i="5"/>
  <c r="M1764" i="5"/>
  <c r="M1765" i="5"/>
  <c r="M1766" i="5"/>
  <c r="M1767" i="5"/>
  <c r="M1768" i="5"/>
  <c r="M1769" i="5"/>
  <c r="M1770" i="5"/>
  <c r="M1771" i="5"/>
  <c r="M1772" i="5"/>
  <c r="M1773" i="5"/>
  <c r="M1774" i="5"/>
  <c r="M1775" i="5"/>
  <c r="M1776" i="5"/>
  <c r="M1777" i="5"/>
  <c r="M1778" i="5"/>
  <c r="M1779" i="5"/>
  <c r="M1780" i="5"/>
  <c r="M1781" i="5"/>
  <c r="M1782" i="5"/>
  <c r="M1783" i="5"/>
  <c r="M1784" i="5"/>
  <c r="M1785" i="5"/>
  <c r="M1786" i="5"/>
  <c r="M1787" i="5"/>
  <c r="M1788" i="5"/>
  <c r="M1789" i="5"/>
  <c r="M1790" i="5"/>
  <c r="M1791" i="5"/>
  <c r="M1792" i="5"/>
  <c r="M1793" i="5"/>
  <c r="M1794" i="5"/>
  <c r="M1795" i="5"/>
  <c r="M1796" i="5"/>
  <c r="M1797" i="5"/>
  <c r="M1798" i="5"/>
  <c r="M1799" i="5"/>
  <c r="M1800" i="5"/>
  <c r="M1801" i="5"/>
  <c r="M1802" i="5"/>
  <c r="M1803" i="5"/>
  <c r="M1804" i="5"/>
  <c r="M1805" i="5"/>
  <c r="M1806" i="5"/>
  <c r="M1807" i="5"/>
  <c r="M1808" i="5"/>
  <c r="M1809" i="5"/>
  <c r="M1810" i="5"/>
  <c r="M1811" i="5"/>
  <c r="M1812" i="5"/>
  <c r="M1813" i="5"/>
  <c r="M1814" i="5"/>
  <c r="M1815" i="5"/>
  <c r="M1816" i="5"/>
  <c r="M1817" i="5"/>
  <c r="M1818" i="5"/>
  <c r="M1819" i="5"/>
  <c r="M1820" i="5"/>
  <c r="M1821" i="5"/>
  <c r="M1822" i="5"/>
  <c r="M1823" i="5"/>
  <c r="M1824" i="5"/>
  <c r="M1825" i="5"/>
  <c r="M1826" i="5"/>
  <c r="M1827" i="5"/>
  <c r="M1828" i="5"/>
  <c r="M1829" i="5"/>
  <c r="M1830" i="5"/>
  <c r="M1831" i="5"/>
  <c r="M1832" i="5"/>
  <c r="M1833" i="5"/>
  <c r="M1834" i="5"/>
  <c r="M1835" i="5"/>
  <c r="M1836" i="5"/>
  <c r="M1837" i="5"/>
  <c r="M1838" i="5"/>
  <c r="M1839" i="5"/>
  <c r="M1840" i="5"/>
  <c r="M1841" i="5"/>
  <c r="M1842" i="5"/>
  <c r="M1843" i="5"/>
  <c r="M1844" i="5"/>
  <c r="M1845" i="5"/>
  <c r="M1846" i="5"/>
  <c r="M1847" i="5"/>
  <c r="M1848" i="5"/>
  <c r="M1849" i="5"/>
  <c r="M1850" i="5"/>
  <c r="M1851" i="5"/>
  <c r="M1852" i="5"/>
  <c r="M1853" i="5"/>
  <c r="M1854" i="5"/>
  <c r="M1855" i="5"/>
  <c r="M1856" i="5"/>
  <c r="M1857" i="5"/>
  <c r="M1858" i="5"/>
  <c r="M1859" i="5"/>
  <c r="M1860" i="5"/>
  <c r="M1861" i="5"/>
  <c r="M1862" i="5"/>
  <c r="M1863" i="5"/>
  <c r="M1864" i="5"/>
  <c r="M1865" i="5"/>
  <c r="M1866" i="5"/>
  <c r="M1867" i="5"/>
  <c r="M1868" i="5"/>
  <c r="M1869" i="5"/>
  <c r="M1870" i="5"/>
  <c r="M1871" i="5"/>
  <c r="M1872" i="5"/>
  <c r="M1873" i="5"/>
  <c r="M1874" i="5"/>
  <c r="M1875" i="5"/>
  <c r="M1876" i="5"/>
  <c r="M1877" i="5"/>
  <c r="M1878" i="5"/>
  <c r="M1879" i="5"/>
  <c r="M1880" i="5"/>
  <c r="M1881" i="5"/>
  <c r="M1882" i="5"/>
  <c r="M1883" i="5"/>
  <c r="M1884" i="5"/>
  <c r="M1885" i="5"/>
  <c r="M1886" i="5"/>
  <c r="M1887" i="5"/>
  <c r="M1888" i="5"/>
  <c r="M1889" i="5"/>
  <c r="M1890" i="5"/>
  <c r="M1891" i="5"/>
  <c r="M1892" i="5"/>
  <c r="M1893" i="5"/>
  <c r="M1894" i="5"/>
  <c r="M1895" i="5"/>
  <c r="M1896" i="5"/>
  <c r="M1897" i="5"/>
  <c r="M1898" i="5"/>
  <c r="M1899" i="5"/>
  <c r="M1900" i="5"/>
  <c r="M1901" i="5"/>
  <c r="M1902" i="5"/>
  <c r="M1903" i="5"/>
  <c r="M1904" i="5"/>
  <c r="M1905" i="5"/>
  <c r="M1906" i="5"/>
  <c r="M1907" i="5"/>
  <c r="M1908" i="5"/>
  <c r="M1909" i="5"/>
  <c r="M1910" i="5"/>
  <c r="M1911" i="5"/>
  <c r="M1912" i="5"/>
  <c r="M1913" i="5"/>
  <c r="M1914" i="5"/>
  <c r="M1915" i="5"/>
  <c r="M1916" i="5"/>
  <c r="M1917" i="5"/>
  <c r="M1918" i="5"/>
  <c r="M1919" i="5"/>
  <c r="M1920" i="5"/>
  <c r="M1921" i="5"/>
  <c r="M1922" i="5"/>
  <c r="M1923" i="5"/>
  <c r="M1924" i="5"/>
  <c r="M1925" i="5"/>
  <c r="M1926" i="5"/>
  <c r="M1927" i="5"/>
  <c r="M1928" i="5"/>
  <c r="M1929" i="5"/>
  <c r="M1930" i="5"/>
  <c r="M1931" i="5"/>
  <c r="M1932" i="5"/>
  <c r="M1933" i="5"/>
  <c r="M1934" i="5"/>
  <c r="M1935" i="5"/>
  <c r="M1936" i="5"/>
  <c r="M1937" i="5"/>
  <c r="M1938" i="5"/>
  <c r="M1939" i="5"/>
  <c r="M1940" i="5"/>
  <c r="M1941" i="5"/>
  <c r="M1942" i="5"/>
  <c r="M1943" i="5"/>
  <c r="M1944" i="5"/>
  <c r="M1945" i="5"/>
  <c r="M1946" i="5"/>
  <c r="M1947" i="5"/>
  <c r="M1948" i="5"/>
  <c r="M1949" i="5"/>
  <c r="M1950" i="5"/>
  <c r="M1951" i="5"/>
  <c r="M1952" i="5"/>
  <c r="M1953" i="5"/>
  <c r="M1954" i="5"/>
  <c r="M1955" i="5"/>
  <c r="M1956" i="5"/>
  <c r="M1957" i="5"/>
  <c r="M1958" i="5"/>
  <c r="M1959" i="5"/>
  <c r="M1960" i="5"/>
  <c r="M1961" i="5"/>
  <c r="M1962" i="5"/>
  <c r="M1963" i="5"/>
  <c r="M1964" i="5"/>
  <c r="M1965" i="5"/>
  <c r="M1966" i="5"/>
  <c r="M1967" i="5"/>
  <c r="M1968" i="5"/>
  <c r="M1969" i="5"/>
  <c r="M1970" i="5"/>
  <c r="M1971" i="5"/>
  <c r="M1972" i="5"/>
  <c r="M1973" i="5"/>
  <c r="M1974" i="5"/>
  <c r="M1975" i="5"/>
  <c r="M1976" i="5"/>
  <c r="M1977" i="5"/>
  <c r="M1978" i="5"/>
  <c r="M1979" i="5"/>
  <c r="M1980" i="5"/>
  <c r="M1981" i="5"/>
  <c r="M1982" i="5"/>
  <c r="M1983" i="5"/>
  <c r="M1984" i="5"/>
  <c r="M1985" i="5"/>
  <c r="M1986" i="5"/>
  <c r="M1987" i="5"/>
  <c r="M1988" i="5"/>
  <c r="M1989" i="5"/>
  <c r="M1990" i="5"/>
  <c r="M1991" i="5"/>
  <c r="M1992" i="5"/>
  <c r="M1993" i="5"/>
  <c r="M1994" i="5"/>
  <c r="M1995" i="5"/>
  <c r="M1996" i="5"/>
  <c r="M1997" i="5"/>
  <c r="M1998" i="5"/>
  <c r="M1999" i="5"/>
  <c r="M2000" i="5"/>
  <c r="M2001" i="5"/>
  <c r="M2002" i="5"/>
  <c r="M2003" i="5"/>
  <c r="M2004" i="5"/>
  <c r="M2005" i="5"/>
  <c r="M2006" i="5"/>
  <c r="M2007" i="5"/>
  <c r="M2008" i="5"/>
  <c r="M2009" i="5"/>
  <c r="M2010" i="5"/>
  <c r="M2011" i="5"/>
  <c r="M2012" i="5"/>
  <c r="M2013" i="5"/>
  <c r="M2014" i="5"/>
  <c r="M2015" i="5"/>
  <c r="M2016" i="5"/>
  <c r="M2017" i="5"/>
  <c r="M2018" i="5"/>
  <c r="M2019" i="5"/>
  <c r="M2020" i="5"/>
  <c r="M2021" i="5"/>
  <c r="M2022" i="5"/>
  <c r="M2023" i="5"/>
  <c r="M2024" i="5"/>
  <c r="M2025" i="5"/>
  <c r="M2026" i="5"/>
  <c r="M2027" i="5"/>
  <c r="M2028" i="5"/>
  <c r="M2029" i="5"/>
  <c r="M2030" i="5"/>
  <c r="M2031" i="5"/>
  <c r="M2032" i="5"/>
  <c r="M2033" i="5"/>
  <c r="M2034" i="5"/>
  <c r="M2035" i="5"/>
  <c r="M2036" i="5"/>
  <c r="M2037" i="5"/>
  <c r="M2038" i="5"/>
  <c r="M2039" i="5"/>
  <c r="M2040" i="5"/>
  <c r="M2041" i="5"/>
  <c r="M2042" i="5"/>
  <c r="M2043" i="5"/>
  <c r="M2044" i="5"/>
  <c r="M2045" i="5"/>
  <c r="M2046" i="5"/>
  <c r="M2047" i="5"/>
  <c r="M2048" i="5"/>
  <c r="M2049" i="5"/>
  <c r="M2050" i="5"/>
  <c r="M2051" i="5"/>
  <c r="M2052" i="5"/>
  <c r="M2053" i="5"/>
  <c r="M2054" i="5"/>
  <c r="M2055" i="5"/>
  <c r="M2056" i="5"/>
  <c r="M2057" i="5"/>
  <c r="M2058" i="5"/>
  <c r="M2059" i="5"/>
  <c r="M2060" i="5"/>
  <c r="M2061" i="5"/>
  <c r="M2062" i="5"/>
  <c r="M2063" i="5"/>
  <c r="M2064" i="5"/>
  <c r="M2065" i="5"/>
  <c r="M2066" i="5"/>
  <c r="M2067" i="5"/>
  <c r="M2068" i="5"/>
  <c r="M2069" i="5"/>
  <c r="M2070" i="5"/>
  <c r="M2071" i="5"/>
  <c r="M2072" i="5"/>
  <c r="M2073" i="5"/>
  <c r="M2074" i="5"/>
  <c r="M2075" i="5"/>
  <c r="M2076" i="5"/>
  <c r="M2077" i="5"/>
  <c r="M2078" i="5"/>
  <c r="M2079" i="5"/>
  <c r="M2080" i="5"/>
  <c r="M2081" i="5"/>
  <c r="M2082" i="5"/>
  <c r="M2083" i="5"/>
  <c r="M2084" i="5"/>
  <c r="M2085" i="5"/>
  <c r="M2086" i="5"/>
  <c r="M2087" i="5"/>
  <c r="M2088" i="5"/>
  <c r="M2089" i="5"/>
  <c r="M2090" i="5"/>
  <c r="M2091" i="5"/>
  <c r="M2092" i="5"/>
  <c r="M2093" i="5"/>
  <c r="M2094" i="5"/>
  <c r="M2095" i="5"/>
  <c r="M2096" i="5"/>
  <c r="M2097" i="5"/>
  <c r="M2098" i="5"/>
  <c r="M2099" i="5"/>
  <c r="M2100" i="5"/>
  <c r="M2101" i="5"/>
  <c r="M2102" i="5"/>
  <c r="M2103" i="5"/>
  <c r="M2104" i="5"/>
  <c r="M2105" i="5"/>
  <c r="M2106" i="5"/>
  <c r="M2107" i="5"/>
  <c r="M2108" i="5"/>
  <c r="M2109" i="5"/>
  <c r="M2110" i="5"/>
  <c r="M2111" i="5"/>
  <c r="M2112" i="5"/>
  <c r="M2113" i="5"/>
  <c r="M2114" i="5"/>
  <c r="M2115" i="5"/>
  <c r="M2116" i="5"/>
  <c r="M2117" i="5"/>
  <c r="M2118" i="5"/>
  <c r="M2119" i="5"/>
  <c r="M2120" i="5"/>
  <c r="M2121" i="5"/>
  <c r="M2122" i="5"/>
  <c r="M2123" i="5"/>
  <c r="M2124" i="5"/>
  <c r="M2125" i="5"/>
  <c r="M2126" i="5"/>
  <c r="M2127" i="5"/>
  <c r="M2128" i="5"/>
  <c r="M2129" i="5"/>
  <c r="M2130" i="5"/>
  <c r="M2131" i="5"/>
  <c r="M2132" i="5"/>
  <c r="M2133" i="5"/>
  <c r="M2134" i="5"/>
  <c r="M2135" i="5"/>
  <c r="M2136" i="5"/>
  <c r="M2137" i="5"/>
  <c r="M2138" i="5"/>
  <c r="M2139" i="5"/>
  <c r="M2140" i="5"/>
  <c r="M2141" i="5"/>
  <c r="M2142" i="5"/>
  <c r="M2143" i="5"/>
  <c r="M2144" i="5"/>
  <c r="M2145" i="5"/>
  <c r="M2146" i="5"/>
  <c r="M2147" i="5"/>
  <c r="M2148" i="5"/>
  <c r="M2149" i="5"/>
  <c r="M2150" i="5"/>
  <c r="M2151" i="5"/>
  <c r="M2152" i="5"/>
  <c r="M2153" i="5"/>
  <c r="M2154" i="5"/>
  <c r="M2155" i="5"/>
  <c r="M2156" i="5"/>
  <c r="M2157" i="5"/>
  <c r="M2158" i="5"/>
  <c r="M2159" i="5"/>
  <c r="M2160" i="5"/>
  <c r="M2161" i="5"/>
  <c r="M2162" i="5"/>
  <c r="M2163" i="5"/>
  <c r="M2164" i="5"/>
  <c r="M2165" i="5"/>
  <c r="M2166" i="5"/>
  <c r="M2167" i="5"/>
  <c r="M2168" i="5"/>
  <c r="M2169" i="5"/>
  <c r="M2170" i="5"/>
  <c r="M2171" i="5"/>
  <c r="M2172" i="5"/>
  <c r="M2173" i="5"/>
  <c r="M2174" i="5"/>
  <c r="M2175" i="5"/>
  <c r="M2176" i="5"/>
  <c r="M2177" i="5"/>
  <c r="M2178" i="5"/>
  <c r="M2179" i="5"/>
  <c r="M2180" i="5"/>
  <c r="M2181" i="5"/>
  <c r="M2182" i="5"/>
  <c r="M2183" i="5"/>
  <c r="M2184" i="5"/>
  <c r="M2185" i="5"/>
  <c r="M2186" i="5"/>
  <c r="M2187" i="5"/>
  <c r="M2188" i="5"/>
  <c r="M2189" i="5"/>
  <c r="M2190" i="5"/>
  <c r="M2191" i="5"/>
  <c r="M2192" i="5"/>
  <c r="M2193" i="5"/>
  <c r="M2194" i="5"/>
  <c r="M2195" i="5"/>
  <c r="M2196" i="5"/>
  <c r="M2197" i="5"/>
  <c r="M2198" i="5"/>
  <c r="M2199" i="5"/>
  <c r="M2200" i="5"/>
  <c r="M2201" i="5"/>
  <c r="M2202" i="5"/>
  <c r="M2203" i="5"/>
  <c r="M2204" i="5"/>
  <c r="M2205" i="5"/>
  <c r="M2206" i="5"/>
  <c r="M2207" i="5"/>
  <c r="M2208" i="5"/>
  <c r="M2209" i="5"/>
  <c r="M2210" i="5"/>
  <c r="M2211" i="5"/>
  <c r="M2212" i="5"/>
  <c r="M2213" i="5"/>
  <c r="M2214" i="5"/>
  <c r="M2215" i="5"/>
  <c r="M2216" i="5"/>
  <c r="M2217" i="5"/>
  <c r="M2218" i="5"/>
  <c r="M2219" i="5"/>
  <c r="M2220" i="5"/>
  <c r="M2221" i="5"/>
  <c r="M2222" i="5"/>
  <c r="M2223" i="5"/>
  <c r="M2224" i="5"/>
  <c r="M2225" i="5"/>
  <c r="M2226" i="5"/>
  <c r="M2227" i="5"/>
  <c r="M2228" i="5"/>
  <c r="M2229" i="5"/>
  <c r="M2230" i="5"/>
  <c r="M2231" i="5"/>
  <c r="M2232" i="5"/>
  <c r="M2233" i="5"/>
  <c r="M2234" i="5"/>
  <c r="M2235" i="5"/>
  <c r="M2236" i="5"/>
  <c r="M2237" i="5"/>
  <c r="M2238" i="5"/>
  <c r="M2239" i="5"/>
  <c r="M2240" i="5"/>
  <c r="M2241" i="5"/>
  <c r="M2242" i="5"/>
  <c r="M2243" i="5"/>
  <c r="M2244" i="5"/>
  <c r="M2245" i="5"/>
  <c r="M2246" i="5"/>
  <c r="M2247" i="5"/>
  <c r="M2248" i="5"/>
  <c r="M2249" i="5"/>
  <c r="M2250" i="5"/>
  <c r="M2251" i="5"/>
  <c r="M2252" i="5"/>
  <c r="M2253" i="5"/>
  <c r="M2254" i="5"/>
  <c r="M2255" i="5"/>
  <c r="M2256" i="5"/>
  <c r="M2257" i="5"/>
  <c r="M2258" i="5"/>
  <c r="M2259" i="5"/>
  <c r="M2260" i="5"/>
  <c r="M2261" i="5"/>
  <c r="M2262" i="5"/>
  <c r="M2263" i="5"/>
  <c r="M2264" i="5"/>
  <c r="M2265" i="5"/>
  <c r="M2266" i="5"/>
  <c r="M2267" i="5"/>
  <c r="M2268" i="5"/>
  <c r="M2269" i="5"/>
  <c r="M2270" i="5"/>
  <c r="M2271" i="5"/>
  <c r="M2272" i="5"/>
  <c r="M2273" i="5"/>
  <c r="M2274" i="5"/>
  <c r="M2275" i="5"/>
  <c r="M2276" i="5"/>
  <c r="M2277" i="5"/>
  <c r="M2278" i="5"/>
  <c r="M2279" i="5"/>
  <c r="M2280" i="5"/>
  <c r="M2281" i="5"/>
  <c r="M2282" i="5"/>
  <c r="M2283" i="5"/>
  <c r="M2284" i="5"/>
  <c r="M2285" i="5"/>
  <c r="M2286" i="5"/>
  <c r="M2287" i="5"/>
  <c r="M2288" i="5"/>
  <c r="M2289" i="5"/>
  <c r="M2290" i="5"/>
  <c r="M2291" i="5"/>
  <c r="M2292" i="5"/>
  <c r="M2293" i="5"/>
  <c r="M2294" i="5"/>
  <c r="M2295" i="5"/>
  <c r="M2296" i="5"/>
  <c r="M2297" i="5"/>
  <c r="M2298" i="5"/>
  <c r="M2299" i="5"/>
  <c r="M2300" i="5"/>
  <c r="M2301" i="5"/>
  <c r="M2302" i="5"/>
  <c r="M2303" i="5"/>
  <c r="M2304" i="5"/>
  <c r="M2305" i="5"/>
  <c r="M2306" i="5"/>
  <c r="M2307" i="5"/>
  <c r="M2308" i="5"/>
  <c r="M2309" i="5"/>
  <c r="M2310" i="5"/>
  <c r="M2311" i="5"/>
  <c r="M2312" i="5"/>
  <c r="M2313" i="5"/>
  <c r="M2314" i="5"/>
  <c r="M2315" i="5"/>
  <c r="M2316" i="5"/>
  <c r="M2317" i="5"/>
  <c r="M2318" i="5"/>
  <c r="M2319" i="5"/>
  <c r="M2320" i="5"/>
  <c r="M2321" i="5"/>
  <c r="M2322" i="5"/>
  <c r="M2323" i="5"/>
  <c r="M2324" i="5"/>
  <c r="M2325" i="5"/>
  <c r="M2326" i="5"/>
  <c r="M2327" i="5"/>
  <c r="M2328" i="5"/>
  <c r="M2329" i="5"/>
  <c r="M2330" i="5"/>
  <c r="M2331" i="5"/>
  <c r="M2332" i="5"/>
  <c r="M2333" i="5"/>
  <c r="M2334" i="5"/>
  <c r="M2335" i="5"/>
  <c r="M2336" i="5"/>
  <c r="M2337" i="5"/>
  <c r="M2338" i="5"/>
  <c r="M2339" i="5"/>
  <c r="M2340" i="5"/>
  <c r="M2341" i="5"/>
  <c r="M2342" i="5"/>
  <c r="M2343" i="5"/>
  <c r="M2344" i="5"/>
  <c r="M2345" i="5"/>
  <c r="M2346" i="5"/>
  <c r="M2347" i="5"/>
  <c r="M2348" i="5"/>
  <c r="M2349" i="5"/>
  <c r="M2350" i="5"/>
  <c r="M2351" i="5"/>
  <c r="M2352" i="5"/>
  <c r="M2353" i="5"/>
  <c r="M2354" i="5"/>
  <c r="M2355" i="5"/>
  <c r="M2356" i="5"/>
  <c r="M2357" i="5"/>
  <c r="M2358" i="5"/>
  <c r="M2359" i="5"/>
  <c r="M2360" i="5"/>
  <c r="M2361" i="5"/>
  <c r="M2362" i="5"/>
  <c r="M2363" i="5"/>
  <c r="M2364" i="5"/>
  <c r="M2365" i="5"/>
  <c r="M2366" i="5"/>
  <c r="M2367" i="5"/>
  <c r="M2368" i="5"/>
  <c r="M2369" i="5"/>
  <c r="M2370" i="5"/>
  <c r="M2371" i="5"/>
  <c r="M2372" i="5"/>
  <c r="M2373" i="5"/>
  <c r="M2374" i="5"/>
  <c r="M2375" i="5"/>
  <c r="M2376" i="5"/>
  <c r="M2377" i="5"/>
  <c r="M2378" i="5"/>
  <c r="M2379" i="5"/>
  <c r="M2380" i="5"/>
  <c r="M2381" i="5"/>
  <c r="M2382" i="5"/>
  <c r="M2383" i="5"/>
  <c r="M2384" i="5"/>
  <c r="M2385" i="5"/>
  <c r="M2386" i="5"/>
  <c r="M2387" i="5"/>
  <c r="M2388" i="5"/>
  <c r="M2389" i="5"/>
  <c r="M2390" i="5"/>
  <c r="M2391" i="5"/>
  <c r="M2392" i="5"/>
  <c r="M2393" i="5"/>
  <c r="M2394" i="5"/>
  <c r="M2395" i="5"/>
  <c r="M2396" i="5"/>
  <c r="M2397" i="5"/>
  <c r="M2398" i="5"/>
  <c r="M2399" i="5"/>
  <c r="M2400" i="5"/>
  <c r="M2401" i="5"/>
  <c r="M2402" i="5"/>
  <c r="M2403" i="5"/>
  <c r="M2404" i="5"/>
  <c r="M2405" i="5"/>
  <c r="M2406" i="5"/>
  <c r="M2407" i="5"/>
  <c r="M2408" i="5"/>
  <c r="M2409" i="5"/>
  <c r="M2410" i="5"/>
  <c r="M2411" i="5"/>
  <c r="M2412" i="5"/>
  <c r="M2413" i="5"/>
  <c r="M2414" i="5"/>
  <c r="M2415" i="5"/>
  <c r="M2416" i="5"/>
  <c r="M2417" i="5"/>
  <c r="M2418" i="5"/>
  <c r="M2419" i="5"/>
  <c r="M2420" i="5"/>
  <c r="M2421" i="5"/>
  <c r="M2422" i="5"/>
  <c r="M2423" i="5"/>
  <c r="M2424" i="5"/>
  <c r="M2425" i="5"/>
  <c r="M2426" i="5"/>
  <c r="M2427" i="5"/>
  <c r="M2428" i="5"/>
  <c r="M2429" i="5"/>
  <c r="M2430" i="5"/>
  <c r="M2431" i="5"/>
  <c r="M2432" i="5"/>
  <c r="M2433" i="5"/>
  <c r="M2434" i="5"/>
  <c r="M2435" i="5"/>
  <c r="M2436" i="5"/>
  <c r="M2437" i="5"/>
  <c r="M2438" i="5"/>
  <c r="M2439" i="5"/>
  <c r="M2440" i="5"/>
  <c r="M2441" i="5"/>
  <c r="M2442" i="5"/>
  <c r="M2443" i="5"/>
  <c r="M2444" i="5"/>
  <c r="M2445" i="5"/>
  <c r="M2446" i="5"/>
  <c r="M2447" i="5"/>
  <c r="M2448" i="5"/>
  <c r="M2449" i="5"/>
  <c r="M2450" i="5"/>
  <c r="M2451" i="5"/>
  <c r="M2452" i="5"/>
  <c r="M2453" i="5"/>
  <c r="M2454" i="5"/>
  <c r="M2455" i="5"/>
  <c r="M2456" i="5"/>
  <c r="M2457" i="5"/>
  <c r="M2458" i="5"/>
  <c r="M2459" i="5"/>
  <c r="M2460" i="5"/>
  <c r="M2461" i="5"/>
  <c r="M2462" i="5"/>
  <c r="M2463" i="5"/>
  <c r="M2464" i="5"/>
  <c r="M2465" i="5"/>
  <c r="M2466" i="5"/>
  <c r="M2467" i="5"/>
  <c r="M2468" i="5"/>
  <c r="M2469" i="5"/>
  <c r="M2470" i="5"/>
  <c r="M2471" i="5"/>
  <c r="M2472" i="5"/>
  <c r="M2473" i="5"/>
  <c r="M2474" i="5"/>
  <c r="M2475" i="5"/>
  <c r="M2476" i="5"/>
  <c r="M2477" i="5"/>
  <c r="M2478" i="5"/>
  <c r="M2479" i="5"/>
  <c r="M2480" i="5"/>
  <c r="M2481" i="5"/>
  <c r="M2482" i="5"/>
  <c r="M2483" i="5"/>
  <c r="M2484" i="5"/>
  <c r="M2485" i="5"/>
  <c r="M2486" i="5"/>
  <c r="M2487" i="5"/>
  <c r="M2488" i="5"/>
  <c r="M2489" i="5"/>
  <c r="M2490" i="5"/>
  <c r="M2491" i="5"/>
  <c r="M2492" i="5"/>
  <c r="M2493" i="5"/>
  <c r="M2494" i="5"/>
  <c r="M2495" i="5"/>
  <c r="M2496" i="5"/>
  <c r="M2497" i="5"/>
  <c r="M2498" i="5"/>
  <c r="M2499" i="5"/>
  <c r="M2500" i="5"/>
  <c r="M2501" i="5"/>
  <c r="M2502" i="5"/>
  <c r="M2503" i="5"/>
  <c r="M2504" i="5"/>
  <c r="M2505" i="5"/>
  <c r="M2506" i="5"/>
  <c r="M2507" i="5"/>
  <c r="M2508" i="5"/>
  <c r="M2509" i="5"/>
  <c r="M2510" i="5"/>
  <c r="M2511" i="5"/>
  <c r="M2512" i="5"/>
  <c r="M2513" i="5"/>
  <c r="M2514" i="5"/>
  <c r="M2515" i="5"/>
  <c r="M2516" i="5"/>
  <c r="M2517" i="5"/>
  <c r="M2518" i="5"/>
  <c r="M2519" i="5"/>
  <c r="M2520" i="5"/>
  <c r="M2521" i="5"/>
  <c r="M2522" i="5"/>
  <c r="M2523" i="5"/>
  <c r="M2524" i="5"/>
  <c r="M2525" i="5"/>
  <c r="M2526" i="5"/>
  <c r="M2527" i="5"/>
  <c r="M2528" i="5"/>
  <c r="M2529" i="5"/>
  <c r="M2530" i="5"/>
  <c r="M2531" i="5"/>
  <c r="M2532" i="5"/>
  <c r="M2533" i="5"/>
  <c r="M2534" i="5"/>
  <c r="M2535" i="5"/>
  <c r="M2536" i="5"/>
  <c r="M2537" i="5"/>
  <c r="M2538" i="5"/>
  <c r="M2539" i="5"/>
  <c r="M2540" i="5"/>
  <c r="M2541" i="5"/>
  <c r="M2542" i="5"/>
  <c r="M2543" i="5"/>
  <c r="M2544" i="5"/>
  <c r="M2545" i="5"/>
  <c r="M2546" i="5"/>
  <c r="M2547" i="5"/>
  <c r="M2548" i="5"/>
  <c r="M2549" i="5"/>
  <c r="M2550" i="5"/>
  <c r="M2551" i="5"/>
  <c r="M2552" i="5"/>
  <c r="M2553" i="5"/>
  <c r="M2554" i="5"/>
  <c r="M2555" i="5"/>
  <c r="M2556" i="5"/>
  <c r="M2557" i="5"/>
  <c r="M2558" i="5"/>
  <c r="M2559" i="5"/>
  <c r="M2560" i="5"/>
  <c r="M2561" i="5"/>
  <c r="M2562" i="5"/>
  <c r="M2563" i="5"/>
  <c r="M2564" i="5"/>
  <c r="M2565" i="5"/>
  <c r="M2566" i="5"/>
  <c r="M2567" i="5"/>
  <c r="M2568" i="5"/>
  <c r="M2569" i="5"/>
  <c r="M2570" i="5"/>
  <c r="M2571" i="5"/>
  <c r="M2572" i="5"/>
  <c r="M2573" i="5"/>
  <c r="M2574" i="5"/>
  <c r="M2575" i="5"/>
  <c r="M2576" i="5"/>
  <c r="M2577" i="5"/>
  <c r="M2578" i="5"/>
  <c r="M2579" i="5"/>
  <c r="M2580" i="5"/>
  <c r="M2581" i="5"/>
  <c r="M2582" i="5"/>
  <c r="M2583" i="5"/>
  <c r="M2584" i="5"/>
  <c r="M2585" i="5"/>
  <c r="M2586" i="5"/>
  <c r="M2587" i="5"/>
  <c r="M2588" i="5"/>
  <c r="M2589" i="5"/>
  <c r="M2590" i="5"/>
  <c r="M2591" i="5"/>
  <c r="M2592" i="5"/>
  <c r="M2593" i="5"/>
  <c r="M2594" i="5"/>
  <c r="M2595" i="5"/>
  <c r="M2596" i="5"/>
  <c r="M2597" i="5"/>
  <c r="M2598" i="5"/>
  <c r="M2599" i="5"/>
  <c r="M2600" i="5"/>
  <c r="M2601" i="5"/>
  <c r="M2602" i="5"/>
  <c r="M2603" i="5"/>
  <c r="M2604" i="5"/>
  <c r="M2605" i="5"/>
  <c r="M2606" i="5"/>
  <c r="M2607" i="5"/>
  <c r="M2608" i="5"/>
  <c r="M2609" i="5"/>
  <c r="M2610" i="5"/>
  <c r="M2611" i="5"/>
  <c r="M2612" i="5"/>
  <c r="M2613" i="5"/>
  <c r="M2614" i="5"/>
  <c r="M2615" i="5"/>
  <c r="M2616" i="5"/>
  <c r="M2617" i="5"/>
  <c r="M2618" i="5"/>
  <c r="M2619" i="5"/>
  <c r="M2620" i="5"/>
  <c r="M2621" i="5"/>
  <c r="M2622" i="5"/>
  <c r="M2623" i="5"/>
  <c r="M2624" i="5"/>
  <c r="M2625" i="5"/>
  <c r="M2626" i="5"/>
  <c r="M2627" i="5"/>
  <c r="M2628" i="5"/>
  <c r="M2629" i="5"/>
  <c r="M2630" i="5"/>
  <c r="M2631" i="5"/>
  <c r="M2632" i="5"/>
  <c r="M2633" i="5"/>
  <c r="M2634" i="5"/>
  <c r="M2635" i="5"/>
  <c r="M2636" i="5"/>
  <c r="M2637" i="5"/>
  <c r="M2638" i="5"/>
  <c r="M2639" i="5"/>
  <c r="M2640" i="5"/>
  <c r="M2641" i="5"/>
  <c r="M2642" i="5"/>
  <c r="M2643" i="5"/>
  <c r="M2644" i="5"/>
  <c r="M2645" i="5"/>
  <c r="M2646" i="5"/>
  <c r="M2647" i="5"/>
  <c r="M2648" i="5"/>
  <c r="M2649" i="5"/>
  <c r="M2650" i="5"/>
  <c r="M2651" i="5"/>
  <c r="M2652" i="5"/>
  <c r="M2653" i="5"/>
  <c r="M2654" i="5"/>
  <c r="M2655" i="5"/>
  <c r="M2656" i="5"/>
  <c r="M2657" i="5"/>
  <c r="M2658" i="5"/>
  <c r="M2659" i="5"/>
  <c r="M2660" i="5"/>
  <c r="M2661" i="5"/>
  <c r="M2662" i="5"/>
  <c r="M2663" i="5"/>
  <c r="M2664" i="5"/>
  <c r="M2665" i="5"/>
  <c r="M2666" i="5"/>
  <c r="M2667" i="5"/>
  <c r="M2668" i="5"/>
  <c r="M2669" i="5"/>
  <c r="M2670" i="5"/>
  <c r="M2671" i="5"/>
  <c r="M2672" i="5"/>
  <c r="M2673" i="5"/>
  <c r="M2674" i="5"/>
  <c r="M2675" i="5"/>
  <c r="M2676" i="5"/>
  <c r="M2677" i="5"/>
  <c r="M2678" i="5"/>
  <c r="M2679" i="5"/>
  <c r="M2680" i="5"/>
  <c r="M2681" i="5"/>
  <c r="M2682" i="5"/>
  <c r="M2683" i="5"/>
  <c r="M2684" i="5"/>
  <c r="M2685" i="5"/>
  <c r="M2686" i="5"/>
  <c r="M2687" i="5"/>
  <c r="M2688" i="5"/>
  <c r="M2689" i="5"/>
  <c r="M2690" i="5"/>
  <c r="M2691" i="5"/>
  <c r="M2692" i="5"/>
  <c r="M2693" i="5"/>
  <c r="M2694" i="5"/>
  <c r="M2695" i="5"/>
  <c r="M2696" i="5"/>
  <c r="M2697" i="5"/>
  <c r="M2698" i="5"/>
  <c r="M2699" i="5"/>
  <c r="M2700" i="5"/>
  <c r="M2701" i="5"/>
  <c r="M2702" i="5"/>
  <c r="M2703" i="5"/>
  <c r="M2704" i="5"/>
  <c r="M2705" i="5"/>
  <c r="M2706" i="5"/>
  <c r="M2707" i="5"/>
  <c r="M2708" i="5"/>
  <c r="M2709" i="5"/>
  <c r="M2710" i="5"/>
  <c r="M2711" i="5"/>
  <c r="M2712" i="5"/>
  <c r="M2713" i="5"/>
  <c r="M2714" i="5"/>
  <c r="M2715" i="5"/>
  <c r="M2716" i="5"/>
  <c r="M2717" i="5"/>
  <c r="M2718" i="5"/>
  <c r="M2719" i="5"/>
  <c r="M2720" i="5"/>
  <c r="M2721" i="5"/>
  <c r="M2722" i="5"/>
  <c r="M2723" i="5"/>
  <c r="M2724" i="5"/>
  <c r="M2725" i="5"/>
  <c r="M2726" i="5"/>
  <c r="M2727" i="5"/>
  <c r="M2728" i="5"/>
  <c r="M2729" i="5"/>
  <c r="M2730" i="5"/>
  <c r="M2731" i="5"/>
  <c r="M2732" i="5"/>
  <c r="M2733" i="5"/>
  <c r="M2734" i="5"/>
  <c r="M2735" i="5"/>
  <c r="M2736" i="5"/>
  <c r="M2737" i="5"/>
  <c r="M2738" i="5"/>
  <c r="M2739" i="5"/>
  <c r="M2740" i="5"/>
  <c r="M2741" i="5"/>
  <c r="M2742" i="5"/>
  <c r="M2743" i="5"/>
  <c r="M2744" i="5"/>
  <c r="M2745" i="5"/>
  <c r="M2746" i="5"/>
  <c r="M2747" i="5"/>
  <c r="M2748" i="5"/>
  <c r="M2749" i="5"/>
  <c r="M2750" i="5"/>
  <c r="M2751" i="5"/>
  <c r="M2752" i="5"/>
  <c r="M2753" i="5"/>
  <c r="M2754" i="5"/>
  <c r="M2755" i="5"/>
  <c r="M2756" i="5"/>
  <c r="M2757" i="5"/>
  <c r="M2758" i="5"/>
  <c r="M2759" i="5"/>
  <c r="M2760" i="5"/>
  <c r="M2761" i="5"/>
  <c r="M2762" i="5"/>
  <c r="M2763" i="5"/>
  <c r="M2764" i="5"/>
  <c r="M2765" i="5"/>
  <c r="M2766" i="5"/>
  <c r="M2767" i="5"/>
  <c r="M2768" i="5"/>
  <c r="M2769" i="5"/>
  <c r="M2770" i="5"/>
  <c r="M2771" i="5"/>
  <c r="M2772" i="5"/>
  <c r="M2773" i="5"/>
  <c r="M2774" i="5"/>
  <c r="M2775" i="5"/>
  <c r="M2776" i="5"/>
  <c r="M2777" i="5"/>
  <c r="M2778" i="5"/>
  <c r="M2779" i="5"/>
  <c r="M2780" i="5"/>
  <c r="M2781" i="5"/>
  <c r="M2782" i="5"/>
  <c r="M2783" i="5"/>
  <c r="M2784" i="5"/>
  <c r="M2785" i="5"/>
  <c r="M2786" i="5"/>
  <c r="M2787" i="5"/>
  <c r="M2788" i="5"/>
  <c r="M2789" i="5"/>
  <c r="M2790" i="5"/>
  <c r="M2791" i="5"/>
  <c r="M2792" i="5"/>
  <c r="M2793" i="5"/>
  <c r="M2794" i="5"/>
  <c r="M2795" i="5"/>
  <c r="M2796" i="5"/>
  <c r="M2797" i="5"/>
  <c r="M2798" i="5"/>
  <c r="M2799" i="5"/>
  <c r="M2800" i="5"/>
  <c r="M2801" i="5"/>
  <c r="M2802" i="5"/>
  <c r="M2803" i="5"/>
  <c r="M2804" i="5"/>
  <c r="M2805" i="5"/>
  <c r="M2806" i="5"/>
  <c r="M2807" i="5"/>
  <c r="M2808" i="5"/>
  <c r="M2809" i="5"/>
  <c r="M2810" i="5"/>
  <c r="M2811" i="5"/>
  <c r="M2812" i="5"/>
  <c r="M2813" i="5"/>
  <c r="M2814" i="5"/>
  <c r="M2815" i="5"/>
  <c r="M2816" i="5"/>
  <c r="M2817" i="5"/>
  <c r="M2818" i="5"/>
  <c r="M2819" i="5"/>
  <c r="M2820" i="5"/>
  <c r="M2821" i="5"/>
  <c r="M2822" i="5"/>
  <c r="M2823" i="5"/>
  <c r="M2824" i="5"/>
  <c r="M2825" i="5"/>
  <c r="M2826" i="5"/>
  <c r="M2827" i="5"/>
  <c r="M2828" i="5"/>
  <c r="M2829" i="5"/>
  <c r="M2830" i="5"/>
  <c r="M2831" i="5"/>
  <c r="M2832" i="5"/>
  <c r="M2833" i="5"/>
  <c r="M2834" i="5"/>
  <c r="M2835" i="5"/>
  <c r="M2836" i="5"/>
  <c r="M2837" i="5"/>
  <c r="M2838" i="5"/>
  <c r="M2839" i="5"/>
  <c r="M2840" i="5"/>
  <c r="M2841" i="5"/>
  <c r="M2842" i="5"/>
  <c r="M2843" i="5"/>
  <c r="M2844" i="5"/>
  <c r="M2845" i="5"/>
  <c r="M2846" i="5"/>
  <c r="M2847" i="5"/>
  <c r="M2848" i="5"/>
  <c r="M2849" i="5"/>
  <c r="M2850" i="5"/>
  <c r="M2851" i="5"/>
  <c r="M2852" i="5"/>
  <c r="M2853" i="5"/>
  <c r="M2854" i="5"/>
  <c r="M2855" i="5"/>
  <c r="M2856" i="5"/>
  <c r="M2857" i="5"/>
  <c r="M2858" i="5"/>
  <c r="M2859" i="5"/>
  <c r="M2860" i="5"/>
  <c r="M2861" i="5"/>
  <c r="M2862" i="5"/>
  <c r="M2863" i="5"/>
  <c r="M2864" i="5"/>
  <c r="M2865" i="5"/>
  <c r="M2866" i="5"/>
  <c r="M2867" i="5"/>
  <c r="M2868" i="5"/>
  <c r="M2869" i="5"/>
  <c r="M2870" i="5"/>
  <c r="M2871" i="5"/>
  <c r="M2872" i="5"/>
  <c r="M2873" i="5"/>
  <c r="M2874" i="5"/>
  <c r="M2875" i="5"/>
  <c r="M2876" i="5"/>
  <c r="M2877" i="5"/>
  <c r="M2878" i="5"/>
  <c r="M2879" i="5"/>
  <c r="M2880" i="5"/>
  <c r="M2881" i="5"/>
  <c r="M2882" i="5"/>
  <c r="M2883" i="5"/>
  <c r="M2884" i="5"/>
  <c r="M2885" i="5"/>
  <c r="M2886" i="5"/>
  <c r="M2887" i="5"/>
  <c r="M2888" i="5"/>
  <c r="M2889" i="5"/>
  <c r="M2890" i="5"/>
  <c r="M2891" i="5"/>
  <c r="M2892" i="5"/>
  <c r="M2893" i="5"/>
  <c r="M2894" i="5"/>
  <c r="M2895" i="5"/>
  <c r="M2896" i="5"/>
  <c r="M2897" i="5"/>
  <c r="M2898" i="5"/>
  <c r="M2899" i="5"/>
  <c r="M2900" i="5"/>
  <c r="M2901" i="5"/>
  <c r="M2902" i="5"/>
  <c r="M2903" i="5"/>
  <c r="M2904" i="5"/>
  <c r="M2905" i="5"/>
  <c r="M2906" i="5"/>
  <c r="M2907" i="5"/>
  <c r="M2908" i="5"/>
  <c r="M2909" i="5"/>
  <c r="M2910" i="5"/>
  <c r="M2911" i="5"/>
  <c r="M2912" i="5"/>
  <c r="M2913" i="5"/>
  <c r="M2914" i="5"/>
  <c r="M2915" i="5"/>
  <c r="M2916" i="5"/>
  <c r="M2917" i="5"/>
  <c r="M2918" i="5"/>
  <c r="M2919" i="5"/>
  <c r="M2920" i="5"/>
  <c r="M2921" i="5"/>
  <c r="M2922" i="5"/>
  <c r="M2923" i="5"/>
  <c r="M2924" i="5"/>
  <c r="M2925" i="5"/>
  <c r="M2926" i="5"/>
  <c r="M2927" i="5"/>
  <c r="M2928" i="5"/>
  <c r="M2929" i="5"/>
  <c r="M2930" i="5"/>
  <c r="M2931" i="5"/>
  <c r="M2932" i="5"/>
  <c r="M2933" i="5"/>
  <c r="M2934" i="5"/>
  <c r="M2935" i="5"/>
  <c r="M2936" i="5"/>
  <c r="M2937" i="5"/>
  <c r="M2938" i="5"/>
  <c r="M2939" i="5"/>
  <c r="M2940" i="5"/>
  <c r="M2941" i="5"/>
  <c r="M2942" i="5"/>
  <c r="M2943" i="5"/>
  <c r="M2944" i="5"/>
  <c r="M2945" i="5"/>
  <c r="M2946" i="5"/>
  <c r="M2947" i="5"/>
  <c r="M2948" i="5"/>
  <c r="M2949" i="5"/>
  <c r="M2950" i="5"/>
  <c r="M2951" i="5"/>
  <c r="M2952" i="5"/>
  <c r="M2953" i="5"/>
  <c r="M2954" i="5"/>
  <c r="M2955" i="5"/>
  <c r="M2956" i="5"/>
  <c r="M2957" i="5"/>
  <c r="M2958" i="5"/>
  <c r="M2959" i="5"/>
  <c r="M2960" i="5"/>
  <c r="M2961" i="5"/>
  <c r="M2962" i="5"/>
  <c r="M2963" i="5"/>
  <c r="M2964" i="5"/>
  <c r="M2965" i="5"/>
  <c r="M2966" i="5"/>
  <c r="M2967" i="5"/>
  <c r="M2968" i="5"/>
  <c r="M2969" i="5"/>
  <c r="M2970" i="5"/>
  <c r="M2971" i="5"/>
  <c r="M2972" i="5"/>
  <c r="M2973" i="5"/>
  <c r="M2974" i="5"/>
  <c r="M2975" i="5"/>
  <c r="M2976" i="5"/>
  <c r="M2977" i="5"/>
  <c r="M2978" i="5"/>
  <c r="M2979" i="5"/>
  <c r="M2980" i="5"/>
  <c r="M2981" i="5"/>
  <c r="M2982" i="5"/>
  <c r="M2983" i="5"/>
  <c r="M2984" i="5"/>
  <c r="M2985" i="5"/>
  <c r="M2986" i="5"/>
  <c r="M2987" i="5"/>
  <c r="M2988" i="5"/>
  <c r="M2989" i="5"/>
  <c r="M2990" i="5"/>
  <c r="M2991" i="5"/>
  <c r="M2992" i="5"/>
  <c r="M2993" i="5"/>
  <c r="M2994" i="5"/>
  <c r="M2995" i="5"/>
  <c r="M2996" i="5"/>
  <c r="M2997" i="5"/>
  <c r="M2998" i="5"/>
  <c r="M2999" i="5"/>
  <c r="M3000" i="5"/>
  <c r="M3001" i="5"/>
  <c r="M3002" i="5"/>
  <c r="M3003" i="5"/>
  <c r="M3004" i="5"/>
  <c r="M300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L128" i="5"/>
  <c r="L129" i="5"/>
  <c r="L130" i="5"/>
  <c r="L131" i="5"/>
  <c r="L132" i="5"/>
  <c r="L133" i="5"/>
  <c r="L134" i="5"/>
  <c r="L135" i="5"/>
  <c r="L136" i="5"/>
  <c r="L137" i="5"/>
  <c r="L138" i="5"/>
  <c r="L139" i="5"/>
  <c r="L140" i="5"/>
  <c r="L141" i="5"/>
  <c r="L142" i="5"/>
  <c r="L143" i="5"/>
  <c r="L144" i="5"/>
  <c r="L145" i="5"/>
  <c r="L146" i="5"/>
  <c r="L147" i="5"/>
  <c r="L148" i="5"/>
  <c r="L149" i="5"/>
  <c r="L150" i="5"/>
  <c r="L151" i="5"/>
  <c r="L152" i="5"/>
  <c r="L153" i="5"/>
  <c r="L154" i="5"/>
  <c r="L155" i="5"/>
  <c r="L156" i="5"/>
  <c r="L157" i="5"/>
  <c r="L158" i="5"/>
  <c r="L159" i="5"/>
  <c r="L160" i="5"/>
  <c r="L161" i="5"/>
  <c r="L162" i="5"/>
  <c r="L163" i="5"/>
  <c r="L164" i="5"/>
  <c r="L165" i="5"/>
  <c r="L166" i="5"/>
  <c r="L167" i="5"/>
  <c r="L168" i="5"/>
  <c r="L169" i="5"/>
  <c r="L170" i="5"/>
  <c r="L171" i="5"/>
  <c r="L172" i="5"/>
  <c r="L173" i="5"/>
  <c r="L174" i="5"/>
  <c r="L175" i="5"/>
  <c r="L176" i="5"/>
  <c r="L177" i="5"/>
  <c r="L178" i="5"/>
  <c r="L179" i="5"/>
  <c r="L180" i="5"/>
  <c r="L181" i="5"/>
  <c r="L182" i="5"/>
  <c r="L183" i="5"/>
  <c r="L184" i="5"/>
  <c r="L185" i="5"/>
  <c r="L186" i="5"/>
  <c r="L187" i="5"/>
  <c r="L188" i="5"/>
  <c r="L189" i="5"/>
  <c r="L190" i="5"/>
  <c r="L191" i="5"/>
  <c r="L192" i="5"/>
  <c r="L193" i="5"/>
  <c r="L194" i="5"/>
  <c r="L195" i="5"/>
  <c r="L196" i="5"/>
  <c r="L197" i="5"/>
  <c r="L198" i="5"/>
  <c r="L199" i="5"/>
  <c r="L200" i="5"/>
  <c r="L201" i="5"/>
  <c r="L202" i="5"/>
  <c r="L203" i="5"/>
  <c r="L204" i="5"/>
  <c r="L205" i="5"/>
  <c r="L206" i="5"/>
  <c r="L207" i="5"/>
  <c r="L208" i="5"/>
  <c r="L209" i="5"/>
  <c r="L210" i="5"/>
  <c r="L211" i="5"/>
  <c r="L212" i="5"/>
  <c r="L213" i="5"/>
  <c r="L214" i="5"/>
  <c r="L215" i="5"/>
  <c r="L216" i="5"/>
  <c r="L217" i="5"/>
  <c r="L218" i="5"/>
  <c r="L219" i="5"/>
  <c r="L220" i="5"/>
  <c r="L221" i="5"/>
  <c r="L222" i="5"/>
  <c r="L223" i="5"/>
  <c r="L224" i="5"/>
  <c r="L225" i="5"/>
  <c r="L226" i="5"/>
  <c r="L227" i="5"/>
  <c r="L228" i="5"/>
  <c r="L229" i="5"/>
  <c r="L230" i="5"/>
  <c r="L231" i="5"/>
  <c r="L232" i="5"/>
  <c r="L233" i="5"/>
  <c r="L234" i="5"/>
  <c r="L235" i="5"/>
  <c r="L236" i="5"/>
  <c r="L237" i="5"/>
  <c r="L238" i="5"/>
  <c r="L239" i="5"/>
  <c r="L240" i="5"/>
  <c r="L241" i="5"/>
  <c r="L242" i="5"/>
  <c r="L243" i="5"/>
  <c r="L244" i="5"/>
  <c r="L245" i="5"/>
  <c r="L246" i="5"/>
  <c r="L247" i="5"/>
  <c r="L248" i="5"/>
  <c r="L249" i="5"/>
  <c r="L250" i="5"/>
  <c r="L251" i="5"/>
  <c r="L252" i="5"/>
  <c r="L253" i="5"/>
  <c r="L254" i="5"/>
  <c r="L255" i="5"/>
  <c r="L256" i="5"/>
  <c r="L257" i="5"/>
  <c r="L258" i="5"/>
  <c r="L259" i="5"/>
  <c r="L260" i="5"/>
  <c r="L261" i="5"/>
  <c r="L262" i="5"/>
  <c r="L263" i="5"/>
  <c r="L264" i="5"/>
  <c r="L265" i="5"/>
  <c r="L266" i="5"/>
  <c r="L267" i="5"/>
  <c r="L268" i="5"/>
  <c r="L269" i="5"/>
  <c r="L270" i="5"/>
  <c r="L271" i="5"/>
  <c r="L272" i="5"/>
  <c r="L273" i="5"/>
  <c r="L274" i="5"/>
  <c r="L275" i="5"/>
  <c r="L276" i="5"/>
  <c r="L277" i="5"/>
  <c r="L278" i="5"/>
  <c r="L279" i="5"/>
  <c r="L280" i="5"/>
  <c r="L281" i="5"/>
  <c r="L282" i="5"/>
  <c r="L283" i="5"/>
  <c r="L284" i="5"/>
  <c r="L285" i="5"/>
  <c r="L286" i="5"/>
  <c r="L287" i="5"/>
  <c r="L288" i="5"/>
  <c r="L289" i="5"/>
  <c r="L290" i="5"/>
  <c r="L291" i="5"/>
  <c r="L292" i="5"/>
  <c r="L293" i="5"/>
  <c r="L294" i="5"/>
  <c r="L295" i="5"/>
  <c r="L296" i="5"/>
  <c r="L297" i="5"/>
  <c r="L298" i="5"/>
  <c r="L299" i="5"/>
  <c r="L300" i="5"/>
  <c r="L301" i="5"/>
  <c r="L302" i="5"/>
  <c r="L303" i="5"/>
  <c r="L304" i="5"/>
  <c r="L305" i="5"/>
  <c r="L306" i="5"/>
  <c r="L307" i="5"/>
  <c r="L308" i="5"/>
  <c r="L309" i="5"/>
  <c r="L310" i="5"/>
  <c r="L311" i="5"/>
  <c r="L312" i="5"/>
  <c r="L313" i="5"/>
  <c r="L314" i="5"/>
  <c r="L315" i="5"/>
  <c r="L316" i="5"/>
  <c r="L317" i="5"/>
  <c r="L318" i="5"/>
  <c r="L319" i="5"/>
  <c r="L320" i="5"/>
  <c r="L321" i="5"/>
  <c r="L322" i="5"/>
  <c r="L323" i="5"/>
  <c r="L324" i="5"/>
  <c r="L325" i="5"/>
  <c r="L326" i="5"/>
  <c r="L327" i="5"/>
  <c r="L328" i="5"/>
  <c r="L329" i="5"/>
  <c r="L330" i="5"/>
  <c r="L331" i="5"/>
  <c r="L332" i="5"/>
  <c r="L333" i="5"/>
  <c r="L334" i="5"/>
  <c r="L335" i="5"/>
  <c r="L336" i="5"/>
  <c r="L337" i="5"/>
  <c r="L338" i="5"/>
  <c r="L339" i="5"/>
  <c r="L340" i="5"/>
  <c r="L341" i="5"/>
  <c r="L342" i="5"/>
  <c r="L343" i="5"/>
  <c r="L344" i="5"/>
  <c r="L345" i="5"/>
  <c r="L346" i="5"/>
  <c r="L347" i="5"/>
  <c r="L348" i="5"/>
  <c r="L349" i="5"/>
  <c r="L350" i="5"/>
  <c r="L351" i="5"/>
  <c r="L352" i="5"/>
  <c r="L353" i="5"/>
  <c r="L354" i="5"/>
  <c r="L355" i="5"/>
  <c r="L356" i="5"/>
  <c r="L357" i="5"/>
  <c r="L358" i="5"/>
  <c r="L359" i="5"/>
  <c r="L360" i="5"/>
  <c r="L361" i="5"/>
  <c r="L362" i="5"/>
  <c r="L363" i="5"/>
  <c r="L364" i="5"/>
  <c r="L365" i="5"/>
  <c r="L366" i="5"/>
  <c r="L367" i="5"/>
  <c r="L368" i="5"/>
  <c r="L369" i="5"/>
  <c r="L370" i="5"/>
  <c r="L371" i="5"/>
  <c r="L372" i="5"/>
  <c r="L373" i="5"/>
  <c r="L374" i="5"/>
  <c r="L375" i="5"/>
  <c r="L376" i="5"/>
  <c r="L377" i="5"/>
  <c r="L378" i="5"/>
  <c r="L379" i="5"/>
  <c r="L380" i="5"/>
  <c r="L381" i="5"/>
  <c r="L382" i="5"/>
  <c r="L383" i="5"/>
  <c r="L384" i="5"/>
  <c r="L385" i="5"/>
  <c r="L386" i="5"/>
  <c r="L387" i="5"/>
  <c r="L388" i="5"/>
  <c r="L389" i="5"/>
  <c r="L390" i="5"/>
  <c r="L391" i="5"/>
  <c r="L392" i="5"/>
  <c r="L393" i="5"/>
  <c r="L394" i="5"/>
  <c r="L395" i="5"/>
  <c r="L396" i="5"/>
  <c r="L397" i="5"/>
  <c r="L398" i="5"/>
  <c r="L399" i="5"/>
  <c r="L400" i="5"/>
  <c r="L401" i="5"/>
  <c r="L402" i="5"/>
  <c r="L403" i="5"/>
  <c r="L404" i="5"/>
  <c r="L405" i="5"/>
  <c r="L406" i="5"/>
  <c r="L407" i="5"/>
  <c r="L408" i="5"/>
  <c r="L409" i="5"/>
  <c r="L410" i="5"/>
  <c r="L411" i="5"/>
  <c r="L412" i="5"/>
  <c r="L413" i="5"/>
  <c r="L414" i="5"/>
  <c r="L415" i="5"/>
  <c r="L416" i="5"/>
  <c r="L417" i="5"/>
  <c r="L418" i="5"/>
  <c r="L419" i="5"/>
  <c r="L420" i="5"/>
  <c r="L421" i="5"/>
  <c r="L422" i="5"/>
  <c r="L423" i="5"/>
  <c r="L424" i="5"/>
  <c r="L425" i="5"/>
  <c r="L426" i="5"/>
  <c r="L427" i="5"/>
  <c r="L428" i="5"/>
  <c r="L429" i="5"/>
  <c r="L430" i="5"/>
  <c r="L431" i="5"/>
  <c r="L432" i="5"/>
  <c r="L433" i="5"/>
  <c r="L434" i="5"/>
  <c r="L435" i="5"/>
  <c r="L436" i="5"/>
  <c r="L437" i="5"/>
  <c r="L438" i="5"/>
  <c r="L439" i="5"/>
  <c r="L440" i="5"/>
  <c r="L441" i="5"/>
  <c r="L442" i="5"/>
  <c r="L443" i="5"/>
  <c r="L444" i="5"/>
  <c r="L445" i="5"/>
  <c r="L446" i="5"/>
  <c r="L447" i="5"/>
  <c r="L448" i="5"/>
  <c r="L449" i="5"/>
  <c r="L450" i="5"/>
  <c r="L451" i="5"/>
  <c r="L452" i="5"/>
  <c r="L453" i="5"/>
  <c r="L454" i="5"/>
  <c r="L455" i="5"/>
  <c r="L456" i="5"/>
  <c r="L457" i="5"/>
  <c r="L458" i="5"/>
  <c r="L459" i="5"/>
  <c r="L460" i="5"/>
  <c r="L461" i="5"/>
  <c r="L462" i="5"/>
  <c r="L463" i="5"/>
  <c r="L464" i="5"/>
  <c r="L465" i="5"/>
  <c r="L466" i="5"/>
  <c r="L467" i="5"/>
  <c r="L468" i="5"/>
  <c r="L469" i="5"/>
  <c r="L470" i="5"/>
  <c r="L471" i="5"/>
  <c r="L472" i="5"/>
  <c r="L473" i="5"/>
  <c r="L474" i="5"/>
  <c r="L475" i="5"/>
  <c r="L476" i="5"/>
  <c r="L477" i="5"/>
  <c r="L478" i="5"/>
  <c r="L479" i="5"/>
  <c r="L480" i="5"/>
  <c r="L481" i="5"/>
  <c r="L482" i="5"/>
  <c r="L483" i="5"/>
  <c r="L484" i="5"/>
  <c r="L485" i="5"/>
  <c r="L486" i="5"/>
  <c r="L487" i="5"/>
  <c r="L488" i="5"/>
  <c r="L489" i="5"/>
  <c r="L490" i="5"/>
  <c r="L491" i="5"/>
  <c r="L492" i="5"/>
  <c r="L493" i="5"/>
  <c r="L494" i="5"/>
  <c r="L495" i="5"/>
  <c r="L496" i="5"/>
  <c r="L497" i="5"/>
  <c r="L498" i="5"/>
  <c r="L499" i="5"/>
  <c r="L500" i="5"/>
  <c r="L501" i="5"/>
  <c r="L502" i="5"/>
  <c r="L503" i="5"/>
  <c r="L504" i="5"/>
  <c r="L505" i="5"/>
  <c r="L506" i="5"/>
  <c r="L507" i="5"/>
  <c r="L508" i="5"/>
  <c r="L509" i="5"/>
  <c r="L510" i="5"/>
  <c r="L511" i="5"/>
  <c r="L512" i="5"/>
  <c r="L513" i="5"/>
  <c r="L514" i="5"/>
  <c r="L515" i="5"/>
  <c r="L516" i="5"/>
  <c r="L517" i="5"/>
  <c r="L518" i="5"/>
  <c r="L519" i="5"/>
  <c r="L520" i="5"/>
  <c r="L521" i="5"/>
  <c r="L522" i="5"/>
  <c r="L523" i="5"/>
  <c r="L524" i="5"/>
  <c r="L525" i="5"/>
  <c r="L526" i="5"/>
  <c r="L527" i="5"/>
  <c r="L528" i="5"/>
  <c r="L529" i="5"/>
  <c r="L530" i="5"/>
  <c r="L531" i="5"/>
  <c r="L532" i="5"/>
  <c r="L533" i="5"/>
  <c r="L534" i="5"/>
  <c r="L535" i="5"/>
  <c r="L536" i="5"/>
  <c r="L537" i="5"/>
  <c r="L538" i="5"/>
  <c r="L539" i="5"/>
  <c r="L540" i="5"/>
  <c r="L541" i="5"/>
  <c r="L542" i="5"/>
  <c r="L543" i="5"/>
  <c r="L544" i="5"/>
  <c r="L545" i="5"/>
  <c r="L546" i="5"/>
  <c r="L547" i="5"/>
  <c r="L548" i="5"/>
  <c r="L549" i="5"/>
  <c r="L550" i="5"/>
  <c r="L551" i="5"/>
  <c r="L552" i="5"/>
  <c r="L553" i="5"/>
  <c r="L554" i="5"/>
  <c r="L555" i="5"/>
  <c r="L556" i="5"/>
  <c r="L557" i="5"/>
  <c r="L558" i="5"/>
  <c r="L559" i="5"/>
  <c r="L560" i="5"/>
  <c r="L561" i="5"/>
  <c r="L562" i="5"/>
  <c r="L563" i="5"/>
  <c r="L564" i="5"/>
  <c r="L565" i="5"/>
  <c r="L566" i="5"/>
  <c r="L567" i="5"/>
  <c r="L568" i="5"/>
  <c r="L569" i="5"/>
  <c r="L570" i="5"/>
  <c r="L571" i="5"/>
  <c r="L572" i="5"/>
  <c r="L573" i="5"/>
  <c r="L574" i="5"/>
  <c r="L575" i="5"/>
  <c r="L576" i="5"/>
  <c r="L577" i="5"/>
  <c r="L578" i="5"/>
  <c r="L579" i="5"/>
  <c r="L580" i="5"/>
  <c r="L581" i="5"/>
  <c r="L582" i="5"/>
  <c r="L583" i="5"/>
  <c r="L584" i="5"/>
  <c r="L585" i="5"/>
  <c r="L586" i="5"/>
  <c r="L587" i="5"/>
  <c r="L588" i="5"/>
  <c r="L589" i="5"/>
  <c r="L590" i="5"/>
  <c r="L591" i="5"/>
  <c r="L592" i="5"/>
  <c r="L593" i="5"/>
  <c r="L594" i="5"/>
  <c r="L595" i="5"/>
  <c r="L596" i="5"/>
  <c r="L597" i="5"/>
  <c r="L598" i="5"/>
  <c r="L599" i="5"/>
  <c r="L600" i="5"/>
  <c r="L601" i="5"/>
  <c r="L602" i="5"/>
  <c r="L603" i="5"/>
  <c r="L604" i="5"/>
  <c r="L605" i="5"/>
  <c r="L606" i="5"/>
  <c r="L607" i="5"/>
  <c r="L608" i="5"/>
  <c r="L609" i="5"/>
  <c r="L610" i="5"/>
  <c r="L611" i="5"/>
  <c r="L612" i="5"/>
  <c r="L613" i="5"/>
  <c r="L614" i="5"/>
  <c r="L615" i="5"/>
  <c r="L616" i="5"/>
  <c r="L617" i="5"/>
  <c r="L618" i="5"/>
  <c r="L619" i="5"/>
  <c r="L620" i="5"/>
  <c r="L621" i="5"/>
  <c r="L622" i="5"/>
  <c r="L623" i="5"/>
  <c r="L624" i="5"/>
  <c r="L625" i="5"/>
  <c r="L626" i="5"/>
  <c r="L627" i="5"/>
  <c r="L628" i="5"/>
  <c r="L629" i="5"/>
  <c r="L630" i="5"/>
  <c r="L631" i="5"/>
  <c r="L632" i="5"/>
  <c r="L633" i="5"/>
  <c r="L634" i="5"/>
  <c r="L635" i="5"/>
  <c r="L636" i="5"/>
  <c r="L637" i="5"/>
  <c r="L638" i="5"/>
  <c r="L639" i="5"/>
  <c r="L640" i="5"/>
  <c r="L641" i="5"/>
  <c r="L642" i="5"/>
  <c r="L643" i="5"/>
  <c r="L644" i="5"/>
  <c r="L645" i="5"/>
  <c r="L646" i="5"/>
  <c r="L647" i="5"/>
  <c r="L648" i="5"/>
  <c r="L649" i="5"/>
  <c r="L650" i="5"/>
  <c r="L651" i="5"/>
  <c r="L652" i="5"/>
  <c r="L653" i="5"/>
  <c r="L654" i="5"/>
  <c r="L655" i="5"/>
  <c r="L656" i="5"/>
  <c r="L657" i="5"/>
  <c r="L658" i="5"/>
  <c r="L659" i="5"/>
  <c r="L660" i="5"/>
  <c r="L661" i="5"/>
  <c r="L662" i="5"/>
  <c r="L663" i="5"/>
  <c r="L664" i="5"/>
  <c r="L665" i="5"/>
  <c r="L666" i="5"/>
  <c r="L667" i="5"/>
  <c r="L668" i="5"/>
  <c r="L669" i="5"/>
  <c r="L670" i="5"/>
  <c r="L671" i="5"/>
  <c r="L672" i="5"/>
  <c r="L673" i="5"/>
  <c r="L674" i="5"/>
  <c r="L675" i="5"/>
  <c r="L676" i="5"/>
  <c r="L677" i="5"/>
  <c r="L678" i="5"/>
  <c r="L679" i="5"/>
  <c r="L680" i="5"/>
  <c r="L681" i="5"/>
  <c r="L682" i="5"/>
  <c r="L683" i="5"/>
  <c r="L684" i="5"/>
  <c r="L685" i="5"/>
  <c r="L686" i="5"/>
  <c r="L687" i="5"/>
  <c r="L688" i="5"/>
  <c r="L689" i="5"/>
  <c r="L690" i="5"/>
  <c r="L691" i="5"/>
  <c r="L692" i="5"/>
  <c r="L693" i="5"/>
  <c r="L694" i="5"/>
  <c r="L695" i="5"/>
  <c r="L696" i="5"/>
  <c r="L697" i="5"/>
  <c r="L698" i="5"/>
  <c r="L699" i="5"/>
  <c r="L700" i="5"/>
  <c r="L701" i="5"/>
  <c r="L702" i="5"/>
  <c r="L703" i="5"/>
  <c r="L704" i="5"/>
  <c r="L705" i="5"/>
  <c r="L706" i="5"/>
  <c r="L707" i="5"/>
  <c r="L708" i="5"/>
  <c r="L709" i="5"/>
  <c r="L710" i="5"/>
  <c r="L711" i="5"/>
  <c r="L712" i="5"/>
  <c r="L713" i="5"/>
  <c r="L714" i="5"/>
  <c r="L715" i="5"/>
  <c r="L716" i="5"/>
  <c r="L717" i="5"/>
  <c r="L718" i="5"/>
  <c r="L719" i="5"/>
  <c r="L720" i="5"/>
  <c r="L721" i="5"/>
  <c r="L722" i="5"/>
  <c r="L723" i="5"/>
  <c r="L724" i="5"/>
  <c r="L725" i="5"/>
  <c r="L726" i="5"/>
  <c r="L727" i="5"/>
  <c r="L728" i="5"/>
  <c r="L729" i="5"/>
  <c r="L730" i="5"/>
  <c r="L731" i="5"/>
  <c r="L732" i="5"/>
  <c r="L733" i="5"/>
  <c r="L734" i="5"/>
  <c r="L735" i="5"/>
  <c r="L736" i="5"/>
  <c r="L737" i="5"/>
  <c r="L738" i="5"/>
  <c r="L739" i="5"/>
  <c r="L740" i="5"/>
  <c r="L741" i="5"/>
  <c r="L742" i="5"/>
  <c r="L743" i="5"/>
  <c r="L744" i="5"/>
  <c r="L745" i="5"/>
  <c r="L746" i="5"/>
  <c r="L747" i="5"/>
  <c r="L748" i="5"/>
  <c r="L749" i="5"/>
  <c r="L750" i="5"/>
  <c r="L751" i="5"/>
  <c r="L752" i="5"/>
  <c r="L753" i="5"/>
  <c r="L754" i="5"/>
  <c r="L755" i="5"/>
  <c r="L756" i="5"/>
  <c r="L757" i="5"/>
  <c r="L758" i="5"/>
  <c r="L759" i="5"/>
  <c r="L760" i="5"/>
  <c r="L761" i="5"/>
  <c r="L762" i="5"/>
  <c r="L763" i="5"/>
  <c r="L764" i="5"/>
  <c r="L765" i="5"/>
  <c r="L766" i="5"/>
  <c r="L767" i="5"/>
  <c r="L768" i="5"/>
  <c r="L769" i="5"/>
  <c r="L770" i="5"/>
  <c r="L771" i="5"/>
  <c r="L772" i="5"/>
  <c r="L773" i="5"/>
  <c r="L774" i="5"/>
  <c r="L775" i="5"/>
  <c r="L776" i="5"/>
  <c r="L777" i="5"/>
  <c r="L778" i="5"/>
  <c r="L779" i="5"/>
  <c r="L780" i="5"/>
  <c r="L781" i="5"/>
  <c r="L782" i="5"/>
  <c r="L783" i="5"/>
  <c r="L784" i="5"/>
  <c r="L785" i="5"/>
  <c r="L786" i="5"/>
  <c r="L787" i="5"/>
  <c r="L788" i="5"/>
  <c r="L789" i="5"/>
  <c r="L790" i="5"/>
  <c r="L791" i="5"/>
  <c r="L792" i="5"/>
  <c r="L793" i="5"/>
  <c r="L794" i="5"/>
  <c r="L795" i="5"/>
  <c r="L796" i="5"/>
  <c r="L797" i="5"/>
  <c r="L798" i="5"/>
  <c r="L799" i="5"/>
  <c r="L800" i="5"/>
  <c r="L801" i="5"/>
  <c r="L802" i="5"/>
  <c r="L803" i="5"/>
  <c r="L804" i="5"/>
  <c r="L805" i="5"/>
  <c r="L806" i="5"/>
  <c r="L807" i="5"/>
  <c r="L808" i="5"/>
  <c r="L809" i="5"/>
  <c r="L810" i="5"/>
  <c r="L811" i="5"/>
  <c r="L812" i="5"/>
  <c r="L813" i="5"/>
  <c r="L814" i="5"/>
  <c r="L815" i="5"/>
  <c r="L816" i="5"/>
  <c r="L817" i="5"/>
  <c r="L818" i="5"/>
  <c r="L819" i="5"/>
  <c r="L820" i="5"/>
  <c r="L821" i="5"/>
  <c r="L822" i="5"/>
  <c r="L823" i="5"/>
  <c r="L824" i="5"/>
  <c r="L825" i="5"/>
  <c r="L826" i="5"/>
  <c r="L827" i="5"/>
  <c r="L828" i="5"/>
  <c r="L829" i="5"/>
  <c r="L830" i="5"/>
  <c r="L831" i="5"/>
  <c r="L832" i="5"/>
  <c r="L833" i="5"/>
  <c r="L834" i="5"/>
  <c r="L835" i="5"/>
  <c r="L836" i="5"/>
  <c r="L837" i="5"/>
  <c r="L838" i="5"/>
  <c r="L839" i="5"/>
  <c r="L840" i="5"/>
  <c r="L841" i="5"/>
  <c r="L842" i="5"/>
  <c r="L843" i="5"/>
  <c r="L844" i="5"/>
  <c r="L845" i="5"/>
  <c r="L846" i="5"/>
  <c r="L847" i="5"/>
  <c r="L848" i="5"/>
  <c r="L849" i="5"/>
  <c r="L850" i="5"/>
  <c r="L851" i="5"/>
  <c r="L852" i="5"/>
  <c r="L853" i="5"/>
  <c r="L854" i="5"/>
  <c r="L855" i="5"/>
  <c r="L856" i="5"/>
  <c r="L857" i="5"/>
  <c r="L858" i="5"/>
  <c r="L859" i="5"/>
  <c r="L860" i="5"/>
  <c r="L861" i="5"/>
  <c r="L862" i="5"/>
  <c r="L863" i="5"/>
  <c r="L864" i="5"/>
  <c r="L865" i="5"/>
  <c r="L866" i="5"/>
  <c r="L867" i="5"/>
  <c r="L868" i="5"/>
  <c r="L869" i="5"/>
  <c r="L870" i="5"/>
  <c r="L871" i="5"/>
  <c r="L872" i="5"/>
  <c r="L873" i="5"/>
  <c r="L874" i="5"/>
  <c r="L875" i="5"/>
  <c r="L876" i="5"/>
  <c r="L877" i="5"/>
  <c r="L878" i="5"/>
  <c r="L879" i="5"/>
  <c r="L880" i="5"/>
  <c r="L881" i="5"/>
  <c r="L882" i="5"/>
  <c r="L883" i="5"/>
  <c r="L884" i="5"/>
  <c r="L885" i="5"/>
  <c r="L886" i="5"/>
  <c r="L887" i="5"/>
  <c r="L888" i="5"/>
  <c r="L889" i="5"/>
  <c r="L890" i="5"/>
  <c r="L891" i="5"/>
  <c r="L892" i="5"/>
  <c r="L893" i="5"/>
  <c r="L894" i="5"/>
  <c r="L895" i="5"/>
  <c r="L896" i="5"/>
  <c r="L897" i="5"/>
  <c r="L898" i="5"/>
  <c r="L899" i="5"/>
  <c r="L900" i="5"/>
  <c r="L901" i="5"/>
  <c r="L902" i="5"/>
  <c r="L903" i="5"/>
  <c r="L904" i="5"/>
  <c r="L905" i="5"/>
  <c r="L906" i="5"/>
  <c r="L907" i="5"/>
  <c r="L908" i="5"/>
  <c r="L909" i="5"/>
  <c r="L910" i="5"/>
  <c r="L911" i="5"/>
  <c r="L912" i="5"/>
  <c r="L913" i="5"/>
  <c r="L914" i="5"/>
  <c r="L915" i="5"/>
  <c r="L916" i="5"/>
  <c r="L917" i="5"/>
  <c r="L918" i="5"/>
  <c r="L919" i="5"/>
  <c r="L920" i="5"/>
  <c r="L921" i="5"/>
  <c r="L922" i="5"/>
  <c r="L923" i="5"/>
  <c r="L924" i="5"/>
  <c r="L925" i="5"/>
  <c r="L926" i="5"/>
  <c r="L927" i="5"/>
  <c r="L928" i="5"/>
  <c r="L929" i="5"/>
  <c r="L930" i="5"/>
  <c r="L931" i="5"/>
  <c r="L932" i="5"/>
  <c r="L933" i="5"/>
  <c r="L934" i="5"/>
  <c r="L935" i="5"/>
  <c r="L936" i="5"/>
  <c r="L937" i="5"/>
  <c r="L938" i="5"/>
  <c r="L939" i="5"/>
  <c r="L940" i="5"/>
  <c r="L941" i="5"/>
  <c r="L942" i="5"/>
  <c r="L943" i="5"/>
  <c r="L944" i="5"/>
  <c r="L945" i="5"/>
  <c r="L946" i="5"/>
  <c r="L947" i="5"/>
  <c r="L948" i="5"/>
  <c r="L949" i="5"/>
  <c r="L950" i="5"/>
  <c r="L951" i="5"/>
  <c r="L952" i="5"/>
  <c r="L953" i="5"/>
  <c r="L954" i="5"/>
  <c r="L955" i="5"/>
  <c r="L956" i="5"/>
  <c r="L957" i="5"/>
  <c r="L958" i="5"/>
  <c r="L959" i="5"/>
  <c r="L960" i="5"/>
  <c r="L961" i="5"/>
  <c r="L962" i="5"/>
  <c r="L963" i="5"/>
  <c r="L964" i="5"/>
  <c r="L965" i="5"/>
  <c r="L966" i="5"/>
  <c r="L967" i="5"/>
  <c r="L968" i="5"/>
  <c r="L969" i="5"/>
  <c r="L970" i="5"/>
  <c r="L971" i="5"/>
  <c r="L972" i="5"/>
  <c r="L973" i="5"/>
  <c r="L974" i="5"/>
  <c r="L975" i="5"/>
  <c r="L976" i="5"/>
  <c r="L977" i="5"/>
  <c r="L978" i="5"/>
  <c r="L979" i="5"/>
  <c r="L980" i="5"/>
  <c r="L981" i="5"/>
  <c r="L982" i="5"/>
  <c r="L983" i="5"/>
  <c r="L984" i="5"/>
  <c r="L985" i="5"/>
  <c r="L986" i="5"/>
  <c r="L987" i="5"/>
  <c r="L988" i="5"/>
  <c r="L989" i="5"/>
  <c r="L990" i="5"/>
  <c r="L991" i="5"/>
  <c r="L992" i="5"/>
  <c r="L993" i="5"/>
  <c r="L994" i="5"/>
  <c r="L995" i="5"/>
  <c r="L996" i="5"/>
  <c r="L997" i="5"/>
  <c r="L998" i="5"/>
  <c r="L999" i="5"/>
  <c r="L1000" i="5"/>
  <c r="L1001" i="5"/>
  <c r="L1002" i="5"/>
  <c r="L1003" i="5"/>
  <c r="L1004" i="5"/>
  <c r="L1005" i="5"/>
  <c r="L1006" i="5"/>
  <c r="L1007" i="5"/>
  <c r="L1008" i="5"/>
  <c r="L1009" i="5"/>
  <c r="L1010" i="5"/>
  <c r="L1011" i="5"/>
  <c r="L1012" i="5"/>
  <c r="L1013" i="5"/>
  <c r="L1014" i="5"/>
  <c r="L1015" i="5"/>
  <c r="L1016" i="5"/>
  <c r="L1017" i="5"/>
  <c r="L1018" i="5"/>
  <c r="L1019" i="5"/>
  <c r="L1020" i="5"/>
  <c r="L1021" i="5"/>
  <c r="L1022" i="5"/>
  <c r="L1023" i="5"/>
  <c r="L1024" i="5"/>
  <c r="L1025" i="5"/>
  <c r="L1026" i="5"/>
  <c r="L1027" i="5"/>
  <c r="L1028" i="5"/>
  <c r="L1029" i="5"/>
  <c r="L1030" i="5"/>
  <c r="L1031" i="5"/>
  <c r="L1032" i="5"/>
  <c r="L1033" i="5"/>
  <c r="L1034" i="5"/>
  <c r="L1035" i="5"/>
  <c r="L1036" i="5"/>
  <c r="L1037" i="5"/>
  <c r="L1038" i="5"/>
  <c r="L1039" i="5"/>
  <c r="L1040" i="5"/>
  <c r="L1041" i="5"/>
  <c r="L1042" i="5"/>
  <c r="L1043" i="5"/>
  <c r="L1044" i="5"/>
  <c r="L1045" i="5"/>
  <c r="L1046" i="5"/>
  <c r="L1047" i="5"/>
  <c r="L1048" i="5"/>
  <c r="L1049" i="5"/>
  <c r="L1050" i="5"/>
  <c r="L1051" i="5"/>
  <c r="L1052" i="5"/>
  <c r="L1053" i="5"/>
  <c r="L1054" i="5"/>
  <c r="L1055" i="5"/>
  <c r="L1056" i="5"/>
  <c r="L1057" i="5"/>
  <c r="L1058" i="5"/>
  <c r="L1059" i="5"/>
  <c r="L1060" i="5"/>
  <c r="L1061" i="5"/>
  <c r="L1062" i="5"/>
  <c r="L1063" i="5"/>
  <c r="L1064" i="5"/>
  <c r="L1065" i="5"/>
  <c r="L1066" i="5"/>
  <c r="L1067" i="5"/>
  <c r="L1068" i="5"/>
  <c r="L1069" i="5"/>
  <c r="L1070" i="5"/>
  <c r="L1071" i="5"/>
  <c r="L1072" i="5"/>
  <c r="L1073" i="5"/>
  <c r="L1074" i="5"/>
  <c r="L1075" i="5"/>
  <c r="L1076" i="5"/>
  <c r="L1077" i="5"/>
  <c r="L1078" i="5"/>
  <c r="L1079" i="5"/>
  <c r="L1080" i="5"/>
  <c r="L1081" i="5"/>
  <c r="L1082" i="5"/>
  <c r="L1083" i="5"/>
  <c r="L1084" i="5"/>
  <c r="L1085" i="5"/>
  <c r="L1086" i="5"/>
  <c r="L1087" i="5"/>
  <c r="L1088" i="5"/>
  <c r="L1089" i="5"/>
  <c r="L1090" i="5"/>
  <c r="L1091" i="5"/>
  <c r="L1092" i="5"/>
  <c r="L1093" i="5"/>
  <c r="L1094" i="5"/>
  <c r="L1095" i="5"/>
  <c r="L1096" i="5"/>
  <c r="L1097" i="5"/>
  <c r="L1098" i="5"/>
  <c r="L1099" i="5"/>
  <c r="L1100" i="5"/>
  <c r="L1101" i="5"/>
  <c r="L1102" i="5"/>
  <c r="L1103" i="5"/>
  <c r="L1104" i="5"/>
  <c r="L1105" i="5"/>
  <c r="L1106" i="5"/>
  <c r="L1107" i="5"/>
  <c r="L1108" i="5"/>
  <c r="L1109" i="5"/>
  <c r="L1110" i="5"/>
  <c r="L1111" i="5"/>
  <c r="L1112" i="5"/>
  <c r="L1113" i="5"/>
  <c r="L1114" i="5"/>
  <c r="L1115" i="5"/>
  <c r="L1116" i="5"/>
  <c r="L1117" i="5"/>
  <c r="L1118" i="5"/>
  <c r="L1119" i="5"/>
  <c r="L1120" i="5"/>
  <c r="L1121" i="5"/>
  <c r="L1122" i="5"/>
  <c r="L1123" i="5"/>
  <c r="L1124" i="5"/>
  <c r="L1125" i="5"/>
  <c r="L1126" i="5"/>
  <c r="L1127" i="5"/>
  <c r="L1128" i="5"/>
  <c r="L1129" i="5"/>
  <c r="L1130" i="5"/>
  <c r="L1131" i="5"/>
  <c r="L1132" i="5"/>
  <c r="L1133" i="5"/>
  <c r="L1134" i="5"/>
  <c r="L1135" i="5"/>
  <c r="L1136" i="5"/>
  <c r="L1137" i="5"/>
  <c r="L1138" i="5"/>
  <c r="L1139" i="5"/>
  <c r="L1140" i="5"/>
  <c r="L1141" i="5"/>
  <c r="L1142" i="5"/>
  <c r="L1143" i="5"/>
  <c r="L1144" i="5"/>
  <c r="L1145" i="5"/>
  <c r="L1146" i="5"/>
  <c r="L1147" i="5"/>
  <c r="L1148" i="5"/>
  <c r="L1149" i="5"/>
  <c r="L1150" i="5"/>
  <c r="L1151" i="5"/>
  <c r="L1152" i="5"/>
  <c r="L1153" i="5"/>
  <c r="L1154" i="5"/>
  <c r="L1155" i="5"/>
  <c r="L1156" i="5"/>
  <c r="L1157" i="5"/>
  <c r="L1158" i="5"/>
  <c r="L1159" i="5"/>
  <c r="L1160" i="5"/>
  <c r="L1161" i="5"/>
  <c r="L1162" i="5"/>
  <c r="L1163" i="5"/>
  <c r="L1164" i="5"/>
  <c r="L1165" i="5"/>
  <c r="L1166" i="5"/>
  <c r="L1167" i="5"/>
  <c r="L1168" i="5"/>
  <c r="L1169" i="5"/>
  <c r="L1170" i="5"/>
  <c r="L1171" i="5"/>
  <c r="L1172" i="5"/>
  <c r="L1173" i="5"/>
  <c r="L1174" i="5"/>
  <c r="L1175" i="5"/>
  <c r="L1176" i="5"/>
  <c r="L1177" i="5"/>
  <c r="L1178" i="5"/>
  <c r="L1179" i="5"/>
  <c r="L1180" i="5"/>
  <c r="L1181" i="5"/>
  <c r="L1182" i="5"/>
  <c r="L1183" i="5"/>
  <c r="L1184" i="5"/>
  <c r="L1185" i="5"/>
  <c r="L1186" i="5"/>
  <c r="L1187" i="5"/>
  <c r="L1188" i="5"/>
  <c r="L1189" i="5"/>
  <c r="L1190" i="5"/>
  <c r="L1191" i="5"/>
  <c r="L1192" i="5"/>
  <c r="L1193" i="5"/>
  <c r="L1194" i="5"/>
  <c r="L1195" i="5"/>
  <c r="L1196" i="5"/>
  <c r="L1197" i="5"/>
  <c r="L1198" i="5"/>
  <c r="L1199" i="5"/>
  <c r="L1200" i="5"/>
  <c r="L1201" i="5"/>
  <c r="L1202" i="5"/>
  <c r="L1203" i="5"/>
  <c r="L1204" i="5"/>
  <c r="L1205" i="5"/>
  <c r="L1206" i="5"/>
  <c r="L1207" i="5"/>
  <c r="L1208" i="5"/>
  <c r="L1209" i="5"/>
  <c r="L1210" i="5"/>
  <c r="L1211" i="5"/>
  <c r="L1212" i="5"/>
  <c r="L1213" i="5"/>
  <c r="L1214" i="5"/>
  <c r="L1215" i="5"/>
  <c r="L1216" i="5"/>
  <c r="L1217" i="5"/>
  <c r="L1218" i="5"/>
  <c r="L1219" i="5"/>
  <c r="L1220" i="5"/>
  <c r="L1221" i="5"/>
  <c r="L1222" i="5"/>
  <c r="L1223" i="5"/>
  <c r="L1224" i="5"/>
  <c r="L1225" i="5"/>
  <c r="L1226" i="5"/>
  <c r="L1227" i="5"/>
  <c r="L1228" i="5"/>
  <c r="L1229" i="5"/>
  <c r="L1230" i="5"/>
  <c r="L1231" i="5"/>
  <c r="L1232" i="5"/>
  <c r="L1233" i="5"/>
  <c r="L1234" i="5"/>
  <c r="L1235" i="5"/>
  <c r="L1236" i="5"/>
  <c r="L1237" i="5"/>
  <c r="L1238" i="5"/>
  <c r="L1239" i="5"/>
  <c r="L1240" i="5"/>
  <c r="L1241" i="5"/>
  <c r="L1242" i="5"/>
  <c r="L1243" i="5"/>
  <c r="L1244" i="5"/>
  <c r="L1245" i="5"/>
  <c r="L1246" i="5"/>
  <c r="L1247" i="5"/>
  <c r="L1248" i="5"/>
  <c r="L1249" i="5"/>
  <c r="L1250" i="5"/>
  <c r="L1251" i="5"/>
  <c r="L1252" i="5"/>
  <c r="L1253" i="5"/>
  <c r="L1254" i="5"/>
  <c r="L1255" i="5"/>
  <c r="L1256" i="5"/>
  <c r="L1257" i="5"/>
  <c r="L1258" i="5"/>
  <c r="L1259" i="5"/>
  <c r="L1260" i="5"/>
  <c r="L1261" i="5"/>
  <c r="L1262" i="5"/>
  <c r="L1263" i="5"/>
  <c r="L1264" i="5"/>
  <c r="L1265" i="5"/>
  <c r="L1266" i="5"/>
  <c r="L1267" i="5"/>
  <c r="L1268" i="5"/>
  <c r="L1269" i="5"/>
  <c r="L1270" i="5"/>
  <c r="L1271" i="5"/>
  <c r="L1272" i="5"/>
  <c r="L1273" i="5"/>
  <c r="L1274" i="5"/>
  <c r="L1275" i="5"/>
  <c r="L1276" i="5"/>
  <c r="L1277" i="5"/>
  <c r="L1278" i="5"/>
  <c r="L1279" i="5"/>
  <c r="L1280" i="5"/>
  <c r="L1281" i="5"/>
  <c r="L1282" i="5"/>
  <c r="L1283" i="5"/>
  <c r="L1284" i="5"/>
  <c r="L1285" i="5"/>
  <c r="L1286" i="5"/>
  <c r="L1287" i="5"/>
  <c r="L1288" i="5"/>
  <c r="L1289" i="5"/>
  <c r="L1290" i="5"/>
  <c r="L1291" i="5"/>
  <c r="L1292" i="5"/>
  <c r="L1293" i="5"/>
  <c r="L1294" i="5"/>
  <c r="L1295" i="5"/>
  <c r="L1296" i="5"/>
  <c r="L1297" i="5"/>
  <c r="L1298" i="5"/>
  <c r="L1299" i="5"/>
  <c r="L1300" i="5"/>
  <c r="L1301" i="5"/>
  <c r="L1302" i="5"/>
  <c r="L1303" i="5"/>
  <c r="L1304" i="5"/>
  <c r="L1305" i="5"/>
  <c r="L1306" i="5"/>
  <c r="L1307" i="5"/>
  <c r="L1308" i="5"/>
  <c r="L1309" i="5"/>
  <c r="L1310" i="5"/>
  <c r="L1311" i="5"/>
  <c r="L1312" i="5"/>
  <c r="L1313" i="5"/>
  <c r="L1314" i="5"/>
  <c r="L1315" i="5"/>
  <c r="L1316" i="5"/>
  <c r="L1317" i="5"/>
  <c r="L1318" i="5"/>
  <c r="L1319" i="5"/>
  <c r="L1320" i="5"/>
  <c r="L1321" i="5"/>
  <c r="L1322" i="5"/>
  <c r="L1323" i="5"/>
  <c r="L1324" i="5"/>
  <c r="L1325" i="5"/>
  <c r="L1326" i="5"/>
  <c r="L1327" i="5"/>
  <c r="L1328" i="5"/>
  <c r="L1329" i="5"/>
  <c r="L1330" i="5"/>
  <c r="L1331" i="5"/>
  <c r="L1332" i="5"/>
  <c r="L1333" i="5"/>
  <c r="L1334" i="5"/>
  <c r="L1335" i="5"/>
  <c r="L1336" i="5"/>
  <c r="L1337" i="5"/>
  <c r="L1338" i="5"/>
  <c r="L1339" i="5"/>
  <c r="L1340" i="5"/>
  <c r="L1341" i="5"/>
  <c r="L1342" i="5"/>
  <c r="L1343" i="5"/>
  <c r="L1344" i="5"/>
  <c r="L1345" i="5"/>
  <c r="L1346" i="5"/>
  <c r="L1347" i="5"/>
  <c r="L1348" i="5"/>
  <c r="L1349" i="5"/>
  <c r="L1350" i="5"/>
  <c r="L1351" i="5"/>
  <c r="L1352" i="5"/>
  <c r="L1353" i="5"/>
  <c r="L1354" i="5"/>
  <c r="L1355" i="5"/>
  <c r="L1356" i="5"/>
  <c r="L1357" i="5"/>
  <c r="L1358" i="5"/>
  <c r="L1359" i="5"/>
  <c r="L1360" i="5"/>
  <c r="L1361" i="5"/>
  <c r="L1362" i="5"/>
  <c r="L1363" i="5"/>
  <c r="L1364" i="5"/>
  <c r="L1365" i="5"/>
  <c r="L1366" i="5"/>
  <c r="L1367" i="5"/>
  <c r="L1368" i="5"/>
  <c r="L1369" i="5"/>
  <c r="L1370" i="5"/>
  <c r="L1371" i="5"/>
  <c r="L1372" i="5"/>
  <c r="L1373" i="5"/>
  <c r="L1374" i="5"/>
  <c r="L1375" i="5"/>
  <c r="L1376" i="5"/>
  <c r="L1377" i="5"/>
  <c r="L1378" i="5"/>
  <c r="L1379" i="5"/>
  <c r="L1380" i="5"/>
  <c r="L1381" i="5"/>
  <c r="L1382" i="5"/>
  <c r="L1383" i="5"/>
  <c r="L1384" i="5"/>
  <c r="L1385" i="5"/>
  <c r="L1386" i="5"/>
  <c r="L1387" i="5"/>
  <c r="L1388" i="5"/>
  <c r="L1389" i="5"/>
  <c r="L1390" i="5"/>
  <c r="L1391" i="5"/>
  <c r="L1392" i="5"/>
  <c r="L1393" i="5"/>
  <c r="L1394" i="5"/>
  <c r="L1395" i="5"/>
  <c r="L1396" i="5"/>
  <c r="L1397" i="5"/>
  <c r="L1398" i="5"/>
  <c r="L1399" i="5"/>
  <c r="L1400" i="5"/>
  <c r="L1401" i="5"/>
  <c r="L1402" i="5"/>
  <c r="L1403" i="5"/>
  <c r="L1404" i="5"/>
  <c r="L1405" i="5"/>
  <c r="L1406" i="5"/>
  <c r="L1407" i="5"/>
  <c r="L1408" i="5"/>
  <c r="L1409" i="5"/>
  <c r="L1410" i="5"/>
  <c r="L1411" i="5"/>
  <c r="L1412" i="5"/>
  <c r="L1413" i="5"/>
  <c r="L1414" i="5"/>
  <c r="L1415" i="5"/>
  <c r="L1416" i="5"/>
  <c r="L1417" i="5"/>
  <c r="L1418" i="5"/>
  <c r="L1419" i="5"/>
  <c r="L1420" i="5"/>
  <c r="L1421" i="5"/>
  <c r="L1422" i="5"/>
  <c r="L1423" i="5"/>
  <c r="L1424" i="5"/>
  <c r="L1425" i="5"/>
  <c r="L1426" i="5"/>
  <c r="L1427" i="5"/>
  <c r="L1428" i="5"/>
  <c r="L1429" i="5"/>
  <c r="L1430" i="5"/>
  <c r="L1431" i="5"/>
  <c r="L1432" i="5"/>
  <c r="L1433" i="5"/>
  <c r="L1434" i="5"/>
  <c r="L1435" i="5"/>
  <c r="L1436" i="5"/>
  <c r="L1437" i="5"/>
  <c r="L1438" i="5"/>
  <c r="L1439" i="5"/>
  <c r="L1440" i="5"/>
  <c r="L1441" i="5"/>
  <c r="L1442" i="5"/>
  <c r="L1443" i="5"/>
  <c r="L1444" i="5"/>
  <c r="L1445" i="5"/>
  <c r="L1446" i="5"/>
  <c r="L1447" i="5"/>
  <c r="L1448" i="5"/>
  <c r="L1449" i="5"/>
  <c r="L1450" i="5"/>
  <c r="L1451" i="5"/>
  <c r="L1452" i="5"/>
  <c r="L1453" i="5"/>
  <c r="L1454" i="5"/>
  <c r="L1455" i="5"/>
  <c r="L1456" i="5"/>
  <c r="L1457" i="5"/>
  <c r="L1458" i="5"/>
  <c r="L1459" i="5"/>
  <c r="L1460" i="5"/>
  <c r="L1461" i="5"/>
  <c r="L1462" i="5"/>
  <c r="L1463" i="5"/>
  <c r="L1464" i="5"/>
  <c r="L1465" i="5"/>
  <c r="L1466" i="5"/>
  <c r="L1467" i="5"/>
  <c r="L1468" i="5"/>
  <c r="L1469" i="5"/>
  <c r="L1470" i="5"/>
  <c r="L1471" i="5"/>
  <c r="L1472" i="5"/>
  <c r="L1473" i="5"/>
  <c r="L1474" i="5"/>
  <c r="L1475" i="5"/>
  <c r="L1476" i="5"/>
  <c r="L1477" i="5"/>
  <c r="L1478" i="5"/>
  <c r="L1479" i="5"/>
  <c r="L1480" i="5"/>
  <c r="L1481" i="5"/>
  <c r="L1482" i="5"/>
  <c r="L1483" i="5"/>
  <c r="L1484" i="5"/>
  <c r="L1485" i="5"/>
  <c r="L1486" i="5"/>
  <c r="L1487" i="5"/>
  <c r="L1488" i="5"/>
  <c r="L1489" i="5"/>
  <c r="L1490" i="5"/>
  <c r="L1491" i="5"/>
  <c r="L1492" i="5"/>
  <c r="L1493" i="5"/>
  <c r="L1494" i="5"/>
  <c r="L1495" i="5"/>
  <c r="L1496" i="5"/>
  <c r="L1497" i="5"/>
  <c r="L1498" i="5"/>
  <c r="L1499" i="5"/>
  <c r="L1500" i="5"/>
  <c r="L1501" i="5"/>
  <c r="L1502" i="5"/>
  <c r="L1503" i="5"/>
  <c r="L1504" i="5"/>
  <c r="L1505" i="5"/>
  <c r="L1506" i="5"/>
  <c r="L1507" i="5"/>
  <c r="L1508" i="5"/>
  <c r="L1509" i="5"/>
  <c r="L1510" i="5"/>
  <c r="L1511" i="5"/>
  <c r="L1512" i="5"/>
  <c r="L1513" i="5"/>
  <c r="L1514" i="5"/>
  <c r="L1515" i="5"/>
  <c r="L1516" i="5"/>
  <c r="L1517" i="5"/>
  <c r="L1518" i="5"/>
  <c r="L1519" i="5"/>
  <c r="L1520" i="5"/>
  <c r="L1521" i="5"/>
  <c r="L1522" i="5"/>
  <c r="L1523" i="5"/>
  <c r="L1524" i="5"/>
  <c r="L1525" i="5"/>
  <c r="L1526" i="5"/>
  <c r="L1527" i="5"/>
  <c r="L1528" i="5"/>
  <c r="L1529" i="5"/>
  <c r="L1530" i="5"/>
  <c r="L1531" i="5"/>
  <c r="L1532" i="5"/>
  <c r="L1533" i="5"/>
  <c r="L1534" i="5"/>
  <c r="L1535" i="5"/>
  <c r="L1536" i="5"/>
  <c r="L1537" i="5"/>
  <c r="L1538" i="5"/>
  <c r="L1539" i="5"/>
  <c r="L1540" i="5"/>
  <c r="L1541" i="5"/>
  <c r="L1542" i="5"/>
  <c r="L1543" i="5"/>
  <c r="L1544" i="5"/>
  <c r="L1545" i="5"/>
  <c r="L1546" i="5"/>
  <c r="L1547" i="5"/>
  <c r="L1548" i="5"/>
  <c r="L1549" i="5"/>
  <c r="L1550" i="5"/>
  <c r="L1551" i="5"/>
  <c r="L1552" i="5"/>
  <c r="L1553" i="5"/>
  <c r="L1554" i="5"/>
  <c r="L1555" i="5"/>
  <c r="L1556" i="5"/>
  <c r="L1557" i="5"/>
  <c r="L1558" i="5"/>
  <c r="L1559" i="5"/>
  <c r="L1560" i="5"/>
  <c r="L1561" i="5"/>
  <c r="L1562" i="5"/>
  <c r="L1563" i="5"/>
  <c r="L1564" i="5"/>
  <c r="L1565" i="5"/>
  <c r="L1566" i="5"/>
  <c r="L1567" i="5"/>
  <c r="L1568" i="5"/>
  <c r="L1569" i="5"/>
  <c r="L1570" i="5"/>
  <c r="L1571" i="5"/>
  <c r="L1572" i="5"/>
  <c r="L1573" i="5"/>
  <c r="L1574" i="5"/>
  <c r="L1575" i="5"/>
  <c r="L1576" i="5"/>
  <c r="L1577" i="5"/>
  <c r="L1578" i="5"/>
  <c r="L1579" i="5"/>
  <c r="L1580" i="5"/>
  <c r="L1581" i="5"/>
  <c r="L1582" i="5"/>
  <c r="L1583" i="5"/>
  <c r="L1584" i="5"/>
  <c r="L1585" i="5"/>
  <c r="L1586" i="5"/>
  <c r="L1587" i="5"/>
  <c r="L1588" i="5"/>
  <c r="L1589" i="5"/>
  <c r="L1590" i="5"/>
  <c r="L1591" i="5"/>
  <c r="L1592" i="5"/>
  <c r="L1593" i="5"/>
  <c r="L1594" i="5"/>
  <c r="L1595" i="5"/>
  <c r="L1596" i="5"/>
  <c r="L1597" i="5"/>
  <c r="L1598" i="5"/>
  <c r="L1599" i="5"/>
  <c r="L1600" i="5"/>
  <c r="L1601" i="5"/>
  <c r="L1602" i="5"/>
  <c r="L1603" i="5"/>
  <c r="L1604" i="5"/>
  <c r="L1605" i="5"/>
  <c r="L1606" i="5"/>
  <c r="L1607" i="5"/>
  <c r="L1608" i="5"/>
  <c r="L1609" i="5"/>
  <c r="L1610" i="5"/>
  <c r="L1611" i="5"/>
  <c r="L1612" i="5"/>
  <c r="L1613" i="5"/>
  <c r="L1614" i="5"/>
  <c r="L1615" i="5"/>
  <c r="L1616" i="5"/>
  <c r="L1617" i="5"/>
  <c r="L1618" i="5"/>
  <c r="L1619" i="5"/>
  <c r="L1620" i="5"/>
  <c r="L1621" i="5"/>
  <c r="L1622" i="5"/>
  <c r="L1623" i="5"/>
  <c r="L1624" i="5"/>
  <c r="L1625" i="5"/>
  <c r="L1626" i="5"/>
  <c r="L1627" i="5"/>
  <c r="L1628" i="5"/>
  <c r="L1629" i="5"/>
  <c r="L1630" i="5"/>
  <c r="L1631" i="5"/>
  <c r="L1632" i="5"/>
  <c r="L1633" i="5"/>
  <c r="L1634" i="5"/>
  <c r="L1635" i="5"/>
  <c r="L1636" i="5"/>
  <c r="L1637" i="5"/>
  <c r="L1638" i="5"/>
  <c r="L1639" i="5"/>
  <c r="L1640" i="5"/>
  <c r="L1641" i="5"/>
  <c r="L1642" i="5"/>
  <c r="L1643" i="5"/>
  <c r="L1644" i="5"/>
  <c r="L1645" i="5"/>
  <c r="L1646" i="5"/>
  <c r="L1647" i="5"/>
  <c r="L1648" i="5"/>
  <c r="L1649" i="5"/>
  <c r="L1650" i="5"/>
  <c r="L1651" i="5"/>
  <c r="L1652" i="5"/>
  <c r="L1653" i="5"/>
  <c r="L1654" i="5"/>
  <c r="L1655" i="5"/>
  <c r="L1656" i="5"/>
  <c r="L1657" i="5"/>
  <c r="L1658" i="5"/>
  <c r="L1659" i="5"/>
  <c r="L1660" i="5"/>
  <c r="L1661" i="5"/>
  <c r="L1662" i="5"/>
  <c r="L1663" i="5"/>
  <c r="L1664" i="5"/>
  <c r="L1665" i="5"/>
  <c r="L1666" i="5"/>
  <c r="L1667" i="5"/>
  <c r="L1668" i="5"/>
  <c r="L1669" i="5"/>
  <c r="L1670" i="5"/>
  <c r="L1671" i="5"/>
  <c r="L1672" i="5"/>
  <c r="L1673" i="5"/>
  <c r="L1674" i="5"/>
  <c r="L1675" i="5"/>
  <c r="L1676" i="5"/>
  <c r="L1677" i="5"/>
  <c r="L1678" i="5"/>
  <c r="L1679" i="5"/>
  <c r="L1680" i="5"/>
  <c r="L1681" i="5"/>
  <c r="L1682" i="5"/>
  <c r="L1683" i="5"/>
  <c r="L1684" i="5"/>
  <c r="L1685" i="5"/>
  <c r="L1686" i="5"/>
  <c r="L1687" i="5"/>
  <c r="L1688" i="5"/>
  <c r="L1689" i="5"/>
  <c r="L1690" i="5"/>
  <c r="L1691" i="5"/>
  <c r="L1692" i="5"/>
  <c r="L1693" i="5"/>
  <c r="L1694" i="5"/>
  <c r="L1695" i="5"/>
  <c r="L1696" i="5"/>
  <c r="L1697" i="5"/>
  <c r="L1698" i="5"/>
  <c r="L1699" i="5"/>
  <c r="L1700" i="5"/>
  <c r="L1701" i="5"/>
  <c r="L1702" i="5"/>
  <c r="L1703" i="5"/>
  <c r="L1704" i="5"/>
  <c r="L1705" i="5"/>
  <c r="L1706" i="5"/>
  <c r="L1707" i="5"/>
  <c r="L1708" i="5"/>
  <c r="L1709" i="5"/>
  <c r="L1710" i="5"/>
  <c r="L1711" i="5"/>
  <c r="L1712" i="5"/>
  <c r="L1713" i="5"/>
  <c r="L1714" i="5"/>
  <c r="L1715" i="5"/>
  <c r="L1716" i="5"/>
  <c r="L1717" i="5"/>
  <c r="L1718" i="5"/>
  <c r="L1719" i="5"/>
  <c r="L1720" i="5"/>
  <c r="L1721" i="5"/>
  <c r="L1722" i="5"/>
  <c r="L1723" i="5"/>
  <c r="L1724" i="5"/>
  <c r="L1725" i="5"/>
  <c r="L1726" i="5"/>
  <c r="L1727" i="5"/>
  <c r="L1728" i="5"/>
  <c r="L1729" i="5"/>
  <c r="L1730" i="5"/>
  <c r="L1731" i="5"/>
  <c r="L1732" i="5"/>
  <c r="L1733" i="5"/>
  <c r="L1734" i="5"/>
  <c r="L1735" i="5"/>
  <c r="L1736" i="5"/>
  <c r="L1737" i="5"/>
  <c r="L1738" i="5"/>
  <c r="L1739" i="5"/>
  <c r="L1740" i="5"/>
  <c r="L1741" i="5"/>
  <c r="L1742" i="5"/>
  <c r="L1743" i="5"/>
  <c r="L1744" i="5"/>
  <c r="L1745" i="5"/>
  <c r="L1746" i="5"/>
  <c r="L1747" i="5"/>
  <c r="L1748" i="5"/>
  <c r="L1749" i="5"/>
  <c r="L1750" i="5"/>
  <c r="L1751" i="5"/>
  <c r="L1752" i="5"/>
  <c r="L1753" i="5"/>
  <c r="L1754" i="5"/>
  <c r="L1755" i="5"/>
  <c r="L1756" i="5"/>
  <c r="L1757" i="5"/>
  <c r="L1758" i="5"/>
  <c r="L1759" i="5"/>
  <c r="L1760" i="5"/>
  <c r="L1761" i="5"/>
  <c r="L1762" i="5"/>
  <c r="L1763" i="5"/>
  <c r="L1764" i="5"/>
  <c r="L1765" i="5"/>
  <c r="L1766" i="5"/>
  <c r="L1767" i="5"/>
  <c r="L1768" i="5"/>
  <c r="L1769" i="5"/>
  <c r="L1770" i="5"/>
  <c r="L1771" i="5"/>
  <c r="L1772" i="5"/>
  <c r="L1773" i="5"/>
  <c r="L1774" i="5"/>
  <c r="L1775" i="5"/>
  <c r="L1776" i="5"/>
  <c r="L1777" i="5"/>
  <c r="L1778" i="5"/>
  <c r="L1779" i="5"/>
  <c r="L1780" i="5"/>
  <c r="L1781" i="5"/>
  <c r="L1782" i="5"/>
  <c r="L1783" i="5"/>
  <c r="L1784" i="5"/>
  <c r="L1785" i="5"/>
  <c r="L1786" i="5"/>
  <c r="L1787" i="5"/>
  <c r="L1788" i="5"/>
  <c r="L1789" i="5"/>
  <c r="L1790" i="5"/>
  <c r="L1791" i="5"/>
  <c r="L1792" i="5"/>
  <c r="L1793" i="5"/>
  <c r="L1794" i="5"/>
  <c r="L1795" i="5"/>
  <c r="L1796" i="5"/>
  <c r="L1797" i="5"/>
  <c r="L1798" i="5"/>
  <c r="L1799" i="5"/>
  <c r="L1800" i="5"/>
  <c r="L1801" i="5"/>
  <c r="L1802" i="5"/>
  <c r="L1803" i="5"/>
  <c r="L1804" i="5"/>
  <c r="L1805" i="5"/>
  <c r="L1806" i="5"/>
  <c r="L1807" i="5"/>
  <c r="L1808" i="5"/>
  <c r="L1809" i="5"/>
  <c r="L1810" i="5"/>
  <c r="L1811" i="5"/>
  <c r="L1812" i="5"/>
  <c r="L1813" i="5"/>
  <c r="L1814" i="5"/>
  <c r="L1815" i="5"/>
  <c r="L1816" i="5"/>
  <c r="L1817" i="5"/>
  <c r="L1818" i="5"/>
  <c r="L1819" i="5"/>
  <c r="L1820" i="5"/>
  <c r="L1821" i="5"/>
  <c r="L1822" i="5"/>
  <c r="L1823" i="5"/>
  <c r="L1824" i="5"/>
  <c r="L1825" i="5"/>
  <c r="L1826" i="5"/>
  <c r="L1827" i="5"/>
  <c r="L1828" i="5"/>
  <c r="L1829" i="5"/>
  <c r="L1830" i="5"/>
  <c r="L1831" i="5"/>
  <c r="L1832" i="5"/>
  <c r="L1833" i="5"/>
  <c r="L1834" i="5"/>
  <c r="L1835" i="5"/>
  <c r="L1836" i="5"/>
  <c r="L1837" i="5"/>
  <c r="L1838" i="5"/>
  <c r="L1839" i="5"/>
  <c r="L1840" i="5"/>
  <c r="L1841" i="5"/>
  <c r="L1842" i="5"/>
  <c r="L1843" i="5"/>
  <c r="L1844" i="5"/>
  <c r="L1845" i="5"/>
  <c r="L1846" i="5"/>
  <c r="L1847" i="5"/>
  <c r="L1848" i="5"/>
  <c r="L1849" i="5"/>
  <c r="L1850" i="5"/>
  <c r="L1851" i="5"/>
  <c r="L1852" i="5"/>
  <c r="L1853" i="5"/>
  <c r="L1854" i="5"/>
  <c r="L1855" i="5"/>
  <c r="L1856" i="5"/>
  <c r="L1857" i="5"/>
  <c r="L1858" i="5"/>
  <c r="L1859" i="5"/>
  <c r="L1860" i="5"/>
  <c r="L1861" i="5"/>
  <c r="L1862" i="5"/>
  <c r="L1863" i="5"/>
  <c r="L1864" i="5"/>
  <c r="L1865" i="5"/>
  <c r="L1866" i="5"/>
  <c r="L1867" i="5"/>
  <c r="L1868" i="5"/>
  <c r="L1869" i="5"/>
  <c r="L1870" i="5"/>
  <c r="L1871" i="5"/>
  <c r="L1872" i="5"/>
  <c r="L1873" i="5"/>
  <c r="L1874" i="5"/>
  <c r="L1875" i="5"/>
  <c r="L1876" i="5"/>
  <c r="L1877" i="5"/>
  <c r="L1878" i="5"/>
  <c r="L1879" i="5"/>
  <c r="L1880" i="5"/>
  <c r="L1881" i="5"/>
  <c r="L1882" i="5"/>
  <c r="L1883" i="5"/>
  <c r="L1884" i="5"/>
  <c r="L1885" i="5"/>
  <c r="L1886" i="5"/>
  <c r="L1887" i="5"/>
  <c r="L1888" i="5"/>
  <c r="L1889" i="5"/>
  <c r="L1890" i="5"/>
  <c r="L1891" i="5"/>
  <c r="L1892" i="5"/>
  <c r="L1893" i="5"/>
  <c r="L1894" i="5"/>
  <c r="L1895" i="5"/>
  <c r="L1896" i="5"/>
  <c r="L1897" i="5"/>
  <c r="L1898" i="5"/>
  <c r="L1899" i="5"/>
  <c r="L1900" i="5"/>
  <c r="L1901" i="5"/>
  <c r="L1902" i="5"/>
  <c r="L1903" i="5"/>
  <c r="L1904" i="5"/>
  <c r="L1905" i="5"/>
  <c r="L1906" i="5"/>
  <c r="L1907" i="5"/>
  <c r="L1908" i="5"/>
  <c r="L1909" i="5"/>
  <c r="L1910" i="5"/>
  <c r="L1911" i="5"/>
  <c r="L1912" i="5"/>
  <c r="L1913" i="5"/>
  <c r="L1914" i="5"/>
  <c r="L1915" i="5"/>
  <c r="L1916" i="5"/>
  <c r="L1917" i="5"/>
  <c r="L1918" i="5"/>
  <c r="L1919" i="5"/>
  <c r="L1920" i="5"/>
  <c r="L1921" i="5"/>
  <c r="L1922" i="5"/>
  <c r="L1923" i="5"/>
  <c r="L1924" i="5"/>
  <c r="L1925" i="5"/>
  <c r="L1926" i="5"/>
  <c r="L1927" i="5"/>
  <c r="L1928" i="5"/>
  <c r="L1929" i="5"/>
  <c r="L1930" i="5"/>
  <c r="L1931" i="5"/>
  <c r="L1932" i="5"/>
  <c r="L1933" i="5"/>
  <c r="L1934" i="5"/>
  <c r="L1935" i="5"/>
  <c r="L1936" i="5"/>
  <c r="L1937" i="5"/>
  <c r="L1938" i="5"/>
  <c r="L1939" i="5"/>
  <c r="L1940" i="5"/>
  <c r="L1941" i="5"/>
  <c r="L1942" i="5"/>
  <c r="L1943" i="5"/>
  <c r="L1944" i="5"/>
  <c r="L1945" i="5"/>
  <c r="L1946" i="5"/>
  <c r="L1947" i="5"/>
  <c r="L1948" i="5"/>
  <c r="L1949" i="5"/>
  <c r="L1950" i="5"/>
  <c r="L1951" i="5"/>
  <c r="L1952" i="5"/>
  <c r="L1953" i="5"/>
  <c r="L1954" i="5"/>
  <c r="L1955" i="5"/>
  <c r="L1956" i="5"/>
  <c r="L1957" i="5"/>
  <c r="L1958" i="5"/>
  <c r="L1959" i="5"/>
  <c r="L1960" i="5"/>
  <c r="L1961" i="5"/>
  <c r="L1962" i="5"/>
  <c r="L1963" i="5"/>
  <c r="L1964" i="5"/>
  <c r="L1965" i="5"/>
  <c r="L1966" i="5"/>
  <c r="L1967" i="5"/>
  <c r="L1968" i="5"/>
  <c r="L1969" i="5"/>
  <c r="L1970" i="5"/>
  <c r="L1971" i="5"/>
  <c r="L1972" i="5"/>
  <c r="L1973" i="5"/>
  <c r="L1974" i="5"/>
  <c r="L1975" i="5"/>
  <c r="L1976" i="5"/>
  <c r="L1977" i="5"/>
  <c r="L1978" i="5"/>
  <c r="L1979" i="5"/>
  <c r="L1980" i="5"/>
  <c r="L1981" i="5"/>
  <c r="L1982" i="5"/>
  <c r="L1983" i="5"/>
  <c r="L1984" i="5"/>
  <c r="L1985" i="5"/>
  <c r="L1986" i="5"/>
  <c r="L1987" i="5"/>
  <c r="L1988" i="5"/>
  <c r="L1989" i="5"/>
  <c r="L1990" i="5"/>
  <c r="L1991" i="5"/>
  <c r="L1992" i="5"/>
  <c r="L1993" i="5"/>
  <c r="L1994" i="5"/>
  <c r="L1995" i="5"/>
  <c r="L1996" i="5"/>
  <c r="L1997" i="5"/>
  <c r="L1998" i="5"/>
  <c r="L1999" i="5"/>
  <c r="L2000" i="5"/>
  <c r="L2001" i="5"/>
  <c r="L2002" i="5"/>
  <c r="L2003" i="5"/>
  <c r="L2004" i="5"/>
  <c r="L2005" i="5"/>
  <c r="L2006" i="5"/>
  <c r="L2007" i="5"/>
  <c r="L2008" i="5"/>
  <c r="L2009" i="5"/>
  <c r="L2010" i="5"/>
  <c r="L2011" i="5"/>
  <c r="L2012" i="5"/>
  <c r="L2013" i="5"/>
  <c r="L2014" i="5"/>
  <c r="L2015" i="5"/>
  <c r="L2016" i="5"/>
  <c r="L2017" i="5"/>
  <c r="L2018" i="5"/>
  <c r="L2019" i="5"/>
  <c r="L2020" i="5"/>
  <c r="L2021" i="5"/>
  <c r="L2022" i="5"/>
  <c r="L2023" i="5"/>
  <c r="L2024" i="5"/>
  <c r="L2025" i="5"/>
  <c r="L2026" i="5"/>
  <c r="L2027" i="5"/>
  <c r="L2028" i="5"/>
  <c r="L2029" i="5"/>
  <c r="L2030" i="5"/>
  <c r="L2031" i="5"/>
  <c r="L2032" i="5"/>
  <c r="L2033" i="5"/>
  <c r="L2034" i="5"/>
  <c r="L2035" i="5"/>
  <c r="L2036" i="5"/>
  <c r="L2037" i="5"/>
  <c r="L2038" i="5"/>
  <c r="L2039" i="5"/>
  <c r="L2040" i="5"/>
  <c r="L2041" i="5"/>
  <c r="L2042" i="5"/>
  <c r="L2043" i="5"/>
  <c r="L2044" i="5"/>
  <c r="L2045" i="5"/>
  <c r="L2046" i="5"/>
  <c r="L2047" i="5"/>
  <c r="L2048" i="5"/>
  <c r="L2049" i="5"/>
  <c r="L2050" i="5"/>
  <c r="L2051" i="5"/>
  <c r="L2052" i="5"/>
  <c r="L2053" i="5"/>
  <c r="L2054" i="5"/>
  <c r="L2055" i="5"/>
  <c r="L2056" i="5"/>
  <c r="L2057" i="5"/>
  <c r="L2058" i="5"/>
  <c r="L2059" i="5"/>
  <c r="L2060" i="5"/>
  <c r="L2061" i="5"/>
  <c r="L2062" i="5"/>
  <c r="L2063" i="5"/>
  <c r="L2064" i="5"/>
  <c r="L2065" i="5"/>
  <c r="L2066" i="5"/>
  <c r="L2067" i="5"/>
  <c r="L2068" i="5"/>
  <c r="L2069" i="5"/>
  <c r="L2070" i="5"/>
  <c r="L2071" i="5"/>
  <c r="L2072" i="5"/>
  <c r="L2073" i="5"/>
  <c r="L2074" i="5"/>
  <c r="L2075" i="5"/>
  <c r="L2076" i="5"/>
  <c r="L2077" i="5"/>
  <c r="L2078" i="5"/>
  <c r="L2079" i="5"/>
  <c r="L2080" i="5"/>
  <c r="L2081" i="5"/>
  <c r="L2082" i="5"/>
  <c r="L2083" i="5"/>
  <c r="L2084" i="5"/>
  <c r="L2085" i="5"/>
  <c r="L2086" i="5"/>
  <c r="L2087" i="5"/>
  <c r="L2088" i="5"/>
  <c r="L2089" i="5"/>
  <c r="L2090" i="5"/>
  <c r="L2091" i="5"/>
  <c r="L2092" i="5"/>
  <c r="L2093" i="5"/>
  <c r="L2094" i="5"/>
  <c r="L2095" i="5"/>
  <c r="L2096" i="5"/>
  <c r="L2097" i="5"/>
  <c r="L2098" i="5"/>
  <c r="L2099" i="5"/>
  <c r="L2100" i="5"/>
  <c r="L2101" i="5"/>
  <c r="L2102" i="5"/>
  <c r="L2103" i="5"/>
  <c r="L2104" i="5"/>
  <c r="L2105" i="5"/>
  <c r="L2106" i="5"/>
  <c r="L2107" i="5"/>
  <c r="L2108" i="5"/>
  <c r="L2109" i="5"/>
  <c r="L2110" i="5"/>
  <c r="L2111" i="5"/>
  <c r="L2112" i="5"/>
  <c r="L2113" i="5"/>
  <c r="L2114" i="5"/>
  <c r="L2115" i="5"/>
  <c r="L2116" i="5"/>
  <c r="L2117" i="5"/>
  <c r="L2118" i="5"/>
  <c r="L2119" i="5"/>
  <c r="L2120" i="5"/>
  <c r="L2121" i="5"/>
  <c r="L2122" i="5"/>
  <c r="L2123" i="5"/>
  <c r="L2124" i="5"/>
  <c r="L2125" i="5"/>
  <c r="L2126" i="5"/>
  <c r="L2127" i="5"/>
  <c r="L2128" i="5"/>
  <c r="L2129" i="5"/>
  <c r="L2130" i="5"/>
  <c r="L2131" i="5"/>
  <c r="L2132" i="5"/>
  <c r="L2133" i="5"/>
  <c r="L2134" i="5"/>
  <c r="L2135" i="5"/>
  <c r="L2136" i="5"/>
  <c r="L2137" i="5"/>
  <c r="L2138" i="5"/>
  <c r="L2139" i="5"/>
  <c r="L2140" i="5"/>
  <c r="L2141" i="5"/>
  <c r="L2142" i="5"/>
  <c r="L2143" i="5"/>
  <c r="L2144" i="5"/>
  <c r="L2145" i="5"/>
  <c r="L2146" i="5"/>
  <c r="L2147" i="5"/>
  <c r="L2148" i="5"/>
  <c r="L2149" i="5"/>
  <c r="L2150" i="5"/>
  <c r="L2151" i="5"/>
  <c r="L2152" i="5"/>
  <c r="L2153" i="5"/>
  <c r="L2154" i="5"/>
  <c r="L2155" i="5"/>
  <c r="L2156" i="5"/>
  <c r="L2157" i="5"/>
  <c r="L2158" i="5"/>
  <c r="L2159" i="5"/>
  <c r="L2160" i="5"/>
  <c r="L2161" i="5"/>
  <c r="L2162" i="5"/>
  <c r="L2163" i="5"/>
  <c r="L2164" i="5"/>
  <c r="L2165" i="5"/>
  <c r="L2166" i="5"/>
  <c r="L2167" i="5"/>
  <c r="L2168" i="5"/>
  <c r="L2169" i="5"/>
  <c r="L2170" i="5"/>
  <c r="L2171" i="5"/>
  <c r="L2172" i="5"/>
  <c r="L2173" i="5"/>
  <c r="L2174" i="5"/>
  <c r="L2175" i="5"/>
  <c r="L2176" i="5"/>
  <c r="L2177" i="5"/>
  <c r="L2178" i="5"/>
  <c r="L2179" i="5"/>
  <c r="L2180" i="5"/>
  <c r="L2181" i="5"/>
  <c r="L2182" i="5"/>
  <c r="L2183" i="5"/>
  <c r="L2184" i="5"/>
  <c r="L2185" i="5"/>
  <c r="L2186" i="5"/>
  <c r="L2187" i="5"/>
  <c r="L2188" i="5"/>
  <c r="L2189" i="5"/>
  <c r="L2190" i="5"/>
  <c r="L2191" i="5"/>
  <c r="L2192" i="5"/>
  <c r="L2193" i="5"/>
  <c r="L2194" i="5"/>
  <c r="L2195" i="5"/>
  <c r="L2196" i="5"/>
  <c r="L2197" i="5"/>
  <c r="L2198" i="5"/>
  <c r="L2199" i="5"/>
  <c r="L2200" i="5"/>
  <c r="L2201" i="5"/>
  <c r="L2202" i="5"/>
  <c r="L2203" i="5"/>
  <c r="L2204" i="5"/>
  <c r="L2205" i="5"/>
  <c r="L2206" i="5"/>
  <c r="L2207" i="5"/>
  <c r="L2208" i="5"/>
  <c r="L2209" i="5"/>
  <c r="L2210" i="5"/>
  <c r="L2211" i="5"/>
  <c r="L2212" i="5"/>
  <c r="L2213" i="5"/>
  <c r="L2214" i="5"/>
  <c r="L2215" i="5"/>
  <c r="L2216" i="5"/>
  <c r="L2217" i="5"/>
  <c r="L2218" i="5"/>
  <c r="L2219" i="5"/>
  <c r="L2220" i="5"/>
  <c r="L2221" i="5"/>
  <c r="L2222" i="5"/>
  <c r="L2223" i="5"/>
  <c r="L2224" i="5"/>
  <c r="L2225" i="5"/>
  <c r="L2226" i="5"/>
  <c r="L2227" i="5"/>
  <c r="L2228" i="5"/>
  <c r="L2229" i="5"/>
  <c r="L2230" i="5"/>
  <c r="L2231" i="5"/>
  <c r="L2232" i="5"/>
  <c r="L2233" i="5"/>
  <c r="L2234" i="5"/>
  <c r="L2235" i="5"/>
  <c r="L2236" i="5"/>
  <c r="L2237" i="5"/>
  <c r="L2238" i="5"/>
  <c r="L2239" i="5"/>
  <c r="L2240" i="5"/>
  <c r="L2241" i="5"/>
  <c r="L2242" i="5"/>
  <c r="L2243" i="5"/>
  <c r="L2244" i="5"/>
  <c r="L2245" i="5"/>
  <c r="L2246" i="5"/>
  <c r="L2247" i="5"/>
  <c r="L2248" i="5"/>
  <c r="L2249" i="5"/>
  <c r="L2250" i="5"/>
  <c r="L2251" i="5"/>
  <c r="L2252" i="5"/>
  <c r="L2253" i="5"/>
  <c r="L2254" i="5"/>
  <c r="L2255" i="5"/>
  <c r="L2256" i="5"/>
  <c r="L2257" i="5"/>
  <c r="L2258" i="5"/>
  <c r="L2259" i="5"/>
  <c r="L2260" i="5"/>
  <c r="L2261" i="5"/>
  <c r="L2262" i="5"/>
  <c r="L2263" i="5"/>
  <c r="L2264" i="5"/>
  <c r="L2265" i="5"/>
  <c r="L2266" i="5"/>
  <c r="L2267" i="5"/>
  <c r="L2268" i="5"/>
  <c r="L2269" i="5"/>
  <c r="L2270" i="5"/>
  <c r="L2271" i="5"/>
  <c r="L2272" i="5"/>
  <c r="L2273" i="5"/>
  <c r="L2274" i="5"/>
  <c r="L2275" i="5"/>
  <c r="L2276" i="5"/>
  <c r="L2277" i="5"/>
  <c r="L2278" i="5"/>
  <c r="L2279" i="5"/>
  <c r="L2280" i="5"/>
  <c r="L2281" i="5"/>
  <c r="L2282" i="5"/>
  <c r="L2283" i="5"/>
  <c r="L2284" i="5"/>
  <c r="L2285" i="5"/>
  <c r="L2286" i="5"/>
  <c r="L2287" i="5"/>
  <c r="L2288" i="5"/>
  <c r="L2289" i="5"/>
  <c r="L2290" i="5"/>
  <c r="L2291" i="5"/>
  <c r="L2292" i="5"/>
  <c r="L2293" i="5"/>
  <c r="L2294" i="5"/>
  <c r="L2295" i="5"/>
  <c r="L2296" i="5"/>
  <c r="L2297" i="5"/>
  <c r="L2298" i="5"/>
  <c r="L2299" i="5"/>
  <c r="L2300" i="5"/>
  <c r="L2301" i="5"/>
  <c r="L2302" i="5"/>
  <c r="L2303" i="5"/>
  <c r="L2304" i="5"/>
  <c r="L2305" i="5"/>
  <c r="L2306" i="5"/>
  <c r="L2307" i="5"/>
  <c r="L2308" i="5"/>
  <c r="L2309" i="5"/>
  <c r="L2310" i="5"/>
  <c r="L2311" i="5"/>
  <c r="L2312" i="5"/>
  <c r="L2313" i="5"/>
  <c r="L2314" i="5"/>
  <c r="L2315" i="5"/>
  <c r="L2316" i="5"/>
  <c r="L2317" i="5"/>
  <c r="L2318" i="5"/>
  <c r="L2319" i="5"/>
  <c r="L2320" i="5"/>
  <c r="L2321" i="5"/>
  <c r="L2322" i="5"/>
  <c r="L2323" i="5"/>
  <c r="L2324" i="5"/>
  <c r="L2325" i="5"/>
  <c r="L2326" i="5"/>
  <c r="L2327" i="5"/>
  <c r="L2328" i="5"/>
  <c r="L2329" i="5"/>
  <c r="L2330" i="5"/>
  <c r="L2331" i="5"/>
  <c r="L2332" i="5"/>
  <c r="L2333" i="5"/>
  <c r="L2334" i="5"/>
  <c r="L2335" i="5"/>
  <c r="L2336" i="5"/>
  <c r="L2337" i="5"/>
  <c r="L2338" i="5"/>
  <c r="L2339" i="5"/>
  <c r="L2340" i="5"/>
  <c r="L2341" i="5"/>
  <c r="L2342" i="5"/>
  <c r="L2343" i="5"/>
  <c r="L2344" i="5"/>
  <c r="L2345" i="5"/>
  <c r="L2346" i="5"/>
  <c r="L2347" i="5"/>
  <c r="L2348" i="5"/>
  <c r="L2349" i="5"/>
  <c r="L2350" i="5"/>
  <c r="L2351" i="5"/>
  <c r="L2352" i="5"/>
  <c r="L2353" i="5"/>
  <c r="L2354" i="5"/>
  <c r="L2355" i="5"/>
  <c r="L2356" i="5"/>
  <c r="L2357" i="5"/>
  <c r="L2358" i="5"/>
  <c r="L2359" i="5"/>
  <c r="L2360" i="5"/>
  <c r="L2361" i="5"/>
  <c r="L2362" i="5"/>
  <c r="L2363" i="5"/>
  <c r="L2364" i="5"/>
  <c r="L2365" i="5"/>
  <c r="L2366" i="5"/>
  <c r="L2367" i="5"/>
  <c r="L2368" i="5"/>
  <c r="L2369" i="5"/>
  <c r="L2370" i="5"/>
  <c r="L2371" i="5"/>
  <c r="L2372" i="5"/>
  <c r="L2373" i="5"/>
  <c r="L2374" i="5"/>
  <c r="L2375" i="5"/>
  <c r="L2376" i="5"/>
  <c r="L2377" i="5"/>
  <c r="L2378" i="5"/>
  <c r="L2379" i="5"/>
  <c r="L2380" i="5"/>
  <c r="L2381" i="5"/>
  <c r="L2382" i="5"/>
  <c r="L2383" i="5"/>
  <c r="L2384" i="5"/>
  <c r="L2385" i="5"/>
  <c r="L2386" i="5"/>
  <c r="L2387" i="5"/>
  <c r="L2388" i="5"/>
  <c r="L2389" i="5"/>
  <c r="L2390" i="5"/>
  <c r="L2391" i="5"/>
  <c r="L2392" i="5"/>
  <c r="L2393" i="5"/>
  <c r="L2394" i="5"/>
  <c r="L2395" i="5"/>
  <c r="L2396" i="5"/>
  <c r="L2397" i="5"/>
  <c r="L2398" i="5"/>
  <c r="L2399" i="5"/>
  <c r="L2400" i="5"/>
  <c r="L2401" i="5"/>
  <c r="L2402" i="5"/>
  <c r="L2403" i="5"/>
  <c r="L2404" i="5"/>
  <c r="L2405" i="5"/>
  <c r="L2406" i="5"/>
  <c r="L2407" i="5"/>
  <c r="L2408" i="5"/>
  <c r="L2409" i="5"/>
  <c r="L2410" i="5"/>
  <c r="L2411" i="5"/>
  <c r="L2412" i="5"/>
  <c r="L2413" i="5"/>
  <c r="L2414" i="5"/>
  <c r="L2415" i="5"/>
  <c r="L2416" i="5"/>
  <c r="L2417" i="5"/>
  <c r="L2418" i="5"/>
  <c r="L2419" i="5"/>
  <c r="L2420" i="5"/>
  <c r="L2421" i="5"/>
  <c r="L2422" i="5"/>
  <c r="L2423" i="5"/>
  <c r="L2424" i="5"/>
  <c r="L2425" i="5"/>
  <c r="L2426" i="5"/>
  <c r="L2427" i="5"/>
  <c r="L2428" i="5"/>
  <c r="L2429" i="5"/>
  <c r="L2430" i="5"/>
  <c r="L2431" i="5"/>
  <c r="L2432" i="5"/>
  <c r="L2433" i="5"/>
  <c r="L2434" i="5"/>
  <c r="L2435" i="5"/>
  <c r="L2436" i="5"/>
  <c r="L2437" i="5"/>
  <c r="L2438" i="5"/>
  <c r="L2439" i="5"/>
  <c r="L2440" i="5"/>
  <c r="L2441" i="5"/>
  <c r="L2442" i="5"/>
  <c r="L2443" i="5"/>
  <c r="L2444" i="5"/>
  <c r="L2445" i="5"/>
  <c r="L2446" i="5"/>
  <c r="L2447" i="5"/>
  <c r="L2448" i="5"/>
  <c r="L2449" i="5"/>
  <c r="L2450" i="5"/>
  <c r="L2451" i="5"/>
  <c r="L2452" i="5"/>
  <c r="L2453" i="5"/>
  <c r="L2454" i="5"/>
  <c r="L2455" i="5"/>
  <c r="L2456" i="5"/>
  <c r="L2457" i="5"/>
  <c r="L2458" i="5"/>
  <c r="L2459" i="5"/>
  <c r="L2460" i="5"/>
  <c r="L2461" i="5"/>
  <c r="L2462" i="5"/>
  <c r="L2463" i="5"/>
  <c r="L2464" i="5"/>
  <c r="L2465" i="5"/>
  <c r="L2466" i="5"/>
  <c r="L2467" i="5"/>
  <c r="L2468" i="5"/>
  <c r="L2469" i="5"/>
  <c r="L2470" i="5"/>
  <c r="L2471" i="5"/>
  <c r="L2472" i="5"/>
  <c r="L2473" i="5"/>
  <c r="L2474" i="5"/>
  <c r="L2475" i="5"/>
  <c r="L2476" i="5"/>
  <c r="L2477" i="5"/>
  <c r="L2478" i="5"/>
  <c r="L2479" i="5"/>
  <c r="L2480" i="5"/>
  <c r="L2481" i="5"/>
  <c r="L2482" i="5"/>
  <c r="L2483" i="5"/>
  <c r="L2484" i="5"/>
  <c r="L2485" i="5"/>
  <c r="L2486" i="5"/>
  <c r="L2487" i="5"/>
  <c r="L2488" i="5"/>
  <c r="L2489" i="5"/>
  <c r="L2490" i="5"/>
  <c r="L2491" i="5"/>
  <c r="L2492" i="5"/>
  <c r="L2493" i="5"/>
  <c r="L2494" i="5"/>
  <c r="L2495" i="5"/>
  <c r="L2496" i="5"/>
  <c r="L2497" i="5"/>
  <c r="L2498" i="5"/>
  <c r="L2499" i="5"/>
  <c r="L2500" i="5"/>
  <c r="L2501" i="5"/>
  <c r="L2502" i="5"/>
  <c r="L2503" i="5"/>
  <c r="L2504" i="5"/>
  <c r="L2505" i="5"/>
  <c r="L2506" i="5"/>
  <c r="L2507" i="5"/>
  <c r="L2508" i="5"/>
  <c r="L2509" i="5"/>
  <c r="L2510" i="5"/>
  <c r="L2511" i="5"/>
  <c r="L2512" i="5"/>
  <c r="L2513" i="5"/>
  <c r="L2514" i="5"/>
  <c r="L2515" i="5"/>
  <c r="L2516" i="5"/>
  <c r="L2517" i="5"/>
  <c r="L2518" i="5"/>
  <c r="L2519" i="5"/>
  <c r="L2520" i="5"/>
  <c r="L2521" i="5"/>
  <c r="L2522" i="5"/>
  <c r="L2523" i="5"/>
  <c r="L2524" i="5"/>
  <c r="L2525" i="5"/>
  <c r="L2526" i="5"/>
  <c r="L2527" i="5"/>
  <c r="L2528" i="5"/>
  <c r="L2529" i="5"/>
  <c r="L2530" i="5"/>
  <c r="L2531" i="5"/>
  <c r="L2532" i="5"/>
  <c r="L2533" i="5"/>
  <c r="L2534" i="5"/>
  <c r="L2535" i="5"/>
  <c r="L2536" i="5"/>
  <c r="L2537" i="5"/>
  <c r="L2538" i="5"/>
  <c r="L2539" i="5"/>
  <c r="L2540" i="5"/>
  <c r="L2541" i="5"/>
  <c r="L2542" i="5"/>
  <c r="L2543" i="5"/>
  <c r="L2544" i="5"/>
  <c r="L2545" i="5"/>
  <c r="L2546" i="5"/>
  <c r="L2547" i="5"/>
  <c r="L2548" i="5"/>
  <c r="L2549" i="5"/>
  <c r="L2550" i="5"/>
  <c r="L2551" i="5"/>
  <c r="L2552" i="5"/>
  <c r="L2553" i="5"/>
  <c r="L2554" i="5"/>
  <c r="L2555" i="5"/>
  <c r="L2556" i="5"/>
  <c r="L2557" i="5"/>
  <c r="L2558" i="5"/>
  <c r="L2559" i="5"/>
  <c r="L2560" i="5"/>
  <c r="L2561" i="5"/>
  <c r="L2562" i="5"/>
  <c r="L2563" i="5"/>
  <c r="L2564" i="5"/>
  <c r="L2565" i="5"/>
  <c r="L2566" i="5"/>
  <c r="L2567" i="5"/>
  <c r="L2568" i="5"/>
  <c r="L2569" i="5"/>
  <c r="L2570" i="5"/>
  <c r="L2571" i="5"/>
  <c r="L2572" i="5"/>
  <c r="L2573" i="5"/>
  <c r="L2574" i="5"/>
  <c r="L2575" i="5"/>
  <c r="L2576" i="5"/>
  <c r="L2577" i="5"/>
  <c r="L2578" i="5"/>
  <c r="L2579" i="5"/>
  <c r="L2580" i="5"/>
  <c r="L2581" i="5"/>
  <c r="L2582" i="5"/>
  <c r="L2583" i="5"/>
  <c r="L2584" i="5"/>
  <c r="L2585" i="5"/>
  <c r="L2586" i="5"/>
  <c r="L2587" i="5"/>
  <c r="L2588" i="5"/>
  <c r="L2589" i="5"/>
  <c r="L2590" i="5"/>
  <c r="L2591" i="5"/>
  <c r="L2592" i="5"/>
  <c r="L2593" i="5"/>
  <c r="L2594" i="5"/>
  <c r="L2595" i="5"/>
  <c r="L2596" i="5"/>
  <c r="L2597" i="5"/>
  <c r="L2598" i="5"/>
  <c r="L2599" i="5"/>
  <c r="L2600" i="5"/>
  <c r="L2601" i="5"/>
  <c r="L2602" i="5"/>
  <c r="L2603" i="5"/>
  <c r="L2604" i="5"/>
  <c r="L2605" i="5"/>
  <c r="L2606" i="5"/>
  <c r="L2607" i="5"/>
  <c r="L2608" i="5"/>
  <c r="L2609" i="5"/>
  <c r="L2610" i="5"/>
  <c r="L2611" i="5"/>
  <c r="L2612" i="5"/>
  <c r="L2613" i="5"/>
  <c r="L2614" i="5"/>
  <c r="L2615" i="5"/>
  <c r="L2616" i="5"/>
  <c r="L2617" i="5"/>
  <c r="L2618" i="5"/>
  <c r="L2619" i="5"/>
  <c r="L2620" i="5"/>
  <c r="L2621" i="5"/>
  <c r="L2622" i="5"/>
  <c r="L2623" i="5"/>
  <c r="L2624" i="5"/>
  <c r="L2625" i="5"/>
  <c r="L2626" i="5"/>
  <c r="L2627" i="5"/>
  <c r="L2628" i="5"/>
  <c r="L2629" i="5"/>
  <c r="L2630" i="5"/>
  <c r="L2631" i="5"/>
  <c r="L2632" i="5"/>
  <c r="L2633" i="5"/>
  <c r="L2634" i="5"/>
  <c r="L2635" i="5"/>
  <c r="L2636" i="5"/>
  <c r="L2637" i="5"/>
  <c r="L2638" i="5"/>
  <c r="L2639" i="5"/>
  <c r="L2640" i="5"/>
  <c r="L2641" i="5"/>
  <c r="L2642" i="5"/>
  <c r="L2643" i="5"/>
  <c r="L2644" i="5"/>
  <c r="L2645" i="5"/>
  <c r="L2646" i="5"/>
  <c r="L2647" i="5"/>
  <c r="L2648" i="5"/>
  <c r="L2649" i="5"/>
  <c r="L2650" i="5"/>
  <c r="L2651" i="5"/>
  <c r="L2652" i="5"/>
  <c r="L2653" i="5"/>
  <c r="L2654" i="5"/>
  <c r="L2655" i="5"/>
  <c r="L2656" i="5"/>
  <c r="L2657" i="5"/>
  <c r="L2658" i="5"/>
  <c r="L2659" i="5"/>
  <c r="L2660" i="5"/>
  <c r="L2661" i="5"/>
  <c r="L2662" i="5"/>
  <c r="L2663" i="5"/>
  <c r="L2664" i="5"/>
  <c r="L2665" i="5"/>
  <c r="L2666" i="5"/>
  <c r="L2667" i="5"/>
  <c r="L2668" i="5"/>
  <c r="L2669" i="5"/>
  <c r="L2670" i="5"/>
  <c r="L2671" i="5"/>
  <c r="L2672" i="5"/>
  <c r="L2673" i="5"/>
  <c r="L2674" i="5"/>
  <c r="L2675" i="5"/>
  <c r="L2676" i="5"/>
  <c r="L2677" i="5"/>
  <c r="L2678" i="5"/>
  <c r="L2679" i="5"/>
  <c r="L2680" i="5"/>
  <c r="L2681" i="5"/>
  <c r="L2682" i="5"/>
  <c r="L2683" i="5"/>
  <c r="L2684" i="5"/>
  <c r="L2685" i="5"/>
  <c r="L2686" i="5"/>
  <c r="L2687" i="5"/>
  <c r="L2688" i="5"/>
  <c r="L2689" i="5"/>
  <c r="L2690" i="5"/>
  <c r="L2691" i="5"/>
  <c r="L2692" i="5"/>
  <c r="L2693" i="5"/>
  <c r="L2694" i="5"/>
  <c r="L2695" i="5"/>
  <c r="L2696" i="5"/>
  <c r="L2697" i="5"/>
  <c r="L2698" i="5"/>
  <c r="L2699" i="5"/>
  <c r="L2700" i="5"/>
  <c r="L2701" i="5"/>
  <c r="L2702" i="5"/>
  <c r="L2703" i="5"/>
  <c r="L2704" i="5"/>
  <c r="L2705" i="5"/>
  <c r="L2706" i="5"/>
  <c r="L2707" i="5"/>
  <c r="L2708" i="5"/>
  <c r="L2709" i="5"/>
  <c r="L2710" i="5"/>
  <c r="L2711" i="5"/>
  <c r="L2712" i="5"/>
  <c r="L2713" i="5"/>
  <c r="L2714" i="5"/>
  <c r="L2715" i="5"/>
  <c r="L2716" i="5"/>
  <c r="L2717" i="5"/>
  <c r="L2718" i="5"/>
  <c r="L2719" i="5"/>
  <c r="L2720" i="5"/>
  <c r="L2721" i="5"/>
  <c r="L2722" i="5"/>
  <c r="L2723" i="5"/>
  <c r="L2724" i="5"/>
  <c r="L2725" i="5"/>
  <c r="L2726" i="5"/>
  <c r="L2727" i="5"/>
  <c r="L2728" i="5"/>
  <c r="L2729" i="5"/>
  <c r="L2730" i="5"/>
  <c r="L2731" i="5"/>
  <c r="L2732" i="5"/>
  <c r="L2733" i="5"/>
  <c r="L2734" i="5"/>
  <c r="L2735" i="5"/>
  <c r="L2736" i="5"/>
  <c r="L2737" i="5"/>
  <c r="L2738" i="5"/>
  <c r="L2739" i="5"/>
  <c r="L2740" i="5"/>
  <c r="L2741" i="5"/>
  <c r="L2742" i="5"/>
  <c r="L2743" i="5"/>
  <c r="L2744" i="5"/>
  <c r="L2745" i="5"/>
  <c r="L2746" i="5"/>
  <c r="L2747" i="5"/>
  <c r="L2748" i="5"/>
  <c r="L2749" i="5"/>
  <c r="L2750" i="5"/>
  <c r="L2751" i="5"/>
  <c r="L2752" i="5"/>
  <c r="L2753" i="5"/>
  <c r="L2754" i="5"/>
  <c r="L2755" i="5"/>
  <c r="L2756" i="5"/>
  <c r="L2757" i="5"/>
  <c r="L2758" i="5"/>
  <c r="L2759" i="5"/>
  <c r="L2760" i="5"/>
  <c r="L2761" i="5"/>
  <c r="L2762" i="5"/>
  <c r="L2763" i="5"/>
  <c r="L2764" i="5"/>
  <c r="L2765" i="5"/>
  <c r="L2766" i="5"/>
  <c r="L2767" i="5"/>
  <c r="L2768" i="5"/>
  <c r="L2769" i="5"/>
  <c r="L2770" i="5"/>
  <c r="L2771" i="5"/>
  <c r="L2772" i="5"/>
  <c r="L2773" i="5"/>
  <c r="L2774" i="5"/>
  <c r="L2775" i="5"/>
  <c r="L2776" i="5"/>
  <c r="L2777" i="5"/>
  <c r="L2778" i="5"/>
  <c r="L2779" i="5"/>
  <c r="L2780" i="5"/>
  <c r="L2781" i="5"/>
  <c r="L2782" i="5"/>
  <c r="L2783" i="5"/>
  <c r="L2784" i="5"/>
  <c r="L2785" i="5"/>
  <c r="L2786" i="5"/>
  <c r="L2787" i="5"/>
  <c r="L2788" i="5"/>
  <c r="L2789" i="5"/>
  <c r="L2790" i="5"/>
  <c r="L2791" i="5"/>
  <c r="L2792" i="5"/>
  <c r="L2793" i="5"/>
  <c r="L2794" i="5"/>
  <c r="L2795" i="5"/>
  <c r="L2796" i="5"/>
  <c r="L2797" i="5"/>
  <c r="L2798" i="5"/>
  <c r="L2799" i="5"/>
  <c r="L2800" i="5"/>
  <c r="L2801" i="5"/>
  <c r="L2802" i="5"/>
  <c r="L2803" i="5"/>
  <c r="L2804" i="5"/>
  <c r="L2805" i="5"/>
  <c r="L2806" i="5"/>
  <c r="L2807" i="5"/>
  <c r="L2808" i="5"/>
  <c r="L2809" i="5"/>
  <c r="L2810" i="5"/>
  <c r="L2811" i="5"/>
  <c r="L2812" i="5"/>
  <c r="L2813" i="5"/>
  <c r="L2814" i="5"/>
  <c r="L2815" i="5"/>
  <c r="L2816" i="5"/>
  <c r="L2817" i="5"/>
  <c r="L2818" i="5"/>
  <c r="L2819" i="5"/>
  <c r="L2820" i="5"/>
  <c r="L2821" i="5"/>
  <c r="L2822" i="5"/>
  <c r="L2823" i="5"/>
  <c r="L2824" i="5"/>
  <c r="L2825" i="5"/>
  <c r="L2826" i="5"/>
  <c r="L2827" i="5"/>
  <c r="L2828" i="5"/>
  <c r="L2829" i="5"/>
  <c r="L2830" i="5"/>
  <c r="L2831" i="5"/>
  <c r="L2832" i="5"/>
  <c r="L2833" i="5"/>
  <c r="L2834" i="5"/>
  <c r="L2835" i="5"/>
  <c r="L2836" i="5"/>
  <c r="L2837" i="5"/>
  <c r="L2838" i="5"/>
  <c r="L2839" i="5"/>
  <c r="L2840" i="5"/>
  <c r="L2841" i="5"/>
  <c r="L2842" i="5"/>
  <c r="L2843" i="5"/>
  <c r="L2844" i="5"/>
  <c r="L2845" i="5"/>
  <c r="L2846" i="5"/>
  <c r="L2847" i="5"/>
  <c r="L2848" i="5"/>
  <c r="L2849" i="5"/>
  <c r="L2850" i="5"/>
  <c r="L2851" i="5"/>
  <c r="L2852" i="5"/>
  <c r="L2853" i="5"/>
  <c r="L2854" i="5"/>
  <c r="L2855" i="5"/>
  <c r="L2856" i="5"/>
  <c r="L2857" i="5"/>
  <c r="L2858" i="5"/>
  <c r="L2859" i="5"/>
  <c r="L2860" i="5"/>
  <c r="L2861" i="5"/>
  <c r="L2862" i="5"/>
  <c r="L2863" i="5"/>
  <c r="L2864" i="5"/>
  <c r="L2865" i="5"/>
  <c r="L2866" i="5"/>
  <c r="L2867" i="5"/>
  <c r="L2868" i="5"/>
  <c r="L2869" i="5"/>
  <c r="L2870" i="5"/>
  <c r="L2871" i="5"/>
  <c r="L2872" i="5"/>
  <c r="L2873" i="5"/>
  <c r="L2874" i="5"/>
  <c r="L2875" i="5"/>
  <c r="L2876" i="5"/>
  <c r="L2877" i="5"/>
  <c r="L2878" i="5"/>
  <c r="L2879" i="5"/>
  <c r="L2880" i="5"/>
  <c r="L2881" i="5"/>
  <c r="L2882" i="5"/>
  <c r="L2883" i="5"/>
  <c r="L2884" i="5"/>
  <c r="L2885" i="5"/>
  <c r="L2886" i="5"/>
  <c r="L2887" i="5"/>
  <c r="L2888" i="5"/>
  <c r="L2889" i="5"/>
  <c r="L2890" i="5"/>
  <c r="L2891" i="5"/>
  <c r="L2892" i="5"/>
  <c r="L2893" i="5"/>
  <c r="L2894" i="5"/>
  <c r="L2895" i="5"/>
  <c r="L2896" i="5"/>
  <c r="L2897" i="5"/>
  <c r="L2898" i="5"/>
  <c r="L2899" i="5"/>
  <c r="L2900" i="5"/>
  <c r="L2901" i="5"/>
  <c r="L2902" i="5"/>
  <c r="L2903" i="5"/>
  <c r="L2904" i="5"/>
  <c r="L2905" i="5"/>
  <c r="L2906" i="5"/>
  <c r="L2907" i="5"/>
  <c r="L2908" i="5"/>
  <c r="L2909" i="5"/>
  <c r="L2910" i="5"/>
  <c r="L2911" i="5"/>
  <c r="L2912" i="5"/>
  <c r="L2913" i="5"/>
  <c r="L2914" i="5"/>
  <c r="L2915" i="5"/>
  <c r="L2916" i="5"/>
  <c r="L2917" i="5"/>
  <c r="L2918" i="5"/>
  <c r="L2919" i="5"/>
  <c r="L2920" i="5"/>
  <c r="L2921" i="5"/>
  <c r="L2922" i="5"/>
  <c r="L2923" i="5"/>
  <c r="L2924" i="5"/>
  <c r="L2925" i="5"/>
  <c r="L2926" i="5"/>
  <c r="L2927" i="5"/>
  <c r="L2928" i="5"/>
  <c r="L2929" i="5"/>
  <c r="L2930" i="5"/>
  <c r="L2931" i="5"/>
  <c r="L2932" i="5"/>
  <c r="L2933" i="5"/>
  <c r="L2934" i="5"/>
  <c r="L2935" i="5"/>
  <c r="L2936" i="5"/>
  <c r="L2937" i="5"/>
  <c r="L2938" i="5"/>
  <c r="L2939" i="5"/>
  <c r="L2940" i="5"/>
  <c r="L2941" i="5"/>
  <c r="L2942" i="5"/>
  <c r="L2943" i="5"/>
  <c r="L2944" i="5"/>
  <c r="L2945" i="5"/>
  <c r="L2946" i="5"/>
  <c r="L2947" i="5"/>
  <c r="L2948" i="5"/>
  <c r="L2949" i="5"/>
  <c r="L2950" i="5"/>
  <c r="L2951" i="5"/>
  <c r="L2952" i="5"/>
  <c r="L2953" i="5"/>
  <c r="L2954" i="5"/>
  <c r="L2955" i="5"/>
  <c r="L2956" i="5"/>
  <c r="L2957" i="5"/>
  <c r="L2958" i="5"/>
  <c r="L2959" i="5"/>
  <c r="L2960" i="5"/>
  <c r="L2961" i="5"/>
  <c r="L2962" i="5"/>
  <c r="L2963" i="5"/>
  <c r="L2964" i="5"/>
  <c r="L2965" i="5"/>
  <c r="L2966" i="5"/>
  <c r="L2967" i="5"/>
  <c r="L2968" i="5"/>
  <c r="L2969" i="5"/>
  <c r="L2970" i="5"/>
  <c r="L2971" i="5"/>
  <c r="L2972" i="5"/>
  <c r="L2973" i="5"/>
  <c r="L2974" i="5"/>
  <c r="L2975" i="5"/>
  <c r="L2976" i="5"/>
  <c r="L2977" i="5"/>
  <c r="L2978" i="5"/>
  <c r="L2979" i="5"/>
  <c r="L2980" i="5"/>
  <c r="L2981" i="5"/>
  <c r="L2982" i="5"/>
  <c r="L2983" i="5"/>
  <c r="L2984" i="5"/>
  <c r="L2985" i="5"/>
  <c r="L2986" i="5"/>
  <c r="L2987" i="5"/>
  <c r="L2988" i="5"/>
  <c r="L2989" i="5"/>
  <c r="L2990" i="5"/>
  <c r="L2991" i="5"/>
  <c r="L2992" i="5"/>
  <c r="L2993" i="5"/>
  <c r="L2994" i="5"/>
  <c r="L2995" i="5"/>
  <c r="L2996" i="5"/>
  <c r="L2997" i="5"/>
  <c r="L2998" i="5"/>
  <c r="L2999" i="5"/>
  <c r="L3000" i="5"/>
  <c r="L3001" i="5"/>
  <c r="L3002" i="5"/>
  <c r="L3003" i="5"/>
  <c r="L3004" i="5"/>
  <c r="L3005" i="5"/>
  <c r="G6" i="5"/>
  <c r="H6" i="5" s="1"/>
  <c r="G7" i="5"/>
  <c r="H7" i="5" s="1"/>
  <c r="G8" i="5"/>
  <c r="H8" i="5" s="1"/>
  <c r="G9" i="5"/>
  <c r="H9" i="5" s="1"/>
  <c r="G10" i="5"/>
  <c r="H10" i="5" s="1"/>
  <c r="G11" i="5"/>
  <c r="H11" i="5" s="1"/>
  <c r="G12" i="5"/>
  <c r="H12" i="5" s="1"/>
  <c r="G13" i="5"/>
  <c r="H13" i="5" s="1"/>
  <c r="G14" i="5"/>
  <c r="H14" i="5" s="1"/>
  <c r="G15" i="5"/>
  <c r="H15" i="5" s="1"/>
  <c r="G16" i="5"/>
  <c r="H16" i="5" s="1"/>
  <c r="G17" i="5"/>
  <c r="H17" i="5" s="1"/>
  <c r="G18" i="5"/>
  <c r="H18" i="5" s="1"/>
  <c r="G19" i="5"/>
  <c r="H19" i="5" s="1"/>
  <c r="G20" i="5"/>
  <c r="H20" i="5" s="1"/>
  <c r="G21" i="5"/>
  <c r="H21" i="5" s="1"/>
  <c r="G22" i="5"/>
  <c r="H22" i="5" s="1"/>
  <c r="G23" i="5"/>
  <c r="H23" i="5" s="1"/>
  <c r="G24" i="5"/>
  <c r="H24" i="5" s="1"/>
  <c r="G25" i="5"/>
  <c r="H25" i="5" s="1"/>
  <c r="G26" i="5"/>
  <c r="H26" i="5" s="1"/>
  <c r="G27" i="5"/>
  <c r="H27" i="5" s="1"/>
  <c r="G28" i="5"/>
  <c r="H28" i="5" s="1"/>
  <c r="G29" i="5"/>
  <c r="H29" i="5" s="1"/>
  <c r="G30" i="5"/>
  <c r="H30" i="5" s="1"/>
  <c r="G31" i="5"/>
  <c r="H31" i="5" s="1"/>
  <c r="G32" i="5"/>
  <c r="H32" i="5" s="1"/>
  <c r="G33" i="5"/>
  <c r="H33" i="5" s="1"/>
  <c r="G34" i="5"/>
  <c r="H34" i="5" s="1"/>
  <c r="G35" i="5"/>
  <c r="H35" i="5" s="1"/>
  <c r="G36" i="5"/>
  <c r="H36" i="5" s="1"/>
  <c r="G37" i="5"/>
  <c r="H37" i="5" s="1"/>
  <c r="G38" i="5"/>
  <c r="H38" i="5" s="1"/>
  <c r="G39" i="5"/>
  <c r="H39" i="5" s="1"/>
  <c r="G40" i="5"/>
  <c r="H40" i="5" s="1"/>
  <c r="G41" i="5"/>
  <c r="H41" i="5" s="1"/>
  <c r="G42" i="5"/>
  <c r="H42" i="5" s="1"/>
  <c r="G43" i="5"/>
  <c r="H43" i="5" s="1"/>
  <c r="G44" i="5"/>
  <c r="H44" i="5" s="1"/>
  <c r="G45" i="5"/>
  <c r="H45" i="5" s="1"/>
  <c r="G46" i="5"/>
  <c r="H46" i="5" s="1"/>
  <c r="G47" i="5"/>
  <c r="H47" i="5" s="1"/>
  <c r="G48" i="5"/>
  <c r="H48" i="5" s="1"/>
  <c r="G49" i="5"/>
  <c r="H49" i="5" s="1"/>
  <c r="G50" i="5"/>
  <c r="H50" i="5" s="1"/>
  <c r="G51" i="5"/>
  <c r="H51" i="5" s="1"/>
  <c r="G52" i="5"/>
  <c r="H52" i="5" s="1"/>
  <c r="G53" i="5"/>
  <c r="H53" i="5" s="1"/>
  <c r="G54" i="5"/>
  <c r="H54" i="5" s="1"/>
  <c r="G55" i="5"/>
  <c r="H55" i="5" s="1"/>
  <c r="G56" i="5"/>
  <c r="H56" i="5" s="1"/>
  <c r="G57" i="5"/>
  <c r="H57" i="5" s="1"/>
  <c r="G58" i="5"/>
  <c r="H58" i="5" s="1"/>
  <c r="G59" i="5"/>
  <c r="H59" i="5" s="1"/>
  <c r="G60" i="5"/>
  <c r="H60" i="5" s="1"/>
  <c r="G61" i="5"/>
  <c r="H61" i="5" s="1"/>
  <c r="G62" i="5"/>
  <c r="H62" i="5" s="1"/>
  <c r="G63" i="5"/>
  <c r="H63" i="5" s="1"/>
  <c r="G64" i="5"/>
  <c r="H64" i="5" s="1"/>
  <c r="G65" i="5"/>
  <c r="H65" i="5" s="1"/>
  <c r="G66" i="5"/>
  <c r="H66" i="5" s="1"/>
  <c r="G67" i="5"/>
  <c r="H67" i="5" s="1"/>
  <c r="G68" i="5"/>
  <c r="H68" i="5" s="1"/>
  <c r="G69" i="5"/>
  <c r="H69" i="5" s="1"/>
  <c r="G70" i="5"/>
  <c r="H70" i="5" s="1"/>
  <c r="G71" i="5"/>
  <c r="H71" i="5" s="1"/>
  <c r="G72" i="5"/>
  <c r="H72" i="5" s="1"/>
  <c r="G73" i="5"/>
  <c r="H73" i="5" s="1"/>
  <c r="G74" i="5"/>
  <c r="H74" i="5" s="1"/>
  <c r="G75" i="5"/>
  <c r="H75" i="5" s="1"/>
  <c r="G76" i="5"/>
  <c r="H76" i="5" s="1"/>
  <c r="G77" i="5"/>
  <c r="H77" i="5" s="1"/>
  <c r="G78" i="5"/>
  <c r="H78" i="5" s="1"/>
  <c r="G79" i="5"/>
  <c r="H79" i="5" s="1"/>
  <c r="G80" i="5"/>
  <c r="H80" i="5" s="1"/>
  <c r="G81" i="5"/>
  <c r="H81" i="5" s="1"/>
  <c r="G82" i="5"/>
  <c r="H82" i="5" s="1"/>
  <c r="G83" i="5"/>
  <c r="H83" i="5" s="1"/>
  <c r="G84" i="5"/>
  <c r="H84" i="5" s="1"/>
  <c r="G85" i="5"/>
  <c r="H85" i="5" s="1"/>
  <c r="G86" i="5"/>
  <c r="H86" i="5" s="1"/>
  <c r="G87" i="5"/>
  <c r="H87" i="5" s="1"/>
  <c r="G88" i="5"/>
  <c r="H88" i="5" s="1"/>
  <c r="G89" i="5"/>
  <c r="H89" i="5" s="1"/>
  <c r="G90" i="5"/>
  <c r="H90" i="5" s="1"/>
  <c r="G91" i="5"/>
  <c r="H91" i="5" s="1"/>
  <c r="G92" i="5"/>
  <c r="H92" i="5" s="1"/>
  <c r="G93" i="5"/>
  <c r="H93" i="5" s="1"/>
  <c r="G94" i="5"/>
  <c r="H94" i="5" s="1"/>
  <c r="G95" i="5"/>
  <c r="H95" i="5" s="1"/>
  <c r="G96" i="5"/>
  <c r="H96" i="5" s="1"/>
  <c r="G97" i="5"/>
  <c r="H97" i="5" s="1"/>
  <c r="G98" i="5"/>
  <c r="H98" i="5" s="1"/>
  <c r="G99" i="5"/>
  <c r="H99" i="5" s="1"/>
  <c r="G100" i="5"/>
  <c r="H100" i="5" s="1"/>
  <c r="G101" i="5"/>
  <c r="H101" i="5" s="1"/>
  <c r="G102" i="5"/>
  <c r="H102" i="5" s="1"/>
  <c r="G103" i="5"/>
  <c r="H103" i="5" s="1"/>
  <c r="G104" i="5"/>
  <c r="H104" i="5" s="1"/>
  <c r="G105" i="5"/>
  <c r="H105" i="5" s="1"/>
  <c r="G106" i="5"/>
  <c r="H106" i="5" s="1"/>
  <c r="G107" i="5"/>
  <c r="H107" i="5" s="1"/>
  <c r="G108" i="5"/>
  <c r="H108" i="5" s="1"/>
  <c r="G109" i="5"/>
  <c r="H109" i="5" s="1"/>
  <c r="G110" i="5"/>
  <c r="H110" i="5" s="1"/>
  <c r="G111" i="5"/>
  <c r="H111" i="5" s="1"/>
  <c r="G112" i="5"/>
  <c r="H112" i="5" s="1"/>
  <c r="G113" i="5"/>
  <c r="H113" i="5" s="1"/>
  <c r="G114" i="5"/>
  <c r="H114" i="5" s="1"/>
  <c r="G115" i="5"/>
  <c r="H115" i="5" s="1"/>
  <c r="G116" i="5"/>
  <c r="H116" i="5" s="1"/>
  <c r="G117" i="5"/>
  <c r="H117" i="5" s="1"/>
  <c r="G118" i="5"/>
  <c r="H118" i="5" s="1"/>
  <c r="G119" i="5"/>
  <c r="H119" i="5" s="1"/>
  <c r="G120" i="5"/>
  <c r="H120" i="5" s="1"/>
  <c r="G121" i="5"/>
  <c r="H121" i="5" s="1"/>
  <c r="G122" i="5"/>
  <c r="H122" i="5" s="1"/>
  <c r="G123" i="5"/>
  <c r="H123" i="5" s="1"/>
  <c r="G124" i="5"/>
  <c r="H124" i="5" s="1"/>
  <c r="G125" i="5"/>
  <c r="H125" i="5" s="1"/>
  <c r="G126" i="5"/>
  <c r="H126" i="5" s="1"/>
  <c r="G127" i="5"/>
  <c r="H127" i="5" s="1"/>
  <c r="G128" i="5"/>
  <c r="H128" i="5" s="1"/>
  <c r="G129" i="5"/>
  <c r="H129" i="5" s="1"/>
  <c r="G130" i="5"/>
  <c r="H130" i="5" s="1"/>
  <c r="G131" i="5"/>
  <c r="H131" i="5" s="1"/>
  <c r="G132" i="5"/>
  <c r="H132" i="5" s="1"/>
  <c r="G133" i="5"/>
  <c r="H133" i="5" s="1"/>
  <c r="G134" i="5"/>
  <c r="H134" i="5" s="1"/>
  <c r="G135" i="5"/>
  <c r="H135" i="5" s="1"/>
  <c r="G136" i="5"/>
  <c r="H136" i="5" s="1"/>
  <c r="G137" i="5"/>
  <c r="H137" i="5" s="1"/>
  <c r="G138" i="5"/>
  <c r="H138" i="5" s="1"/>
  <c r="G139" i="5"/>
  <c r="H139" i="5" s="1"/>
  <c r="G140" i="5"/>
  <c r="H140" i="5" s="1"/>
  <c r="G141" i="5"/>
  <c r="H141" i="5" s="1"/>
  <c r="G142" i="5"/>
  <c r="H142" i="5" s="1"/>
  <c r="G143" i="5"/>
  <c r="H143" i="5" s="1"/>
  <c r="G144" i="5"/>
  <c r="H144" i="5" s="1"/>
  <c r="G145" i="5"/>
  <c r="H145" i="5" s="1"/>
  <c r="G146" i="5"/>
  <c r="H146" i="5" s="1"/>
  <c r="G147" i="5"/>
  <c r="H147" i="5" s="1"/>
  <c r="G148" i="5"/>
  <c r="H148" i="5" s="1"/>
  <c r="G149" i="5"/>
  <c r="H149" i="5" s="1"/>
  <c r="G150" i="5"/>
  <c r="H150" i="5" s="1"/>
  <c r="G151" i="5"/>
  <c r="H151" i="5" s="1"/>
  <c r="G152" i="5"/>
  <c r="H152" i="5" s="1"/>
  <c r="G153" i="5"/>
  <c r="H153" i="5" s="1"/>
  <c r="G154" i="5"/>
  <c r="H154" i="5" s="1"/>
  <c r="G155" i="5"/>
  <c r="H155" i="5" s="1"/>
  <c r="G156" i="5"/>
  <c r="H156" i="5" s="1"/>
  <c r="G157" i="5"/>
  <c r="H157" i="5" s="1"/>
  <c r="G158" i="5"/>
  <c r="H158" i="5" s="1"/>
  <c r="G159" i="5"/>
  <c r="H159" i="5" s="1"/>
  <c r="G160" i="5"/>
  <c r="H160" i="5" s="1"/>
  <c r="G161" i="5"/>
  <c r="H161" i="5" s="1"/>
  <c r="G162" i="5"/>
  <c r="H162" i="5" s="1"/>
  <c r="G163" i="5"/>
  <c r="H163" i="5" s="1"/>
  <c r="G164" i="5"/>
  <c r="H164" i="5" s="1"/>
  <c r="G165" i="5"/>
  <c r="H165" i="5" s="1"/>
  <c r="G166" i="5"/>
  <c r="H166" i="5" s="1"/>
  <c r="G167" i="5"/>
  <c r="H167" i="5" s="1"/>
  <c r="G168" i="5"/>
  <c r="H168" i="5" s="1"/>
  <c r="G169" i="5"/>
  <c r="H169" i="5" s="1"/>
  <c r="G170" i="5"/>
  <c r="H170" i="5" s="1"/>
  <c r="G171" i="5"/>
  <c r="H171" i="5" s="1"/>
  <c r="G172" i="5"/>
  <c r="H172" i="5" s="1"/>
  <c r="G173" i="5"/>
  <c r="H173" i="5" s="1"/>
  <c r="G174" i="5"/>
  <c r="H174" i="5" s="1"/>
  <c r="G175" i="5"/>
  <c r="H175" i="5" s="1"/>
  <c r="G176" i="5"/>
  <c r="H176" i="5" s="1"/>
  <c r="G177" i="5"/>
  <c r="H177" i="5" s="1"/>
  <c r="G178" i="5"/>
  <c r="H178" i="5" s="1"/>
  <c r="G179" i="5"/>
  <c r="H179" i="5" s="1"/>
  <c r="G180" i="5"/>
  <c r="H180" i="5" s="1"/>
  <c r="G181" i="5"/>
  <c r="H181" i="5" s="1"/>
  <c r="G182" i="5"/>
  <c r="H182" i="5" s="1"/>
  <c r="G183" i="5"/>
  <c r="H183" i="5" s="1"/>
  <c r="G184" i="5"/>
  <c r="H184" i="5" s="1"/>
  <c r="G185" i="5"/>
  <c r="H185" i="5" s="1"/>
  <c r="G186" i="5"/>
  <c r="H186" i="5" s="1"/>
  <c r="G187" i="5"/>
  <c r="H187" i="5" s="1"/>
  <c r="G188" i="5"/>
  <c r="H188" i="5" s="1"/>
  <c r="G189" i="5"/>
  <c r="H189" i="5" s="1"/>
  <c r="G190" i="5"/>
  <c r="H190" i="5" s="1"/>
  <c r="G191" i="5"/>
  <c r="H191" i="5" s="1"/>
  <c r="G192" i="5"/>
  <c r="H192" i="5" s="1"/>
  <c r="G193" i="5"/>
  <c r="H193" i="5" s="1"/>
  <c r="G194" i="5"/>
  <c r="H194" i="5" s="1"/>
  <c r="G195" i="5"/>
  <c r="H195" i="5" s="1"/>
  <c r="G196" i="5"/>
  <c r="H196" i="5" s="1"/>
  <c r="G197" i="5"/>
  <c r="H197" i="5" s="1"/>
  <c r="G198" i="5"/>
  <c r="H198" i="5" s="1"/>
  <c r="G199" i="5"/>
  <c r="H199" i="5" s="1"/>
  <c r="G200" i="5"/>
  <c r="H200" i="5" s="1"/>
  <c r="G201" i="5"/>
  <c r="H201" i="5" s="1"/>
  <c r="G202" i="5"/>
  <c r="H202" i="5" s="1"/>
  <c r="G203" i="5"/>
  <c r="H203" i="5" s="1"/>
  <c r="G204" i="5"/>
  <c r="H204" i="5" s="1"/>
  <c r="G205" i="5"/>
  <c r="H205" i="5" s="1"/>
  <c r="G206" i="5"/>
  <c r="H206" i="5" s="1"/>
  <c r="G207" i="5"/>
  <c r="H207" i="5" s="1"/>
  <c r="G208" i="5"/>
  <c r="H208" i="5" s="1"/>
  <c r="G209" i="5"/>
  <c r="H209" i="5" s="1"/>
  <c r="G210" i="5"/>
  <c r="H210" i="5" s="1"/>
  <c r="G211" i="5"/>
  <c r="H211" i="5" s="1"/>
  <c r="G212" i="5"/>
  <c r="H212" i="5" s="1"/>
  <c r="G213" i="5"/>
  <c r="H213" i="5" s="1"/>
  <c r="G214" i="5"/>
  <c r="H214" i="5" s="1"/>
  <c r="G215" i="5"/>
  <c r="H215" i="5" s="1"/>
  <c r="G216" i="5"/>
  <c r="H216" i="5" s="1"/>
  <c r="G217" i="5"/>
  <c r="H217" i="5" s="1"/>
  <c r="G218" i="5"/>
  <c r="H218" i="5" s="1"/>
  <c r="G219" i="5"/>
  <c r="H219" i="5" s="1"/>
  <c r="G220" i="5"/>
  <c r="H220" i="5" s="1"/>
  <c r="G221" i="5"/>
  <c r="H221" i="5" s="1"/>
  <c r="G222" i="5"/>
  <c r="H222" i="5" s="1"/>
  <c r="G223" i="5"/>
  <c r="H223" i="5" s="1"/>
  <c r="G224" i="5"/>
  <c r="H224" i="5" s="1"/>
  <c r="G225" i="5"/>
  <c r="H225" i="5" s="1"/>
  <c r="G226" i="5"/>
  <c r="H226" i="5" s="1"/>
  <c r="G227" i="5"/>
  <c r="H227" i="5" s="1"/>
  <c r="G228" i="5"/>
  <c r="H228" i="5" s="1"/>
  <c r="G229" i="5"/>
  <c r="H229" i="5" s="1"/>
  <c r="G230" i="5"/>
  <c r="H230" i="5" s="1"/>
  <c r="G231" i="5"/>
  <c r="H231" i="5" s="1"/>
  <c r="G232" i="5"/>
  <c r="H232" i="5" s="1"/>
  <c r="G233" i="5"/>
  <c r="H233" i="5" s="1"/>
  <c r="G234" i="5"/>
  <c r="H234" i="5" s="1"/>
  <c r="G235" i="5"/>
  <c r="H235" i="5" s="1"/>
  <c r="G236" i="5"/>
  <c r="H236" i="5" s="1"/>
  <c r="G237" i="5"/>
  <c r="H237" i="5" s="1"/>
  <c r="G238" i="5"/>
  <c r="H238" i="5" s="1"/>
  <c r="G239" i="5"/>
  <c r="H239" i="5" s="1"/>
  <c r="G240" i="5"/>
  <c r="H240" i="5" s="1"/>
  <c r="G241" i="5"/>
  <c r="H241" i="5" s="1"/>
  <c r="G242" i="5"/>
  <c r="H242" i="5" s="1"/>
  <c r="G243" i="5"/>
  <c r="H243" i="5" s="1"/>
  <c r="G244" i="5"/>
  <c r="H244" i="5" s="1"/>
  <c r="G245" i="5"/>
  <c r="H245" i="5" s="1"/>
  <c r="G246" i="5"/>
  <c r="H246" i="5" s="1"/>
  <c r="G247" i="5"/>
  <c r="H247" i="5" s="1"/>
  <c r="G248" i="5"/>
  <c r="H248" i="5" s="1"/>
  <c r="G249" i="5"/>
  <c r="H249" i="5" s="1"/>
  <c r="G250" i="5"/>
  <c r="H250" i="5" s="1"/>
  <c r="G251" i="5"/>
  <c r="H251" i="5" s="1"/>
  <c r="G252" i="5"/>
  <c r="H252" i="5" s="1"/>
  <c r="G253" i="5"/>
  <c r="H253" i="5" s="1"/>
  <c r="G254" i="5"/>
  <c r="H254" i="5" s="1"/>
  <c r="G255" i="5"/>
  <c r="H255" i="5" s="1"/>
  <c r="G256" i="5"/>
  <c r="H256" i="5" s="1"/>
  <c r="G257" i="5"/>
  <c r="H257" i="5" s="1"/>
  <c r="G258" i="5"/>
  <c r="H258" i="5" s="1"/>
  <c r="G259" i="5"/>
  <c r="H259" i="5" s="1"/>
  <c r="G260" i="5"/>
  <c r="H260" i="5" s="1"/>
  <c r="G261" i="5"/>
  <c r="H261" i="5" s="1"/>
  <c r="G262" i="5"/>
  <c r="H262" i="5" s="1"/>
  <c r="G263" i="5"/>
  <c r="H263" i="5" s="1"/>
  <c r="G264" i="5"/>
  <c r="H264" i="5" s="1"/>
  <c r="G265" i="5"/>
  <c r="H265" i="5" s="1"/>
  <c r="G266" i="5"/>
  <c r="H266" i="5" s="1"/>
  <c r="G267" i="5"/>
  <c r="H267" i="5" s="1"/>
  <c r="G268" i="5"/>
  <c r="H268" i="5" s="1"/>
  <c r="G269" i="5"/>
  <c r="H269" i="5" s="1"/>
  <c r="G270" i="5"/>
  <c r="H270" i="5" s="1"/>
  <c r="G271" i="5"/>
  <c r="H271" i="5" s="1"/>
  <c r="G272" i="5"/>
  <c r="H272" i="5" s="1"/>
  <c r="G273" i="5"/>
  <c r="H273" i="5" s="1"/>
  <c r="G274" i="5"/>
  <c r="H274" i="5" s="1"/>
  <c r="G275" i="5"/>
  <c r="H275" i="5" s="1"/>
  <c r="G276" i="5"/>
  <c r="H276" i="5" s="1"/>
  <c r="G277" i="5"/>
  <c r="H277" i="5" s="1"/>
  <c r="G278" i="5"/>
  <c r="H278" i="5" s="1"/>
  <c r="G279" i="5"/>
  <c r="H279" i="5" s="1"/>
  <c r="G280" i="5"/>
  <c r="H280" i="5" s="1"/>
  <c r="G281" i="5"/>
  <c r="H281" i="5" s="1"/>
  <c r="G282" i="5"/>
  <c r="H282" i="5" s="1"/>
  <c r="G283" i="5"/>
  <c r="H283" i="5" s="1"/>
  <c r="G284" i="5"/>
  <c r="H284" i="5" s="1"/>
  <c r="G285" i="5"/>
  <c r="H285" i="5" s="1"/>
  <c r="G286" i="5"/>
  <c r="H286" i="5" s="1"/>
  <c r="G287" i="5"/>
  <c r="H287" i="5" s="1"/>
  <c r="G288" i="5"/>
  <c r="H288" i="5" s="1"/>
  <c r="G289" i="5"/>
  <c r="H289" i="5" s="1"/>
  <c r="G290" i="5"/>
  <c r="H290" i="5" s="1"/>
  <c r="G291" i="5"/>
  <c r="H291" i="5" s="1"/>
  <c r="G292" i="5"/>
  <c r="H292" i="5" s="1"/>
  <c r="G293" i="5"/>
  <c r="H293" i="5" s="1"/>
  <c r="G294" i="5"/>
  <c r="H294" i="5" s="1"/>
  <c r="G295" i="5"/>
  <c r="H295" i="5" s="1"/>
  <c r="G296" i="5"/>
  <c r="H296" i="5" s="1"/>
  <c r="G297" i="5"/>
  <c r="H297" i="5" s="1"/>
  <c r="G298" i="5"/>
  <c r="H298" i="5" s="1"/>
  <c r="G299" i="5"/>
  <c r="H299" i="5" s="1"/>
  <c r="G300" i="5"/>
  <c r="H300" i="5" s="1"/>
  <c r="G301" i="5"/>
  <c r="H301" i="5" s="1"/>
  <c r="G302" i="5"/>
  <c r="H302" i="5" s="1"/>
  <c r="G303" i="5"/>
  <c r="H303" i="5" s="1"/>
  <c r="G304" i="5"/>
  <c r="H304" i="5" s="1"/>
  <c r="G305" i="5"/>
  <c r="H305" i="5" s="1"/>
  <c r="G306" i="5"/>
  <c r="H306" i="5" s="1"/>
  <c r="G307" i="5"/>
  <c r="H307" i="5" s="1"/>
  <c r="G308" i="5"/>
  <c r="H308" i="5" s="1"/>
  <c r="G309" i="5"/>
  <c r="H309" i="5" s="1"/>
  <c r="G310" i="5"/>
  <c r="H310" i="5" s="1"/>
  <c r="G311" i="5"/>
  <c r="H311" i="5" s="1"/>
  <c r="G312" i="5"/>
  <c r="H312" i="5" s="1"/>
  <c r="G313" i="5"/>
  <c r="H313" i="5" s="1"/>
  <c r="G314" i="5"/>
  <c r="H314" i="5" s="1"/>
  <c r="G315" i="5"/>
  <c r="H315" i="5" s="1"/>
  <c r="G316" i="5"/>
  <c r="H316" i="5" s="1"/>
  <c r="G317" i="5"/>
  <c r="H317" i="5" s="1"/>
  <c r="G318" i="5"/>
  <c r="H318" i="5" s="1"/>
  <c r="G319" i="5"/>
  <c r="H319" i="5" s="1"/>
  <c r="G320" i="5"/>
  <c r="H320" i="5" s="1"/>
  <c r="G321" i="5"/>
  <c r="H321" i="5" s="1"/>
  <c r="G322" i="5"/>
  <c r="H322" i="5" s="1"/>
  <c r="G323" i="5"/>
  <c r="H323" i="5" s="1"/>
  <c r="G324" i="5"/>
  <c r="H324" i="5" s="1"/>
  <c r="G325" i="5"/>
  <c r="H325" i="5" s="1"/>
  <c r="G326" i="5"/>
  <c r="H326" i="5" s="1"/>
  <c r="G327" i="5"/>
  <c r="H327" i="5" s="1"/>
  <c r="G328" i="5"/>
  <c r="H328" i="5" s="1"/>
  <c r="G329" i="5"/>
  <c r="H329" i="5" s="1"/>
  <c r="G330" i="5"/>
  <c r="H330" i="5" s="1"/>
  <c r="G331" i="5"/>
  <c r="H331" i="5" s="1"/>
  <c r="G332" i="5"/>
  <c r="H332" i="5" s="1"/>
  <c r="G333" i="5"/>
  <c r="H333" i="5" s="1"/>
  <c r="G334" i="5"/>
  <c r="H334" i="5" s="1"/>
  <c r="G335" i="5"/>
  <c r="H335" i="5" s="1"/>
  <c r="G336" i="5"/>
  <c r="H336" i="5" s="1"/>
  <c r="G337" i="5"/>
  <c r="H337" i="5" s="1"/>
  <c r="G338" i="5"/>
  <c r="H338" i="5" s="1"/>
  <c r="G339" i="5"/>
  <c r="H339" i="5" s="1"/>
  <c r="G340" i="5"/>
  <c r="H340" i="5" s="1"/>
  <c r="G341" i="5"/>
  <c r="H341" i="5" s="1"/>
  <c r="G342" i="5"/>
  <c r="H342" i="5" s="1"/>
  <c r="G343" i="5"/>
  <c r="H343" i="5" s="1"/>
  <c r="G344" i="5"/>
  <c r="H344" i="5" s="1"/>
  <c r="G345" i="5"/>
  <c r="H345" i="5" s="1"/>
  <c r="G346" i="5"/>
  <c r="H346" i="5" s="1"/>
  <c r="G347" i="5"/>
  <c r="H347" i="5" s="1"/>
  <c r="G348" i="5"/>
  <c r="H348" i="5" s="1"/>
  <c r="G349" i="5"/>
  <c r="H349" i="5" s="1"/>
  <c r="G350" i="5"/>
  <c r="H350" i="5" s="1"/>
  <c r="G351" i="5"/>
  <c r="H351" i="5" s="1"/>
  <c r="G352" i="5"/>
  <c r="H352" i="5" s="1"/>
  <c r="G353" i="5"/>
  <c r="H353" i="5" s="1"/>
  <c r="G354" i="5"/>
  <c r="H354" i="5" s="1"/>
  <c r="G355" i="5"/>
  <c r="H355" i="5" s="1"/>
  <c r="G356" i="5"/>
  <c r="H356" i="5" s="1"/>
  <c r="G357" i="5"/>
  <c r="H357" i="5" s="1"/>
  <c r="G358" i="5"/>
  <c r="H358" i="5" s="1"/>
  <c r="G359" i="5"/>
  <c r="H359" i="5" s="1"/>
  <c r="G360" i="5"/>
  <c r="H360" i="5" s="1"/>
  <c r="G361" i="5"/>
  <c r="H361" i="5" s="1"/>
  <c r="G362" i="5"/>
  <c r="H362" i="5" s="1"/>
  <c r="G363" i="5"/>
  <c r="H363" i="5" s="1"/>
  <c r="G364" i="5"/>
  <c r="H364" i="5" s="1"/>
  <c r="G365" i="5"/>
  <c r="H365" i="5" s="1"/>
  <c r="G366" i="5"/>
  <c r="H366" i="5" s="1"/>
  <c r="G367" i="5"/>
  <c r="H367" i="5" s="1"/>
  <c r="G368" i="5"/>
  <c r="H368" i="5" s="1"/>
  <c r="G369" i="5"/>
  <c r="H369" i="5" s="1"/>
  <c r="G370" i="5"/>
  <c r="H370" i="5" s="1"/>
  <c r="G371" i="5"/>
  <c r="H371" i="5" s="1"/>
  <c r="G372" i="5"/>
  <c r="H372" i="5" s="1"/>
  <c r="G373" i="5"/>
  <c r="H373" i="5" s="1"/>
  <c r="G374" i="5"/>
  <c r="H374" i="5" s="1"/>
  <c r="G375" i="5"/>
  <c r="H375" i="5" s="1"/>
  <c r="G376" i="5"/>
  <c r="H376" i="5" s="1"/>
  <c r="G377" i="5"/>
  <c r="H377" i="5" s="1"/>
  <c r="G378" i="5"/>
  <c r="H378" i="5" s="1"/>
  <c r="G379" i="5"/>
  <c r="H379" i="5" s="1"/>
  <c r="G380" i="5"/>
  <c r="H380" i="5" s="1"/>
  <c r="G381" i="5"/>
  <c r="H381" i="5" s="1"/>
  <c r="G382" i="5"/>
  <c r="H382" i="5" s="1"/>
  <c r="G383" i="5"/>
  <c r="H383" i="5" s="1"/>
  <c r="G384" i="5"/>
  <c r="H384" i="5" s="1"/>
  <c r="G385" i="5"/>
  <c r="H385" i="5" s="1"/>
  <c r="G386" i="5"/>
  <c r="H386" i="5" s="1"/>
  <c r="G387" i="5"/>
  <c r="H387" i="5" s="1"/>
  <c r="G388" i="5"/>
  <c r="H388" i="5" s="1"/>
  <c r="G389" i="5"/>
  <c r="H389" i="5" s="1"/>
  <c r="G390" i="5"/>
  <c r="H390" i="5" s="1"/>
  <c r="G391" i="5"/>
  <c r="H391" i="5" s="1"/>
  <c r="G392" i="5"/>
  <c r="H392" i="5" s="1"/>
  <c r="G393" i="5"/>
  <c r="H393" i="5" s="1"/>
  <c r="G394" i="5"/>
  <c r="H394" i="5" s="1"/>
  <c r="G395" i="5"/>
  <c r="H395" i="5" s="1"/>
  <c r="G396" i="5"/>
  <c r="H396" i="5" s="1"/>
  <c r="G397" i="5"/>
  <c r="H397" i="5" s="1"/>
  <c r="G398" i="5"/>
  <c r="H398" i="5" s="1"/>
  <c r="G399" i="5"/>
  <c r="H399" i="5" s="1"/>
  <c r="G400" i="5"/>
  <c r="H400" i="5" s="1"/>
  <c r="G401" i="5"/>
  <c r="H401" i="5" s="1"/>
  <c r="G402" i="5"/>
  <c r="H402" i="5" s="1"/>
  <c r="G403" i="5"/>
  <c r="H403" i="5" s="1"/>
  <c r="G404" i="5"/>
  <c r="H404" i="5" s="1"/>
  <c r="G405" i="5"/>
  <c r="H405" i="5" s="1"/>
  <c r="G406" i="5"/>
  <c r="H406" i="5" s="1"/>
  <c r="G407" i="5"/>
  <c r="H407" i="5" s="1"/>
  <c r="G408" i="5"/>
  <c r="H408" i="5" s="1"/>
  <c r="G409" i="5"/>
  <c r="H409" i="5" s="1"/>
  <c r="G410" i="5"/>
  <c r="H410" i="5" s="1"/>
  <c r="G411" i="5"/>
  <c r="H411" i="5" s="1"/>
  <c r="G412" i="5"/>
  <c r="H412" i="5" s="1"/>
  <c r="G413" i="5"/>
  <c r="H413" i="5" s="1"/>
  <c r="G414" i="5"/>
  <c r="H414" i="5" s="1"/>
  <c r="G415" i="5"/>
  <c r="H415" i="5" s="1"/>
  <c r="G416" i="5"/>
  <c r="H416" i="5" s="1"/>
  <c r="G417" i="5"/>
  <c r="H417" i="5" s="1"/>
  <c r="G418" i="5"/>
  <c r="H418" i="5" s="1"/>
  <c r="G419" i="5"/>
  <c r="H419" i="5" s="1"/>
  <c r="G420" i="5"/>
  <c r="H420" i="5" s="1"/>
  <c r="G421" i="5"/>
  <c r="H421" i="5" s="1"/>
  <c r="G422" i="5"/>
  <c r="H422" i="5" s="1"/>
  <c r="G423" i="5"/>
  <c r="H423" i="5" s="1"/>
  <c r="G424" i="5"/>
  <c r="H424" i="5" s="1"/>
  <c r="G425" i="5"/>
  <c r="H425" i="5" s="1"/>
  <c r="G426" i="5"/>
  <c r="H426" i="5" s="1"/>
  <c r="G427" i="5"/>
  <c r="H427" i="5" s="1"/>
  <c r="G428" i="5"/>
  <c r="H428" i="5" s="1"/>
  <c r="G429" i="5"/>
  <c r="H429" i="5" s="1"/>
  <c r="G430" i="5"/>
  <c r="H430" i="5" s="1"/>
  <c r="G431" i="5"/>
  <c r="H431" i="5" s="1"/>
  <c r="G432" i="5"/>
  <c r="H432" i="5" s="1"/>
  <c r="G433" i="5"/>
  <c r="H433" i="5" s="1"/>
  <c r="G434" i="5"/>
  <c r="H434" i="5" s="1"/>
  <c r="G435" i="5"/>
  <c r="H435" i="5" s="1"/>
  <c r="G436" i="5"/>
  <c r="H436" i="5" s="1"/>
  <c r="G437" i="5"/>
  <c r="H437" i="5" s="1"/>
  <c r="G438" i="5"/>
  <c r="H438" i="5" s="1"/>
  <c r="G439" i="5"/>
  <c r="H439" i="5" s="1"/>
  <c r="G440" i="5"/>
  <c r="H440" i="5" s="1"/>
  <c r="G441" i="5"/>
  <c r="H441" i="5" s="1"/>
  <c r="G442" i="5"/>
  <c r="H442" i="5" s="1"/>
  <c r="G443" i="5"/>
  <c r="H443" i="5" s="1"/>
  <c r="G444" i="5"/>
  <c r="H444" i="5" s="1"/>
  <c r="G445" i="5"/>
  <c r="H445" i="5" s="1"/>
  <c r="G446" i="5"/>
  <c r="H446" i="5" s="1"/>
  <c r="G447" i="5"/>
  <c r="H447" i="5" s="1"/>
  <c r="G448" i="5"/>
  <c r="H448" i="5" s="1"/>
  <c r="G449" i="5"/>
  <c r="H449" i="5" s="1"/>
  <c r="G450" i="5"/>
  <c r="H450" i="5" s="1"/>
  <c r="G451" i="5"/>
  <c r="H451" i="5" s="1"/>
  <c r="G452" i="5"/>
  <c r="H452" i="5" s="1"/>
  <c r="G453" i="5"/>
  <c r="H453" i="5" s="1"/>
  <c r="G454" i="5"/>
  <c r="H454" i="5" s="1"/>
  <c r="G455" i="5"/>
  <c r="H455" i="5" s="1"/>
  <c r="G456" i="5"/>
  <c r="H456" i="5" s="1"/>
  <c r="G457" i="5"/>
  <c r="H457" i="5" s="1"/>
  <c r="G458" i="5"/>
  <c r="H458" i="5" s="1"/>
  <c r="G459" i="5"/>
  <c r="H459" i="5" s="1"/>
  <c r="G460" i="5"/>
  <c r="H460" i="5" s="1"/>
  <c r="G461" i="5"/>
  <c r="H461" i="5" s="1"/>
  <c r="G462" i="5"/>
  <c r="H462" i="5" s="1"/>
  <c r="G463" i="5"/>
  <c r="H463" i="5" s="1"/>
  <c r="G464" i="5"/>
  <c r="H464" i="5" s="1"/>
  <c r="G465" i="5"/>
  <c r="H465" i="5" s="1"/>
  <c r="G466" i="5"/>
  <c r="H466" i="5" s="1"/>
  <c r="G467" i="5"/>
  <c r="H467" i="5" s="1"/>
  <c r="G468" i="5"/>
  <c r="H468" i="5" s="1"/>
  <c r="G469" i="5"/>
  <c r="H469" i="5" s="1"/>
  <c r="G470" i="5"/>
  <c r="H470" i="5" s="1"/>
  <c r="G471" i="5"/>
  <c r="H471" i="5" s="1"/>
  <c r="G472" i="5"/>
  <c r="H472" i="5" s="1"/>
  <c r="G473" i="5"/>
  <c r="H473" i="5" s="1"/>
  <c r="G474" i="5"/>
  <c r="H474" i="5" s="1"/>
  <c r="G475" i="5"/>
  <c r="H475" i="5" s="1"/>
  <c r="G476" i="5"/>
  <c r="H476" i="5" s="1"/>
  <c r="G477" i="5"/>
  <c r="H477" i="5" s="1"/>
  <c r="G478" i="5"/>
  <c r="H478" i="5" s="1"/>
  <c r="G479" i="5"/>
  <c r="H479" i="5" s="1"/>
  <c r="G480" i="5"/>
  <c r="H480" i="5" s="1"/>
  <c r="G481" i="5"/>
  <c r="H481" i="5" s="1"/>
  <c r="G482" i="5"/>
  <c r="H482" i="5" s="1"/>
  <c r="G483" i="5"/>
  <c r="H483" i="5" s="1"/>
  <c r="G484" i="5"/>
  <c r="H484" i="5" s="1"/>
  <c r="G485" i="5"/>
  <c r="H485" i="5" s="1"/>
  <c r="G486" i="5"/>
  <c r="H486" i="5" s="1"/>
  <c r="G487" i="5"/>
  <c r="H487" i="5" s="1"/>
  <c r="G488" i="5"/>
  <c r="H488" i="5" s="1"/>
  <c r="G489" i="5"/>
  <c r="H489" i="5" s="1"/>
  <c r="G490" i="5"/>
  <c r="H490" i="5" s="1"/>
  <c r="G491" i="5"/>
  <c r="H491" i="5" s="1"/>
  <c r="G492" i="5"/>
  <c r="H492" i="5" s="1"/>
  <c r="G493" i="5"/>
  <c r="H493" i="5" s="1"/>
  <c r="G494" i="5"/>
  <c r="H494" i="5" s="1"/>
  <c r="G495" i="5"/>
  <c r="H495" i="5" s="1"/>
  <c r="G496" i="5"/>
  <c r="H496" i="5" s="1"/>
  <c r="G497" i="5"/>
  <c r="H497" i="5" s="1"/>
  <c r="G498" i="5"/>
  <c r="H498" i="5" s="1"/>
  <c r="G499" i="5"/>
  <c r="H499" i="5" s="1"/>
  <c r="G500" i="5"/>
  <c r="H500" i="5" s="1"/>
  <c r="G501" i="5"/>
  <c r="H501" i="5" s="1"/>
  <c r="G502" i="5"/>
  <c r="H502" i="5" s="1"/>
  <c r="G503" i="5"/>
  <c r="H503" i="5" s="1"/>
  <c r="G504" i="5"/>
  <c r="H504" i="5" s="1"/>
  <c r="G505" i="5"/>
  <c r="H505" i="5" s="1"/>
  <c r="G506" i="5"/>
  <c r="H506" i="5" s="1"/>
  <c r="G507" i="5"/>
  <c r="H507" i="5" s="1"/>
  <c r="G508" i="5"/>
  <c r="H508" i="5" s="1"/>
  <c r="G509" i="5"/>
  <c r="H509" i="5" s="1"/>
  <c r="G510" i="5"/>
  <c r="H510" i="5" s="1"/>
  <c r="G511" i="5"/>
  <c r="H511" i="5" s="1"/>
  <c r="G512" i="5"/>
  <c r="H512" i="5" s="1"/>
  <c r="G513" i="5"/>
  <c r="H513" i="5" s="1"/>
  <c r="G514" i="5"/>
  <c r="H514" i="5" s="1"/>
  <c r="G515" i="5"/>
  <c r="H515" i="5" s="1"/>
  <c r="G516" i="5"/>
  <c r="H516" i="5" s="1"/>
  <c r="G517" i="5"/>
  <c r="H517" i="5" s="1"/>
  <c r="G518" i="5"/>
  <c r="H518" i="5" s="1"/>
  <c r="G519" i="5"/>
  <c r="H519" i="5" s="1"/>
  <c r="G520" i="5"/>
  <c r="H520" i="5" s="1"/>
  <c r="G521" i="5"/>
  <c r="H521" i="5" s="1"/>
  <c r="G522" i="5"/>
  <c r="H522" i="5" s="1"/>
  <c r="G523" i="5"/>
  <c r="H523" i="5" s="1"/>
  <c r="G524" i="5"/>
  <c r="H524" i="5" s="1"/>
  <c r="G525" i="5"/>
  <c r="H525" i="5" s="1"/>
  <c r="G526" i="5"/>
  <c r="H526" i="5" s="1"/>
  <c r="G527" i="5"/>
  <c r="H527" i="5" s="1"/>
  <c r="G528" i="5"/>
  <c r="H528" i="5" s="1"/>
  <c r="G529" i="5"/>
  <c r="H529" i="5" s="1"/>
  <c r="G530" i="5"/>
  <c r="H530" i="5" s="1"/>
  <c r="G531" i="5"/>
  <c r="H531" i="5" s="1"/>
  <c r="G532" i="5"/>
  <c r="H532" i="5" s="1"/>
  <c r="G533" i="5"/>
  <c r="H533" i="5" s="1"/>
  <c r="G534" i="5"/>
  <c r="H534" i="5" s="1"/>
  <c r="G535" i="5"/>
  <c r="H535" i="5" s="1"/>
  <c r="G536" i="5"/>
  <c r="H536" i="5" s="1"/>
  <c r="G537" i="5"/>
  <c r="H537" i="5" s="1"/>
  <c r="G538" i="5"/>
  <c r="H538" i="5" s="1"/>
  <c r="G539" i="5"/>
  <c r="H539" i="5" s="1"/>
  <c r="G540" i="5"/>
  <c r="H540" i="5" s="1"/>
  <c r="G541" i="5"/>
  <c r="H541" i="5" s="1"/>
  <c r="G542" i="5"/>
  <c r="H542" i="5" s="1"/>
  <c r="G543" i="5"/>
  <c r="H543" i="5" s="1"/>
  <c r="G544" i="5"/>
  <c r="H544" i="5" s="1"/>
  <c r="G545" i="5"/>
  <c r="H545" i="5" s="1"/>
  <c r="G546" i="5"/>
  <c r="H546" i="5" s="1"/>
  <c r="G547" i="5"/>
  <c r="H547" i="5" s="1"/>
  <c r="G548" i="5"/>
  <c r="H548" i="5" s="1"/>
  <c r="G549" i="5"/>
  <c r="H549" i="5" s="1"/>
  <c r="G550" i="5"/>
  <c r="H550" i="5" s="1"/>
  <c r="G551" i="5"/>
  <c r="H551" i="5" s="1"/>
  <c r="G552" i="5"/>
  <c r="H552" i="5" s="1"/>
  <c r="G553" i="5"/>
  <c r="H553" i="5" s="1"/>
  <c r="G554" i="5"/>
  <c r="H554" i="5" s="1"/>
  <c r="G555" i="5"/>
  <c r="H555" i="5" s="1"/>
  <c r="G556" i="5"/>
  <c r="H556" i="5" s="1"/>
  <c r="G557" i="5"/>
  <c r="H557" i="5" s="1"/>
  <c r="G558" i="5"/>
  <c r="H558" i="5" s="1"/>
  <c r="G559" i="5"/>
  <c r="H559" i="5" s="1"/>
  <c r="G560" i="5"/>
  <c r="H560" i="5" s="1"/>
  <c r="G561" i="5"/>
  <c r="H561" i="5" s="1"/>
  <c r="G562" i="5"/>
  <c r="H562" i="5" s="1"/>
  <c r="G563" i="5"/>
  <c r="H563" i="5" s="1"/>
  <c r="G564" i="5"/>
  <c r="H564" i="5" s="1"/>
  <c r="G565" i="5"/>
  <c r="H565" i="5" s="1"/>
  <c r="G566" i="5"/>
  <c r="H566" i="5" s="1"/>
  <c r="G567" i="5"/>
  <c r="H567" i="5" s="1"/>
  <c r="G568" i="5"/>
  <c r="H568" i="5" s="1"/>
  <c r="G569" i="5"/>
  <c r="H569" i="5" s="1"/>
  <c r="G570" i="5"/>
  <c r="H570" i="5" s="1"/>
  <c r="G571" i="5"/>
  <c r="H571" i="5" s="1"/>
  <c r="G572" i="5"/>
  <c r="H572" i="5" s="1"/>
  <c r="G573" i="5"/>
  <c r="H573" i="5" s="1"/>
  <c r="G574" i="5"/>
  <c r="H574" i="5" s="1"/>
  <c r="G575" i="5"/>
  <c r="H575" i="5" s="1"/>
  <c r="G576" i="5"/>
  <c r="H576" i="5" s="1"/>
  <c r="G577" i="5"/>
  <c r="H577" i="5" s="1"/>
  <c r="G578" i="5"/>
  <c r="H578" i="5" s="1"/>
  <c r="G579" i="5"/>
  <c r="H579" i="5" s="1"/>
  <c r="G580" i="5"/>
  <c r="H580" i="5" s="1"/>
  <c r="G581" i="5"/>
  <c r="H581" i="5" s="1"/>
  <c r="G582" i="5"/>
  <c r="H582" i="5" s="1"/>
  <c r="G583" i="5"/>
  <c r="H583" i="5" s="1"/>
  <c r="G584" i="5"/>
  <c r="H584" i="5" s="1"/>
  <c r="G585" i="5"/>
  <c r="H585" i="5" s="1"/>
  <c r="G586" i="5"/>
  <c r="H586" i="5" s="1"/>
  <c r="G587" i="5"/>
  <c r="H587" i="5" s="1"/>
  <c r="G588" i="5"/>
  <c r="H588" i="5" s="1"/>
  <c r="G589" i="5"/>
  <c r="H589" i="5" s="1"/>
  <c r="G590" i="5"/>
  <c r="H590" i="5" s="1"/>
  <c r="G591" i="5"/>
  <c r="H591" i="5" s="1"/>
  <c r="G592" i="5"/>
  <c r="H592" i="5" s="1"/>
  <c r="G593" i="5"/>
  <c r="H593" i="5" s="1"/>
  <c r="G594" i="5"/>
  <c r="H594" i="5" s="1"/>
  <c r="G595" i="5"/>
  <c r="H595" i="5" s="1"/>
  <c r="G596" i="5"/>
  <c r="H596" i="5" s="1"/>
  <c r="G597" i="5"/>
  <c r="H597" i="5" s="1"/>
  <c r="G598" i="5"/>
  <c r="H598" i="5" s="1"/>
  <c r="G599" i="5"/>
  <c r="H599" i="5" s="1"/>
  <c r="G600" i="5"/>
  <c r="H600" i="5" s="1"/>
  <c r="G601" i="5"/>
  <c r="H601" i="5" s="1"/>
  <c r="G602" i="5"/>
  <c r="H602" i="5" s="1"/>
  <c r="G603" i="5"/>
  <c r="H603" i="5" s="1"/>
  <c r="G604" i="5"/>
  <c r="H604" i="5" s="1"/>
  <c r="G605" i="5"/>
  <c r="H605" i="5" s="1"/>
  <c r="G606" i="5"/>
  <c r="H606" i="5" s="1"/>
  <c r="G607" i="5"/>
  <c r="H607" i="5" s="1"/>
  <c r="G608" i="5"/>
  <c r="H608" i="5" s="1"/>
  <c r="G609" i="5"/>
  <c r="H609" i="5" s="1"/>
  <c r="G610" i="5"/>
  <c r="H610" i="5" s="1"/>
  <c r="G611" i="5"/>
  <c r="H611" i="5" s="1"/>
  <c r="G612" i="5"/>
  <c r="H612" i="5" s="1"/>
  <c r="G613" i="5"/>
  <c r="H613" i="5" s="1"/>
  <c r="G614" i="5"/>
  <c r="H614" i="5" s="1"/>
  <c r="G615" i="5"/>
  <c r="H615" i="5" s="1"/>
  <c r="G616" i="5"/>
  <c r="H616" i="5" s="1"/>
  <c r="G617" i="5"/>
  <c r="H617" i="5" s="1"/>
  <c r="G618" i="5"/>
  <c r="H618" i="5" s="1"/>
  <c r="G619" i="5"/>
  <c r="H619" i="5" s="1"/>
  <c r="G620" i="5"/>
  <c r="H620" i="5" s="1"/>
  <c r="G621" i="5"/>
  <c r="H621" i="5" s="1"/>
  <c r="G622" i="5"/>
  <c r="H622" i="5" s="1"/>
  <c r="G623" i="5"/>
  <c r="H623" i="5" s="1"/>
  <c r="G624" i="5"/>
  <c r="H624" i="5" s="1"/>
  <c r="G625" i="5"/>
  <c r="H625" i="5" s="1"/>
  <c r="G626" i="5"/>
  <c r="H626" i="5" s="1"/>
  <c r="G627" i="5"/>
  <c r="H627" i="5" s="1"/>
  <c r="G628" i="5"/>
  <c r="H628" i="5" s="1"/>
  <c r="G629" i="5"/>
  <c r="H629" i="5" s="1"/>
  <c r="G630" i="5"/>
  <c r="H630" i="5" s="1"/>
  <c r="G631" i="5"/>
  <c r="H631" i="5" s="1"/>
  <c r="G632" i="5"/>
  <c r="H632" i="5" s="1"/>
  <c r="G633" i="5"/>
  <c r="H633" i="5" s="1"/>
  <c r="G634" i="5"/>
  <c r="H634" i="5" s="1"/>
  <c r="G635" i="5"/>
  <c r="H635" i="5" s="1"/>
  <c r="G636" i="5"/>
  <c r="H636" i="5" s="1"/>
  <c r="G637" i="5"/>
  <c r="H637" i="5" s="1"/>
  <c r="G638" i="5"/>
  <c r="H638" i="5" s="1"/>
  <c r="G639" i="5"/>
  <c r="H639" i="5" s="1"/>
  <c r="G640" i="5"/>
  <c r="H640" i="5" s="1"/>
  <c r="G641" i="5"/>
  <c r="H641" i="5" s="1"/>
  <c r="G642" i="5"/>
  <c r="H642" i="5" s="1"/>
  <c r="G643" i="5"/>
  <c r="H643" i="5" s="1"/>
  <c r="G644" i="5"/>
  <c r="H644" i="5" s="1"/>
  <c r="G645" i="5"/>
  <c r="H645" i="5" s="1"/>
  <c r="G646" i="5"/>
  <c r="H646" i="5" s="1"/>
  <c r="G647" i="5"/>
  <c r="H647" i="5" s="1"/>
  <c r="G648" i="5"/>
  <c r="H648" i="5" s="1"/>
  <c r="G649" i="5"/>
  <c r="H649" i="5" s="1"/>
  <c r="G650" i="5"/>
  <c r="H650" i="5" s="1"/>
  <c r="G651" i="5"/>
  <c r="H651" i="5" s="1"/>
  <c r="G652" i="5"/>
  <c r="H652" i="5" s="1"/>
  <c r="G653" i="5"/>
  <c r="H653" i="5" s="1"/>
  <c r="G654" i="5"/>
  <c r="H654" i="5" s="1"/>
  <c r="G655" i="5"/>
  <c r="H655" i="5" s="1"/>
  <c r="G656" i="5"/>
  <c r="H656" i="5" s="1"/>
  <c r="G657" i="5"/>
  <c r="H657" i="5" s="1"/>
  <c r="G658" i="5"/>
  <c r="H658" i="5" s="1"/>
  <c r="G659" i="5"/>
  <c r="H659" i="5" s="1"/>
  <c r="G660" i="5"/>
  <c r="H660" i="5" s="1"/>
  <c r="G661" i="5"/>
  <c r="H661" i="5" s="1"/>
  <c r="G662" i="5"/>
  <c r="H662" i="5" s="1"/>
  <c r="G663" i="5"/>
  <c r="H663" i="5" s="1"/>
  <c r="G664" i="5"/>
  <c r="H664" i="5" s="1"/>
  <c r="G665" i="5"/>
  <c r="H665" i="5" s="1"/>
  <c r="G666" i="5"/>
  <c r="H666" i="5" s="1"/>
  <c r="G667" i="5"/>
  <c r="H667" i="5" s="1"/>
  <c r="G668" i="5"/>
  <c r="H668" i="5" s="1"/>
  <c r="G669" i="5"/>
  <c r="H669" i="5" s="1"/>
  <c r="G670" i="5"/>
  <c r="H670" i="5" s="1"/>
  <c r="G671" i="5"/>
  <c r="H671" i="5" s="1"/>
  <c r="G672" i="5"/>
  <c r="H672" i="5" s="1"/>
  <c r="G673" i="5"/>
  <c r="H673" i="5" s="1"/>
  <c r="G674" i="5"/>
  <c r="H674" i="5" s="1"/>
  <c r="G675" i="5"/>
  <c r="H675" i="5" s="1"/>
  <c r="G676" i="5"/>
  <c r="H676" i="5" s="1"/>
  <c r="G677" i="5"/>
  <c r="H677" i="5" s="1"/>
  <c r="G678" i="5"/>
  <c r="H678" i="5" s="1"/>
  <c r="G679" i="5"/>
  <c r="H679" i="5" s="1"/>
  <c r="G680" i="5"/>
  <c r="H680" i="5" s="1"/>
  <c r="G681" i="5"/>
  <c r="H681" i="5" s="1"/>
  <c r="G682" i="5"/>
  <c r="H682" i="5" s="1"/>
  <c r="G683" i="5"/>
  <c r="H683" i="5" s="1"/>
  <c r="G684" i="5"/>
  <c r="H684" i="5" s="1"/>
  <c r="G685" i="5"/>
  <c r="H685" i="5" s="1"/>
  <c r="G686" i="5"/>
  <c r="H686" i="5" s="1"/>
  <c r="G687" i="5"/>
  <c r="H687" i="5" s="1"/>
  <c r="G688" i="5"/>
  <c r="H688" i="5" s="1"/>
  <c r="G689" i="5"/>
  <c r="H689" i="5" s="1"/>
  <c r="G690" i="5"/>
  <c r="H690" i="5" s="1"/>
  <c r="G691" i="5"/>
  <c r="H691" i="5" s="1"/>
  <c r="G692" i="5"/>
  <c r="H692" i="5" s="1"/>
  <c r="G693" i="5"/>
  <c r="H693" i="5" s="1"/>
  <c r="G694" i="5"/>
  <c r="H694" i="5" s="1"/>
  <c r="G695" i="5"/>
  <c r="H695" i="5" s="1"/>
  <c r="G696" i="5"/>
  <c r="H696" i="5" s="1"/>
  <c r="G697" i="5"/>
  <c r="H697" i="5" s="1"/>
  <c r="G698" i="5"/>
  <c r="H698" i="5" s="1"/>
  <c r="G699" i="5"/>
  <c r="H699" i="5" s="1"/>
  <c r="G700" i="5"/>
  <c r="H700" i="5" s="1"/>
  <c r="G701" i="5"/>
  <c r="H701" i="5" s="1"/>
  <c r="G702" i="5"/>
  <c r="H702" i="5" s="1"/>
  <c r="G703" i="5"/>
  <c r="H703" i="5" s="1"/>
  <c r="G704" i="5"/>
  <c r="H704" i="5" s="1"/>
  <c r="G705" i="5"/>
  <c r="H705" i="5" s="1"/>
  <c r="G706" i="5"/>
  <c r="H706" i="5" s="1"/>
  <c r="G707" i="5"/>
  <c r="H707" i="5" s="1"/>
  <c r="G708" i="5"/>
  <c r="H708" i="5" s="1"/>
  <c r="G709" i="5"/>
  <c r="H709" i="5" s="1"/>
  <c r="G710" i="5"/>
  <c r="H710" i="5" s="1"/>
  <c r="G711" i="5"/>
  <c r="H711" i="5" s="1"/>
  <c r="G712" i="5"/>
  <c r="H712" i="5" s="1"/>
  <c r="G713" i="5"/>
  <c r="H713" i="5" s="1"/>
  <c r="G714" i="5"/>
  <c r="H714" i="5" s="1"/>
  <c r="G715" i="5"/>
  <c r="H715" i="5" s="1"/>
  <c r="G716" i="5"/>
  <c r="H716" i="5" s="1"/>
  <c r="G717" i="5"/>
  <c r="H717" i="5" s="1"/>
  <c r="G718" i="5"/>
  <c r="H718" i="5" s="1"/>
  <c r="G719" i="5"/>
  <c r="H719" i="5" s="1"/>
  <c r="G720" i="5"/>
  <c r="H720" i="5" s="1"/>
  <c r="G721" i="5"/>
  <c r="H721" i="5" s="1"/>
  <c r="G722" i="5"/>
  <c r="H722" i="5" s="1"/>
  <c r="G723" i="5"/>
  <c r="H723" i="5" s="1"/>
  <c r="G724" i="5"/>
  <c r="H724" i="5" s="1"/>
  <c r="G725" i="5"/>
  <c r="H725" i="5" s="1"/>
  <c r="G726" i="5"/>
  <c r="H726" i="5" s="1"/>
  <c r="G727" i="5"/>
  <c r="H727" i="5" s="1"/>
  <c r="G728" i="5"/>
  <c r="H728" i="5" s="1"/>
  <c r="G729" i="5"/>
  <c r="H729" i="5" s="1"/>
  <c r="G730" i="5"/>
  <c r="H730" i="5" s="1"/>
  <c r="G731" i="5"/>
  <c r="H731" i="5" s="1"/>
  <c r="G732" i="5"/>
  <c r="H732" i="5" s="1"/>
  <c r="G733" i="5"/>
  <c r="H733" i="5" s="1"/>
  <c r="G734" i="5"/>
  <c r="H734" i="5" s="1"/>
  <c r="G735" i="5"/>
  <c r="H735" i="5" s="1"/>
  <c r="G736" i="5"/>
  <c r="H736" i="5" s="1"/>
  <c r="G737" i="5"/>
  <c r="H737" i="5" s="1"/>
  <c r="G738" i="5"/>
  <c r="H738" i="5" s="1"/>
  <c r="G739" i="5"/>
  <c r="H739" i="5" s="1"/>
  <c r="G740" i="5"/>
  <c r="H740" i="5" s="1"/>
  <c r="G741" i="5"/>
  <c r="H741" i="5" s="1"/>
  <c r="G742" i="5"/>
  <c r="H742" i="5" s="1"/>
  <c r="G743" i="5"/>
  <c r="H743" i="5" s="1"/>
  <c r="G744" i="5"/>
  <c r="H744" i="5" s="1"/>
  <c r="G745" i="5"/>
  <c r="H745" i="5" s="1"/>
  <c r="G746" i="5"/>
  <c r="H746" i="5" s="1"/>
  <c r="G747" i="5"/>
  <c r="H747" i="5" s="1"/>
  <c r="G748" i="5"/>
  <c r="H748" i="5" s="1"/>
  <c r="G749" i="5"/>
  <c r="H749" i="5" s="1"/>
  <c r="G750" i="5"/>
  <c r="H750" i="5" s="1"/>
  <c r="G751" i="5"/>
  <c r="H751" i="5" s="1"/>
  <c r="G752" i="5"/>
  <c r="H752" i="5" s="1"/>
  <c r="G753" i="5"/>
  <c r="H753" i="5" s="1"/>
  <c r="G754" i="5"/>
  <c r="H754" i="5" s="1"/>
  <c r="G755" i="5"/>
  <c r="H755" i="5" s="1"/>
  <c r="G756" i="5"/>
  <c r="H756" i="5" s="1"/>
  <c r="G757" i="5"/>
  <c r="H757" i="5" s="1"/>
  <c r="G758" i="5"/>
  <c r="H758" i="5" s="1"/>
  <c r="G759" i="5"/>
  <c r="H759" i="5" s="1"/>
  <c r="G760" i="5"/>
  <c r="H760" i="5" s="1"/>
  <c r="G761" i="5"/>
  <c r="H761" i="5" s="1"/>
  <c r="G762" i="5"/>
  <c r="H762" i="5" s="1"/>
  <c r="G763" i="5"/>
  <c r="H763" i="5" s="1"/>
  <c r="G764" i="5"/>
  <c r="H764" i="5" s="1"/>
  <c r="G765" i="5"/>
  <c r="H765" i="5" s="1"/>
  <c r="G766" i="5"/>
  <c r="H766" i="5" s="1"/>
  <c r="G767" i="5"/>
  <c r="H767" i="5" s="1"/>
  <c r="G768" i="5"/>
  <c r="H768" i="5" s="1"/>
  <c r="G769" i="5"/>
  <c r="H769" i="5" s="1"/>
  <c r="G770" i="5"/>
  <c r="H770" i="5" s="1"/>
  <c r="G771" i="5"/>
  <c r="H771" i="5" s="1"/>
  <c r="G772" i="5"/>
  <c r="H772" i="5" s="1"/>
  <c r="G773" i="5"/>
  <c r="H773" i="5" s="1"/>
  <c r="G774" i="5"/>
  <c r="H774" i="5" s="1"/>
  <c r="G775" i="5"/>
  <c r="H775" i="5" s="1"/>
  <c r="G776" i="5"/>
  <c r="H776" i="5" s="1"/>
  <c r="G777" i="5"/>
  <c r="H777" i="5" s="1"/>
  <c r="G778" i="5"/>
  <c r="H778" i="5" s="1"/>
  <c r="G779" i="5"/>
  <c r="H779" i="5" s="1"/>
  <c r="G780" i="5"/>
  <c r="H780" i="5" s="1"/>
  <c r="G781" i="5"/>
  <c r="H781" i="5" s="1"/>
  <c r="G782" i="5"/>
  <c r="H782" i="5" s="1"/>
  <c r="G783" i="5"/>
  <c r="H783" i="5" s="1"/>
  <c r="G784" i="5"/>
  <c r="H784" i="5" s="1"/>
  <c r="G785" i="5"/>
  <c r="H785" i="5" s="1"/>
  <c r="G786" i="5"/>
  <c r="H786" i="5" s="1"/>
  <c r="G787" i="5"/>
  <c r="H787" i="5" s="1"/>
  <c r="G788" i="5"/>
  <c r="H788" i="5" s="1"/>
  <c r="G789" i="5"/>
  <c r="H789" i="5" s="1"/>
  <c r="G790" i="5"/>
  <c r="H790" i="5" s="1"/>
  <c r="G791" i="5"/>
  <c r="H791" i="5" s="1"/>
  <c r="G792" i="5"/>
  <c r="H792" i="5" s="1"/>
  <c r="G793" i="5"/>
  <c r="H793" i="5" s="1"/>
  <c r="G794" i="5"/>
  <c r="H794" i="5" s="1"/>
  <c r="G795" i="5"/>
  <c r="H795" i="5" s="1"/>
  <c r="G796" i="5"/>
  <c r="H796" i="5" s="1"/>
  <c r="G797" i="5"/>
  <c r="H797" i="5" s="1"/>
  <c r="G798" i="5"/>
  <c r="H798" i="5" s="1"/>
  <c r="G799" i="5"/>
  <c r="H799" i="5" s="1"/>
  <c r="G800" i="5"/>
  <c r="H800" i="5" s="1"/>
  <c r="G801" i="5"/>
  <c r="H801" i="5" s="1"/>
  <c r="G802" i="5"/>
  <c r="H802" i="5" s="1"/>
  <c r="G803" i="5"/>
  <c r="H803" i="5" s="1"/>
  <c r="G804" i="5"/>
  <c r="H804" i="5" s="1"/>
  <c r="G805" i="5"/>
  <c r="H805" i="5" s="1"/>
  <c r="G806" i="5"/>
  <c r="H806" i="5" s="1"/>
  <c r="G807" i="5"/>
  <c r="H807" i="5" s="1"/>
  <c r="G808" i="5"/>
  <c r="H808" i="5" s="1"/>
  <c r="G809" i="5"/>
  <c r="H809" i="5" s="1"/>
  <c r="G810" i="5"/>
  <c r="H810" i="5" s="1"/>
  <c r="G811" i="5"/>
  <c r="H811" i="5" s="1"/>
  <c r="G812" i="5"/>
  <c r="H812" i="5" s="1"/>
  <c r="G813" i="5"/>
  <c r="H813" i="5" s="1"/>
  <c r="G814" i="5"/>
  <c r="H814" i="5" s="1"/>
  <c r="G815" i="5"/>
  <c r="H815" i="5" s="1"/>
  <c r="G816" i="5"/>
  <c r="H816" i="5" s="1"/>
  <c r="G817" i="5"/>
  <c r="H817" i="5" s="1"/>
  <c r="G818" i="5"/>
  <c r="H818" i="5" s="1"/>
  <c r="G819" i="5"/>
  <c r="H819" i="5" s="1"/>
  <c r="G820" i="5"/>
  <c r="H820" i="5" s="1"/>
  <c r="G821" i="5"/>
  <c r="H821" i="5" s="1"/>
  <c r="G822" i="5"/>
  <c r="H822" i="5" s="1"/>
  <c r="G823" i="5"/>
  <c r="H823" i="5" s="1"/>
  <c r="G824" i="5"/>
  <c r="H824" i="5" s="1"/>
  <c r="G825" i="5"/>
  <c r="H825" i="5" s="1"/>
  <c r="G826" i="5"/>
  <c r="H826" i="5" s="1"/>
  <c r="G827" i="5"/>
  <c r="H827" i="5" s="1"/>
  <c r="G828" i="5"/>
  <c r="H828" i="5" s="1"/>
  <c r="G829" i="5"/>
  <c r="H829" i="5" s="1"/>
  <c r="G830" i="5"/>
  <c r="H830" i="5" s="1"/>
  <c r="G831" i="5"/>
  <c r="H831" i="5" s="1"/>
  <c r="G832" i="5"/>
  <c r="H832" i="5" s="1"/>
  <c r="G833" i="5"/>
  <c r="H833" i="5" s="1"/>
  <c r="G834" i="5"/>
  <c r="H834" i="5" s="1"/>
  <c r="G835" i="5"/>
  <c r="H835" i="5" s="1"/>
  <c r="G836" i="5"/>
  <c r="H836" i="5" s="1"/>
  <c r="G837" i="5"/>
  <c r="H837" i="5" s="1"/>
  <c r="G838" i="5"/>
  <c r="H838" i="5" s="1"/>
  <c r="G839" i="5"/>
  <c r="H839" i="5" s="1"/>
  <c r="G840" i="5"/>
  <c r="H840" i="5" s="1"/>
  <c r="G841" i="5"/>
  <c r="H841" i="5" s="1"/>
  <c r="G842" i="5"/>
  <c r="H842" i="5" s="1"/>
  <c r="G843" i="5"/>
  <c r="H843" i="5" s="1"/>
  <c r="G844" i="5"/>
  <c r="H844" i="5" s="1"/>
  <c r="G845" i="5"/>
  <c r="H845" i="5" s="1"/>
  <c r="G846" i="5"/>
  <c r="H846" i="5" s="1"/>
  <c r="G847" i="5"/>
  <c r="H847" i="5" s="1"/>
  <c r="G848" i="5"/>
  <c r="H848" i="5" s="1"/>
  <c r="G849" i="5"/>
  <c r="H849" i="5" s="1"/>
  <c r="G850" i="5"/>
  <c r="H850" i="5" s="1"/>
  <c r="G851" i="5"/>
  <c r="H851" i="5" s="1"/>
  <c r="G852" i="5"/>
  <c r="H852" i="5" s="1"/>
  <c r="G853" i="5"/>
  <c r="H853" i="5" s="1"/>
  <c r="G854" i="5"/>
  <c r="H854" i="5" s="1"/>
  <c r="G855" i="5"/>
  <c r="H855" i="5" s="1"/>
  <c r="G856" i="5"/>
  <c r="H856" i="5" s="1"/>
  <c r="G857" i="5"/>
  <c r="H857" i="5" s="1"/>
  <c r="G858" i="5"/>
  <c r="H858" i="5" s="1"/>
  <c r="G859" i="5"/>
  <c r="H859" i="5" s="1"/>
  <c r="G860" i="5"/>
  <c r="H860" i="5" s="1"/>
  <c r="G861" i="5"/>
  <c r="H861" i="5" s="1"/>
  <c r="G862" i="5"/>
  <c r="H862" i="5" s="1"/>
  <c r="G863" i="5"/>
  <c r="H863" i="5" s="1"/>
  <c r="G864" i="5"/>
  <c r="H864" i="5" s="1"/>
  <c r="G865" i="5"/>
  <c r="H865" i="5" s="1"/>
  <c r="G866" i="5"/>
  <c r="H866" i="5" s="1"/>
  <c r="G867" i="5"/>
  <c r="H867" i="5" s="1"/>
  <c r="G868" i="5"/>
  <c r="H868" i="5" s="1"/>
  <c r="G869" i="5"/>
  <c r="H869" i="5" s="1"/>
  <c r="G870" i="5"/>
  <c r="H870" i="5" s="1"/>
  <c r="G871" i="5"/>
  <c r="H871" i="5" s="1"/>
  <c r="G872" i="5"/>
  <c r="H872" i="5" s="1"/>
  <c r="G873" i="5"/>
  <c r="H873" i="5" s="1"/>
  <c r="G874" i="5"/>
  <c r="H874" i="5" s="1"/>
  <c r="G875" i="5"/>
  <c r="H875" i="5" s="1"/>
  <c r="G876" i="5"/>
  <c r="H876" i="5" s="1"/>
  <c r="G877" i="5"/>
  <c r="H877" i="5" s="1"/>
  <c r="G878" i="5"/>
  <c r="H878" i="5" s="1"/>
  <c r="G879" i="5"/>
  <c r="H879" i="5" s="1"/>
  <c r="G880" i="5"/>
  <c r="H880" i="5" s="1"/>
  <c r="G881" i="5"/>
  <c r="H881" i="5" s="1"/>
  <c r="G882" i="5"/>
  <c r="H882" i="5" s="1"/>
  <c r="G883" i="5"/>
  <c r="H883" i="5" s="1"/>
  <c r="G884" i="5"/>
  <c r="H884" i="5" s="1"/>
  <c r="G885" i="5"/>
  <c r="H885" i="5" s="1"/>
  <c r="G886" i="5"/>
  <c r="H886" i="5" s="1"/>
  <c r="G887" i="5"/>
  <c r="H887" i="5" s="1"/>
  <c r="G888" i="5"/>
  <c r="H888" i="5" s="1"/>
  <c r="G889" i="5"/>
  <c r="H889" i="5" s="1"/>
  <c r="G890" i="5"/>
  <c r="H890" i="5" s="1"/>
  <c r="G891" i="5"/>
  <c r="H891" i="5" s="1"/>
  <c r="G892" i="5"/>
  <c r="H892" i="5" s="1"/>
  <c r="G893" i="5"/>
  <c r="H893" i="5" s="1"/>
  <c r="G894" i="5"/>
  <c r="H894" i="5" s="1"/>
  <c r="G895" i="5"/>
  <c r="H895" i="5" s="1"/>
  <c r="G896" i="5"/>
  <c r="H896" i="5" s="1"/>
  <c r="G897" i="5"/>
  <c r="H897" i="5" s="1"/>
  <c r="G898" i="5"/>
  <c r="H898" i="5" s="1"/>
  <c r="G899" i="5"/>
  <c r="H899" i="5" s="1"/>
  <c r="G900" i="5"/>
  <c r="H900" i="5" s="1"/>
  <c r="G901" i="5"/>
  <c r="H901" i="5" s="1"/>
  <c r="G902" i="5"/>
  <c r="H902" i="5" s="1"/>
  <c r="G903" i="5"/>
  <c r="H903" i="5" s="1"/>
  <c r="G904" i="5"/>
  <c r="H904" i="5" s="1"/>
  <c r="G905" i="5"/>
  <c r="H905" i="5" s="1"/>
  <c r="G906" i="5"/>
  <c r="H906" i="5" s="1"/>
  <c r="G907" i="5"/>
  <c r="H907" i="5" s="1"/>
  <c r="G908" i="5"/>
  <c r="H908" i="5" s="1"/>
  <c r="G909" i="5"/>
  <c r="H909" i="5" s="1"/>
  <c r="G910" i="5"/>
  <c r="H910" i="5" s="1"/>
  <c r="G911" i="5"/>
  <c r="H911" i="5" s="1"/>
  <c r="G912" i="5"/>
  <c r="H912" i="5" s="1"/>
  <c r="G913" i="5"/>
  <c r="H913" i="5" s="1"/>
  <c r="G914" i="5"/>
  <c r="H914" i="5" s="1"/>
  <c r="G915" i="5"/>
  <c r="H915" i="5" s="1"/>
  <c r="G916" i="5"/>
  <c r="H916" i="5" s="1"/>
  <c r="G917" i="5"/>
  <c r="H917" i="5" s="1"/>
  <c r="G918" i="5"/>
  <c r="H918" i="5" s="1"/>
  <c r="G919" i="5"/>
  <c r="H919" i="5" s="1"/>
  <c r="G920" i="5"/>
  <c r="H920" i="5" s="1"/>
  <c r="G921" i="5"/>
  <c r="H921" i="5" s="1"/>
  <c r="G922" i="5"/>
  <c r="H922" i="5" s="1"/>
  <c r="G923" i="5"/>
  <c r="H923" i="5" s="1"/>
  <c r="G924" i="5"/>
  <c r="H924" i="5" s="1"/>
  <c r="G925" i="5"/>
  <c r="H925" i="5" s="1"/>
  <c r="G926" i="5"/>
  <c r="H926" i="5" s="1"/>
  <c r="G927" i="5"/>
  <c r="H927" i="5" s="1"/>
  <c r="G928" i="5"/>
  <c r="H928" i="5" s="1"/>
  <c r="G929" i="5"/>
  <c r="H929" i="5" s="1"/>
  <c r="G930" i="5"/>
  <c r="H930" i="5" s="1"/>
  <c r="G931" i="5"/>
  <c r="H931" i="5" s="1"/>
  <c r="G932" i="5"/>
  <c r="H932" i="5" s="1"/>
  <c r="G933" i="5"/>
  <c r="H933" i="5" s="1"/>
  <c r="G934" i="5"/>
  <c r="H934" i="5" s="1"/>
  <c r="G935" i="5"/>
  <c r="H935" i="5" s="1"/>
  <c r="G936" i="5"/>
  <c r="H936" i="5" s="1"/>
  <c r="G937" i="5"/>
  <c r="H937" i="5" s="1"/>
  <c r="G938" i="5"/>
  <c r="H938" i="5" s="1"/>
  <c r="G939" i="5"/>
  <c r="H939" i="5" s="1"/>
  <c r="G940" i="5"/>
  <c r="H940" i="5" s="1"/>
  <c r="G941" i="5"/>
  <c r="H941" i="5" s="1"/>
  <c r="G942" i="5"/>
  <c r="H942" i="5" s="1"/>
  <c r="G943" i="5"/>
  <c r="H943" i="5" s="1"/>
  <c r="G944" i="5"/>
  <c r="H944" i="5" s="1"/>
  <c r="G945" i="5"/>
  <c r="H945" i="5" s="1"/>
  <c r="G946" i="5"/>
  <c r="H946" i="5" s="1"/>
  <c r="G947" i="5"/>
  <c r="H947" i="5" s="1"/>
  <c r="G948" i="5"/>
  <c r="H948" i="5" s="1"/>
  <c r="G949" i="5"/>
  <c r="H949" i="5" s="1"/>
  <c r="G950" i="5"/>
  <c r="H950" i="5" s="1"/>
  <c r="G951" i="5"/>
  <c r="H951" i="5" s="1"/>
  <c r="G952" i="5"/>
  <c r="H952" i="5" s="1"/>
  <c r="G953" i="5"/>
  <c r="H953" i="5" s="1"/>
  <c r="G954" i="5"/>
  <c r="H954" i="5" s="1"/>
  <c r="G955" i="5"/>
  <c r="H955" i="5" s="1"/>
  <c r="G956" i="5"/>
  <c r="H956" i="5" s="1"/>
  <c r="G957" i="5"/>
  <c r="H957" i="5" s="1"/>
  <c r="G958" i="5"/>
  <c r="H958" i="5" s="1"/>
  <c r="G959" i="5"/>
  <c r="H959" i="5" s="1"/>
  <c r="G960" i="5"/>
  <c r="H960" i="5" s="1"/>
  <c r="G961" i="5"/>
  <c r="H961" i="5" s="1"/>
  <c r="G962" i="5"/>
  <c r="H962" i="5" s="1"/>
  <c r="G963" i="5"/>
  <c r="H963" i="5" s="1"/>
  <c r="G964" i="5"/>
  <c r="H964" i="5" s="1"/>
  <c r="G965" i="5"/>
  <c r="H965" i="5" s="1"/>
  <c r="G966" i="5"/>
  <c r="H966" i="5" s="1"/>
  <c r="G967" i="5"/>
  <c r="H967" i="5" s="1"/>
  <c r="G968" i="5"/>
  <c r="H968" i="5" s="1"/>
  <c r="G969" i="5"/>
  <c r="H969" i="5" s="1"/>
  <c r="G970" i="5"/>
  <c r="H970" i="5" s="1"/>
  <c r="G971" i="5"/>
  <c r="H971" i="5" s="1"/>
  <c r="G972" i="5"/>
  <c r="H972" i="5" s="1"/>
  <c r="G973" i="5"/>
  <c r="H973" i="5" s="1"/>
  <c r="G974" i="5"/>
  <c r="H974" i="5" s="1"/>
  <c r="G975" i="5"/>
  <c r="H975" i="5" s="1"/>
  <c r="G976" i="5"/>
  <c r="H976" i="5" s="1"/>
  <c r="G977" i="5"/>
  <c r="H977" i="5" s="1"/>
  <c r="G978" i="5"/>
  <c r="H978" i="5" s="1"/>
  <c r="G979" i="5"/>
  <c r="H979" i="5" s="1"/>
  <c r="G980" i="5"/>
  <c r="H980" i="5" s="1"/>
  <c r="G981" i="5"/>
  <c r="H981" i="5" s="1"/>
  <c r="G982" i="5"/>
  <c r="H982" i="5" s="1"/>
  <c r="G983" i="5"/>
  <c r="H983" i="5" s="1"/>
  <c r="G984" i="5"/>
  <c r="H984" i="5" s="1"/>
  <c r="G985" i="5"/>
  <c r="H985" i="5" s="1"/>
  <c r="G986" i="5"/>
  <c r="H986" i="5" s="1"/>
  <c r="G987" i="5"/>
  <c r="H987" i="5" s="1"/>
  <c r="G988" i="5"/>
  <c r="H988" i="5" s="1"/>
  <c r="G989" i="5"/>
  <c r="H989" i="5" s="1"/>
  <c r="G990" i="5"/>
  <c r="H990" i="5" s="1"/>
  <c r="G991" i="5"/>
  <c r="H991" i="5" s="1"/>
  <c r="G992" i="5"/>
  <c r="H992" i="5" s="1"/>
  <c r="G993" i="5"/>
  <c r="H993" i="5" s="1"/>
  <c r="G994" i="5"/>
  <c r="H994" i="5" s="1"/>
  <c r="G995" i="5"/>
  <c r="H995" i="5" s="1"/>
  <c r="G996" i="5"/>
  <c r="H996" i="5" s="1"/>
  <c r="G997" i="5"/>
  <c r="H997" i="5" s="1"/>
  <c r="G998" i="5"/>
  <c r="H998" i="5" s="1"/>
  <c r="G999" i="5"/>
  <c r="H999" i="5" s="1"/>
  <c r="G1000" i="5"/>
  <c r="H1000" i="5" s="1"/>
  <c r="G1001" i="5"/>
  <c r="H1001" i="5" s="1"/>
  <c r="G1002" i="5"/>
  <c r="H1002" i="5" s="1"/>
  <c r="G1003" i="5"/>
  <c r="H1003" i="5" s="1"/>
  <c r="G1004" i="5"/>
  <c r="H1004" i="5" s="1"/>
  <c r="G1005" i="5"/>
  <c r="H1005" i="5" s="1"/>
  <c r="G1006" i="5"/>
  <c r="H1006" i="5" s="1"/>
  <c r="G1007" i="5"/>
  <c r="H1007" i="5" s="1"/>
  <c r="G1008" i="5"/>
  <c r="H1008" i="5" s="1"/>
  <c r="G1009" i="5"/>
  <c r="H1009" i="5" s="1"/>
  <c r="G1010" i="5"/>
  <c r="H1010" i="5" s="1"/>
  <c r="G1011" i="5"/>
  <c r="H1011" i="5" s="1"/>
  <c r="G1012" i="5"/>
  <c r="H1012" i="5" s="1"/>
  <c r="G1013" i="5"/>
  <c r="H1013" i="5" s="1"/>
  <c r="G1014" i="5"/>
  <c r="H1014" i="5" s="1"/>
  <c r="G1015" i="5"/>
  <c r="H1015" i="5" s="1"/>
  <c r="G1016" i="5"/>
  <c r="H1016" i="5" s="1"/>
  <c r="G1017" i="5"/>
  <c r="H1017" i="5" s="1"/>
  <c r="G1018" i="5"/>
  <c r="H1018" i="5" s="1"/>
  <c r="G1019" i="5"/>
  <c r="H1019" i="5" s="1"/>
  <c r="G1020" i="5"/>
  <c r="H1020" i="5" s="1"/>
  <c r="G1021" i="5"/>
  <c r="H1021" i="5" s="1"/>
  <c r="G1022" i="5"/>
  <c r="H1022" i="5" s="1"/>
  <c r="G1023" i="5"/>
  <c r="H1023" i="5" s="1"/>
  <c r="G1024" i="5"/>
  <c r="H1024" i="5" s="1"/>
  <c r="G1025" i="5"/>
  <c r="H1025" i="5" s="1"/>
  <c r="G1026" i="5"/>
  <c r="H1026" i="5" s="1"/>
  <c r="G1027" i="5"/>
  <c r="H1027" i="5" s="1"/>
  <c r="G1028" i="5"/>
  <c r="H1028" i="5" s="1"/>
  <c r="G1029" i="5"/>
  <c r="H1029" i="5" s="1"/>
  <c r="G1030" i="5"/>
  <c r="H1030" i="5" s="1"/>
  <c r="G1031" i="5"/>
  <c r="H1031" i="5" s="1"/>
  <c r="G1032" i="5"/>
  <c r="H1032" i="5" s="1"/>
  <c r="G1033" i="5"/>
  <c r="H1033" i="5" s="1"/>
  <c r="G1034" i="5"/>
  <c r="H1034" i="5" s="1"/>
  <c r="G1035" i="5"/>
  <c r="H1035" i="5" s="1"/>
  <c r="G1036" i="5"/>
  <c r="H1036" i="5" s="1"/>
  <c r="G1037" i="5"/>
  <c r="H1037" i="5" s="1"/>
  <c r="G1038" i="5"/>
  <c r="H1038" i="5" s="1"/>
  <c r="G1039" i="5"/>
  <c r="H1039" i="5" s="1"/>
  <c r="G1040" i="5"/>
  <c r="H1040" i="5" s="1"/>
  <c r="G1041" i="5"/>
  <c r="H1041" i="5" s="1"/>
  <c r="G1042" i="5"/>
  <c r="H1042" i="5" s="1"/>
  <c r="G1043" i="5"/>
  <c r="H1043" i="5" s="1"/>
  <c r="G1044" i="5"/>
  <c r="H1044" i="5" s="1"/>
  <c r="G1045" i="5"/>
  <c r="H1045" i="5" s="1"/>
  <c r="G1046" i="5"/>
  <c r="H1046" i="5" s="1"/>
  <c r="G1047" i="5"/>
  <c r="H1047" i="5" s="1"/>
  <c r="G1048" i="5"/>
  <c r="H1048" i="5" s="1"/>
  <c r="G1049" i="5"/>
  <c r="H1049" i="5" s="1"/>
  <c r="G1050" i="5"/>
  <c r="H1050" i="5" s="1"/>
  <c r="G1051" i="5"/>
  <c r="H1051" i="5" s="1"/>
  <c r="G1052" i="5"/>
  <c r="H1052" i="5" s="1"/>
  <c r="G1053" i="5"/>
  <c r="H1053" i="5" s="1"/>
  <c r="G1054" i="5"/>
  <c r="H1054" i="5" s="1"/>
  <c r="G1055" i="5"/>
  <c r="H1055" i="5" s="1"/>
  <c r="G1056" i="5"/>
  <c r="H1056" i="5" s="1"/>
  <c r="G1057" i="5"/>
  <c r="H1057" i="5" s="1"/>
  <c r="G1058" i="5"/>
  <c r="H1058" i="5" s="1"/>
  <c r="G1059" i="5"/>
  <c r="H1059" i="5" s="1"/>
  <c r="G1060" i="5"/>
  <c r="H1060" i="5" s="1"/>
  <c r="G1061" i="5"/>
  <c r="H1061" i="5" s="1"/>
  <c r="G1062" i="5"/>
  <c r="H1062" i="5" s="1"/>
  <c r="G1063" i="5"/>
  <c r="H1063" i="5" s="1"/>
  <c r="G1064" i="5"/>
  <c r="H1064" i="5" s="1"/>
  <c r="G1065" i="5"/>
  <c r="H1065" i="5" s="1"/>
  <c r="G1066" i="5"/>
  <c r="H1066" i="5" s="1"/>
  <c r="G1067" i="5"/>
  <c r="H1067" i="5" s="1"/>
  <c r="G1068" i="5"/>
  <c r="H1068" i="5" s="1"/>
  <c r="G1069" i="5"/>
  <c r="H1069" i="5" s="1"/>
  <c r="G1070" i="5"/>
  <c r="H1070" i="5" s="1"/>
  <c r="G1071" i="5"/>
  <c r="H1071" i="5" s="1"/>
  <c r="G1072" i="5"/>
  <c r="H1072" i="5" s="1"/>
  <c r="G1073" i="5"/>
  <c r="H1073" i="5" s="1"/>
  <c r="G1074" i="5"/>
  <c r="H1074" i="5" s="1"/>
  <c r="G1075" i="5"/>
  <c r="H1075" i="5" s="1"/>
  <c r="G1076" i="5"/>
  <c r="H1076" i="5" s="1"/>
  <c r="G1077" i="5"/>
  <c r="H1077" i="5" s="1"/>
  <c r="G1078" i="5"/>
  <c r="H1078" i="5" s="1"/>
  <c r="G1079" i="5"/>
  <c r="H1079" i="5" s="1"/>
  <c r="G1080" i="5"/>
  <c r="H1080" i="5" s="1"/>
  <c r="G1081" i="5"/>
  <c r="H1081" i="5" s="1"/>
  <c r="G1082" i="5"/>
  <c r="H1082" i="5" s="1"/>
  <c r="G1083" i="5"/>
  <c r="H1083" i="5" s="1"/>
  <c r="G1084" i="5"/>
  <c r="H1084" i="5" s="1"/>
  <c r="G1085" i="5"/>
  <c r="H1085" i="5" s="1"/>
  <c r="G1086" i="5"/>
  <c r="H1086" i="5" s="1"/>
  <c r="G1087" i="5"/>
  <c r="H1087" i="5" s="1"/>
  <c r="G1088" i="5"/>
  <c r="H1088" i="5" s="1"/>
  <c r="G1089" i="5"/>
  <c r="H1089" i="5" s="1"/>
  <c r="G1090" i="5"/>
  <c r="H1090" i="5" s="1"/>
  <c r="G1091" i="5"/>
  <c r="H1091" i="5" s="1"/>
  <c r="G1092" i="5"/>
  <c r="H1092" i="5" s="1"/>
  <c r="G1093" i="5"/>
  <c r="H1093" i="5" s="1"/>
  <c r="G1094" i="5"/>
  <c r="H1094" i="5" s="1"/>
  <c r="G1095" i="5"/>
  <c r="H1095" i="5" s="1"/>
  <c r="G1096" i="5"/>
  <c r="H1096" i="5" s="1"/>
  <c r="G1097" i="5"/>
  <c r="H1097" i="5" s="1"/>
  <c r="G1098" i="5"/>
  <c r="H1098" i="5" s="1"/>
  <c r="G1099" i="5"/>
  <c r="H1099" i="5" s="1"/>
  <c r="G1100" i="5"/>
  <c r="H1100" i="5" s="1"/>
  <c r="G1101" i="5"/>
  <c r="H1101" i="5" s="1"/>
  <c r="G1102" i="5"/>
  <c r="H1102" i="5" s="1"/>
  <c r="G1103" i="5"/>
  <c r="H1103" i="5" s="1"/>
  <c r="G1104" i="5"/>
  <c r="H1104" i="5" s="1"/>
  <c r="G1105" i="5"/>
  <c r="H1105" i="5" s="1"/>
  <c r="G1106" i="5"/>
  <c r="H1106" i="5" s="1"/>
  <c r="G1107" i="5"/>
  <c r="H1107" i="5" s="1"/>
  <c r="G1108" i="5"/>
  <c r="H1108" i="5" s="1"/>
  <c r="G1109" i="5"/>
  <c r="H1109" i="5" s="1"/>
  <c r="G1110" i="5"/>
  <c r="H1110" i="5" s="1"/>
  <c r="G1111" i="5"/>
  <c r="H1111" i="5" s="1"/>
  <c r="G1112" i="5"/>
  <c r="H1112" i="5" s="1"/>
  <c r="G1113" i="5"/>
  <c r="H1113" i="5" s="1"/>
  <c r="G1114" i="5"/>
  <c r="H1114" i="5" s="1"/>
  <c r="G1115" i="5"/>
  <c r="H1115" i="5" s="1"/>
  <c r="G1116" i="5"/>
  <c r="H1116" i="5" s="1"/>
  <c r="G1117" i="5"/>
  <c r="H1117" i="5" s="1"/>
  <c r="G1118" i="5"/>
  <c r="H1118" i="5" s="1"/>
  <c r="G1119" i="5"/>
  <c r="H1119" i="5" s="1"/>
  <c r="G1120" i="5"/>
  <c r="H1120" i="5" s="1"/>
  <c r="G1121" i="5"/>
  <c r="H1121" i="5" s="1"/>
  <c r="G1122" i="5"/>
  <c r="H1122" i="5" s="1"/>
  <c r="G1123" i="5"/>
  <c r="H1123" i="5" s="1"/>
  <c r="G1124" i="5"/>
  <c r="H1124" i="5" s="1"/>
  <c r="G1125" i="5"/>
  <c r="H1125" i="5" s="1"/>
  <c r="G1126" i="5"/>
  <c r="H1126" i="5" s="1"/>
  <c r="G1127" i="5"/>
  <c r="H1127" i="5" s="1"/>
  <c r="G1128" i="5"/>
  <c r="H1128" i="5" s="1"/>
  <c r="G1129" i="5"/>
  <c r="H1129" i="5" s="1"/>
  <c r="G1130" i="5"/>
  <c r="H1130" i="5" s="1"/>
  <c r="G1131" i="5"/>
  <c r="H1131" i="5" s="1"/>
  <c r="G1132" i="5"/>
  <c r="H1132" i="5" s="1"/>
  <c r="G1133" i="5"/>
  <c r="H1133" i="5" s="1"/>
  <c r="G1134" i="5"/>
  <c r="H1134" i="5" s="1"/>
  <c r="G1135" i="5"/>
  <c r="H1135" i="5" s="1"/>
  <c r="G1136" i="5"/>
  <c r="H1136" i="5" s="1"/>
  <c r="G1137" i="5"/>
  <c r="H1137" i="5" s="1"/>
  <c r="G1138" i="5"/>
  <c r="H1138" i="5" s="1"/>
  <c r="G1139" i="5"/>
  <c r="H1139" i="5" s="1"/>
  <c r="G1140" i="5"/>
  <c r="H1140" i="5" s="1"/>
  <c r="G1141" i="5"/>
  <c r="H1141" i="5" s="1"/>
  <c r="G1142" i="5"/>
  <c r="H1142" i="5" s="1"/>
  <c r="G1143" i="5"/>
  <c r="H1143" i="5" s="1"/>
  <c r="G1144" i="5"/>
  <c r="H1144" i="5" s="1"/>
  <c r="G1145" i="5"/>
  <c r="H1145" i="5" s="1"/>
  <c r="G1146" i="5"/>
  <c r="H1146" i="5" s="1"/>
  <c r="G1147" i="5"/>
  <c r="H1147" i="5" s="1"/>
  <c r="G1148" i="5"/>
  <c r="H1148" i="5" s="1"/>
  <c r="G1149" i="5"/>
  <c r="H1149" i="5" s="1"/>
  <c r="G1150" i="5"/>
  <c r="H1150" i="5" s="1"/>
  <c r="G1151" i="5"/>
  <c r="H1151" i="5" s="1"/>
  <c r="G1152" i="5"/>
  <c r="H1152" i="5" s="1"/>
  <c r="G1153" i="5"/>
  <c r="H1153" i="5" s="1"/>
  <c r="G1154" i="5"/>
  <c r="H1154" i="5" s="1"/>
  <c r="G1155" i="5"/>
  <c r="H1155" i="5" s="1"/>
  <c r="G1156" i="5"/>
  <c r="H1156" i="5" s="1"/>
  <c r="G1157" i="5"/>
  <c r="H1157" i="5" s="1"/>
  <c r="G1158" i="5"/>
  <c r="H1158" i="5" s="1"/>
  <c r="G1159" i="5"/>
  <c r="H1159" i="5" s="1"/>
  <c r="G1160" i="5"/>
  <c r="H1160" i="5" s="1"/>
  <c r="G1161" i="5"/>
  <c r="H1161" i="5" s="1"/>
  <c r="G1162" i="5"/>
  <c r="H1162" i="5" s="1"/>
  <c r="G1163" i="5"/>
  <c r="H1163" i="5" s="1"/>
  <c r="G1164" i="5"/>
  <c r="H1164" i="5" s="1"/>
  <c r="G1165" i="5"/>
  <c r="H1165" i="5" s="1"/>
  <c r="G1166" i="5"/>
  <c r="H1166" i="5" s="1"/>
  <c r="G1167" i="5"/>
  <c r="H1167" i="5" s="1"/>
  <c r="G1168" i="5"/>
  <c r="H1168" i="5" s="1"/>
  <c r="G1169" i="5"/>
  <c r="H1169" i="5" s="1"/>
  <c r="G1170" i="5"/>
  <c r="H1170" i="5" s="1"/>
  <c r="G1171" i="5"/>
  <c r="H1171" i="5" s="1"/>
  <c r="G1172" i="5"/>
  <c r="H1172" i="5" s="1"/>
  <c r="G1173" i="5"/>
  <c r="H1173" i="5" s="1"/>
  <c r="G1174" i="5"/>
  <c r="H1174" i="5" s="1"/>
  <c r="G1175" i="5"/>
  <c r="H1175" i="5" s="1"/>
  <c r="G1176" i="5"/>
  <c r="H1176" i="5" s="1"/>
  <c r="G1177" i="5"/>
  <c r="H1177" i="5" s="1"/>
  <c r="G1178" i="5"/>
  <c r="H1178" i="5" s="1"/>
  <c r="G1179" i="5"/>
  <c r="H1179" i="5" s="1"/>
  <c r="G1180" i="5"/>
  <c r="H1180" i="5" s="1"/>
  <c r="G1181" i="5"/>
  <c r="H1181" i="5" s="1"/>
  <c r="G1182" i="5"/>
  <c r="H1182" i="5" s="1"/>
  <c r="G1183" i="5"/>
  <c r="H1183" i="5" s="1"/>
  <c r="G1184" i="5"/>
  <c r="H1184" i="5" s="1"/>
  <c r="G1185" i="5"/>
  <c r="H1185" i="5" s="1"/>
  <c r="G1186" i="5"/>
  <c r="H1186" i="5" s="1"/>
  <c r="G1187" i="5"/>
  <c r="H1187" i="5" s="1"/>
  <c r="G1188" i="5"/>
  <c r="H1188" i="5" s="1"/>
  <c r="G1189" i="5"/>
  <c r="H1189" i="5" s="1"/>
  <c r="G1190" i="5"/>
  <c r="H1190" i="5" s="1"/>
  <c r="G1191" i="5"/>
  <c r="H1191" i="5" s="1"/>
  <c r="G1192" i="5"/>
  <c r="H1192" i="5" s="1"/>
  <c r="G1193" i="5"/>
  <c r="H1193" i="5" s="1"/>
  <c r="G1194" i="5"/>
  <c r="H1194" i="5" s="1"/>
  <c r="G1195" i="5"/>
  <c r="H1195" i="5" s="1"/>
  <c r="G1196" i="5"/>
  <c r="H1196" i="5" s="1"/>
  <c r="G1197" i="5"/>
  <c r="H1197" i="5" s="1"/>
  <c r="G1198" i="5"/>
  <c r="H1198" i="5" s="1"/>
  <c r="G1199" i="5"/>
  <c r="H1199" i="5" s="1"/>
  <c r="G1200" i="5"/>
  <c r="H1200" i="5" s="1"/>
  <c r="G1201" i="5"/>
  <c r="H1201" i="5" s="1"/>
  <c r="G1202" i="5"/>
  <c r="H1202" i="5" s="1"/>
  <c r="G1203" i="5"/>
  <c r="H1203" i="5" s="1"/>
  <c r="G1204" i="5"/>
  <c r="H1204" i="5" s="1"/>
  <c r="G1205" i="5"/>
  <c r="H1205" i="5" s="1"/>
  <c r="G1206" i="5"/>
  <c r="H1206" i="5" s="1"/>
  <c r="G1207" i="5"/>
  <c r="H1207" i="5" s="1"/>
  <c r="G1208" i="5"/>
  <c r="H1208" i="5" s="1"/>
  <c r="G1209" i="5"/>
  <c r="H1209" i="5" s="1"/>
  <c r="G1210" i="5"/>
  <c r="H1210" i="5" s="1"/>
  <c r="G1211" i="5"/>
  <c r="H1211" i="5" s="1"/>
  <c r="G1212" i="5"/>
  <c r="H1212" i="5" s="1"/>
  <c r="G1213" i="5"/>
  <c r="H1213" i="5" s="1"/>
  <c r="G1214" i="5"/>
  <c r="H1214" i="5" s="1"/>
  <c r="G1215" i="5"/>
  <c r="H1215" i="5" s="1"/>
  <c r="G1216" i="5"/>
  <c r="H1216" i="5" s="1"/>
  <c r="G1217" i="5"/>
  <c r="H1217" i="5" s="1"/>
  <c r="G1218" i="5"/>
  <c r="H1218" i="5" s="1"/>
  <c r="G1219" i="5"/>
  <c r="H1219" i="5" s="1"/>
  <c r="G1220" i="5"/>
  <c r="H1220" i="5" s="1"/>
  <c r="G1221" i="5"/>
  <c r="H1221" i="5" s="1"/>
  <c r="G1222" i="5"/>
  <c r="H1222" i="5" s="1"/>
  <c r="G1223" i="5"/>
  <c r="H1223" i="5" s="1"/>
  <c r="G1224" i="5"/>
  <c r="H1224" i="5" s="1"/>
  <c r="G1225" i="5"/>
  <c r="H1225" i="5" s="1"/>
  <c r="G1226" i="5"/>
  <c r="H1226" i="5" s="1"/>
  <c r="G1227" i="5"/>
  <c r="H1227" i="5" s="1"/>
  <c r="G1228" i="5"/>
  <c r="H1228" i="5" s="1"/>
  <c r="G1229" i="5"/>
  <c r="H1229" i="5" s="1"/>
  <c r="G1230" i="5"/>
  <c r="H1230" i="5" s="1"/>
  <c r="G1231" i="5"/>
  <c r="H1231" i="5" s="1"/>
  <c r="G1232" i="5"/>
  <c r="H1232" i="5" s="1"/>
  <c r="G1233" i="5"/>
  <c r="H1233" i="5" s="1"/>
  <c r="G1234" i="5"/>
  <c r="H1234" i="5" s="1"/>
  <c r="G1235" i="5"/>
  <c r="H1235" i="5" s="1"/>
  <c r="G1236" i="5"/>
  <c r="H1236" i="5" s="1"/>
  <c r="G1237" i="5"/>
  <c r="H1237" i="5" s="1"/>
  <c r="G1238" i="5"/>
  <c r="H1238" i="5" s="1"/>
  <c r="G1239" i="5"/>
  <c r="H1239" i="5" s="1"/>
  <c r="G1240" i="5"/>
  <c r="H1240" i="5" s="1"/>
  <c r="G1241" i="5"/>
  <c r="H1241" i="5" s="1"/>
  <c r="G1242" i="5"/>
  <c r="H1242" i="5" s="1"/>
  <c r="G1243" i="5"/>
  <c r="H1243" i="5" s="1"/>
  <c r="G1244" i="5"/>
  <c r="H1244" i="5" s="1"/>
  <c r="G1245" i="5"/>
  <c r="H1245" i="5" s="1"/>
  <c r="G1246" i="5"/>
  <c r="H1246" i="5" s="1"/>
  <c r="G1247" i="5"/>
  <c r="H1247" i="5" s="1"/>
  <c r="G1248" i="5"/>
  <c r="H1248" i="5" s="1"/>
  <c r="G1249" i="5"/>
  <c r="H1249" i="5" s="1"/>
  <c r="G1250" i="5"/>
  <c r="H1250" i="5" s="1"/>
  <c r="G1251" i="5"/>
  <c r="H1251" i="5" s="1"/>
  <c r="G1252" i="5"/>
  <c r="H1252" i="5" s="1"/>
  <c r="G1253" i="5"/>
  <c r="H1253" i="5" s="1"/>
  <c r="G1254" i="5"/>
  <c r="H1254" i="5" s="1"/>
  <c r="G1255" i="5"/>
  <c r="H1255" i="5" s="1"/>
  <c r="G1256" i="5"/>
  <c r="H1256" i="5" s="1"/>
  <c r="G1257" i="5"/>
  <c r="H1257" i="5" s="1"/>
  <c r="G1258" i="5"/>
  <c r="H1258" i="5" s="1"/>
  <c r="G1259" i="5"/>
  <c r="H1259" i="5" s="1"/>
  <c r="G1260" i="5"/>
  <c r="H1260" i="5" s="1"/>
  <c r="G1261" i="5"/>
  <c r="H1261" i="5" s="1"/>
  <c r="G1262" i="5"/>
  <c r="H1262" i="5" s="1"/>
  <c r="G1263" i="5"/>
  <c r="H1263" i="5" s="1"/>
  <c r="G1264" i="5"/>
  <c r="H1264" i="5" s="1"/>
  <c r="G1265" i="5"/>
  <c r="H1265" i="5" s="1"/>
  <c r="G1266" i="5"/>
  <c r="H1266" i="5" s="1"/>
  <c r="G1267" i="5"/>
  <c r="H1267" i="5" s="1"/>
  <c r="G1268" i="5"/>
  <c r="H1268" i="5" s="1"/>
  <c r="G1269" i="5"/>
  <c r="H1269" i="5" s="1"/>
  <c r="G1270" i="5"/>
  <c r="H1270" i="5" s="1"/>
  <c r="G1271" i="5"/>
  <c r="H1271" i="5" s="1"/>
  <c r="G1272" i="5"/>
  <c r="H1272" i="5" s="1"/>
  <c r="G1273" i="5"/>
  <c r="H1273" i="5" s="1"/>
  <c r="G1274" i="5"/>
  <c r="H1274" i="5" s="1"/>
  <c r="G1275" i="5"/>
  <c r="H1275" i="5" s="1"/>
  <c r="G1276" i="5"/>
  <c r="H1276" i="5" s="1"/>
  <c r="G1277" i="5"/>
  <c r="H1277" i="5" s="1"/>
  <c r="G1278" i="5"/>
  <c r="H1278" i="5" s="1"/>
  <c r="G1279" i="5"/>
  <c r="H1279" i="5" s="1"/>
  <c r="G1280" i="5"/>
  <c r="H1280" i="5" s="1"/>
  <c r="G1281" i="5"/>
  <c r="H1281" i="5" s="1"/>
  <c r="G1282" i="5"/>
  <c r="H1282" i="5" s="1"/>
  <c r="G1283" i="5"/>
  <c r="H1283" i="5" s="1"/>
  <c r="G1284" i="5"/>
  <c r="H1284" i="5" s="1"/>
  <c r="G1285" i="5"/>
  <c r="H1285" i="5" s="1"/>
  <c r="G1286" i="5"/>
  <c r="H1286" i="5" s="1"/>
  <c r="G1287" i="5"/>
  <c r="H1287" i="5" s="1"/>
  <c r="G1288" i="5"/>
  <c r="H1288" i="5" s="1"/>
  <c r="G1289" i="5"/>
  <c r="H1289" i="5" s="1"/>
  <c r="G1290" i="5"/>
  <c r="H1290" i="5" s="1"/>
  <c r="G1291" i="5"/>
  <c r="H1291" i="5" s="1"/>
  <c r="G1292" i="5"/>
  <c r="H1292" i="5" s="1"/>
  <c r="G1293" i="5"/>
  <c r="H1293" i="5" s="1"/>
  <c r="G1294" i="5"/>
  <c r="H1294" i="5" s="1"/>
  <c r="G1295" i="5"/>
  <c r="H1295" i="5" s="1"/>
  <c r="G1296" i="5"/>
  <c r="H1296" i="5" s="1"/>
  <c r="G1297" i="5"/>
  <c r="H1297" i="5" s="1"/>
  <c r="G1298" i="5"/>
  <c r="H1298" i="5" s="1"/>
  <c r="G1299" i="5"/>
  <c r="H1299" i="5" s="1"/>
  <c r="G1300" i="5"/>
  <c r="H1300" i="5" s="1"/>
  <c r="G1301" i="5"/>
  <c r="H1301" i="5" s="1"/>
  <c r="G1302" i="5"/>
  <c r="H1302" i="5" s="1"/>
  <c r="G1303" i="5"/>
  <c r="H1303" i="5" s="1"/>
  <c r="G1304" i="5"/>
  <c r="H1304" i="5" s="1"/>
  <c r="G1305" i="5"/>
  <c r="H1305" i="5" s="1"/>
  <c r="G1306" i="5"/>
  <c r="H1306" i="5" s="1"/>
  <c r="G1307" i="5"/>
  <c r="H1307" i="5" s="1"/>
  <c r="G1308" i="5"/>
  <c r="H1308" i="5" s="1"/>
  <c r="G1309" i="5"/>
  <c r="H1309" i="5" s="1"/>
  <c r="G1310" i="5"/>
  <c r="H1310" i="5" s="1"/>
  <c r="G1311" i="5"/>
  <c r="H1311" i="5" s="1"/>
  <c r="G1312" i="5"/>
  <c r="H1312" i="5" s="1"/>
  <c r="G1313" i="5"/>
  <c r="H1313" i="5" s="1"/>
  <c r="G1314" i="5"/>
  <c r="H1314" i="5" s="1"/>
  <c r="G1315" i="5"/>
  <c r="H1315" i="5" s="1"/>
  <c r="G1316" i="5"/>
  <c r="H1316" i="5" s="1"/>
  <c r="G1317" i="5"/>
  <c r="H1317" i="5" s="1"/>
  <c r="G1318" i="5"/>
  <c r="H1318" i="5" s="1"/>
  <c r="G1319" i="5"/>
  <c r="H1319" i="5" s="1"/>
  <c r="G1320" i="5"/>
  <c r="H1320" i="5" s="1"/>
  <c r="G1321" i="5"/>
  <c r="H1321" i="5" s="1"/>
  <c r="G1322" i="5"/>
  <c r="H1322" i="5" s="1"/>
  <c r="G1323" i="5"/>
  <c r="H1323" i="5" s="1"/>
  <c r="G1324" i="5"/>
  <c r="H1324" i="5" s="1"/>
  <c r="G1325" i="5"/>
  <c r="H1325" i="5" s="1"/>
  <c r="G1326" i="5"/>
  <c r="H1326" i="5" s="1"/>
  <c r="G1327" i="5"/>
  <c r="H1327" i="5" s="1"/>
  <c r="G1328" i="5"/>
  <c r="H1328" i="5" s="1"/>
  <c r="G1329" i="5"/>
  <c r="H1329" i="5" s="1"/>
  <c r="G1330" i="5"/>
  <c r="H1330" i="5" s="1"/>
  <c r="G1331" i="5"/>
  <c r="H1331" i="5" s="1"/>
  <c r="G1332" i="5"/>
  <c r="H1332" i="5" s="1"/>
  <c r="G1333" i="5"/>
  <c r="H1333" i="5" s="1"/>
  <c r="G1334" i="5"/>
  <c r="H1334" i="5" s="1"/>
  <c r="G1335" i="5"/>
  <c r="H1335" i="5" s="1"/>
  <c r="G1336" i="5"/>
  <c r="H1336" i="5" s="1"/>
  <c r="G1337" i="5"/>
  <c r="H1337" i="5" s="1"/>
  <c r="G1338" i="5"/>
  <c r="H1338" i="5" s="1"/>
  <c r="G1339" i="5"/>
  <c r="H1339" i="5" s="1"/>
  <c r="G1340" i="5"/>
  <c r="H1340" i="5" s="1"/>
  <c r="G1341" i="5"/>
  <c r="H1341" i="5" s="1"/>
  <c r="G1342" i="5"/>
  <c r="H1342" i="5" s="1"/>
  <c r="G1343" i="5"/>
  <c r="H1343" i="5" s="1"/>
  <c r="G1344" i="5"/>
  <c r="H1344" i="5" s="1"/>
  <c r="G1345" i="5"/>
  <c r="H1345" i="5" s="1"/>
  <c r="G1346" i="5"/>
  <c r="H1346" i="5" s="1"/>
  <c r="G1347" i="5"/>
  <c r="H1347" i="5" s="1"/>
  <c r="G1348" i="5"/>
  <c r="H1348" i="5" s="1"/>
  <c r="G1349" i="5"/>
  <c r="H1349" i="5" s="1"/>
  <c r="G1350" i="5"/>
  <c r="H1350" i="5" s="1"/>
  <c r="G1351" i="5"/>
  <c r="H1351" i="5" s="1"/>
  <c r="G1352" i="5"/>
  <c r="H1352" i="5" s="1"/>
  <c r="G1353" i="5"/>
  <c r="H1353" i="5" s="1"/>
  <c r="G1354" i="5"/>
  <c r="H1354" i="5" s="1"/>
  <c r="G1355" i="5"/>
  <c r="H1355" i="5" s="1"/>
  <c r="G1356" i="5"/>
  <c r="H1356" i="5" s="1"/>
  <c r="G1357" i="5"/>
  <c r="H1357" i="5" s="1"/>
  <c r="G1358" i="5"/>
  <c r="H1358" i="5" s="1"/>
  <c r="G1359" i="5"/>
  <c r="H1359" i="5" s="1"/>
  <c r="G1360" i="5"/>
  <c r="H1360" i="5" s="1"/>
  <c r="G1361" i="5"/>
  <c r="H1361" i="5" s="1"/>
  <c r="G1362" i="5"/>
  <c r="H1362" i="5" s="1"/>
  <c r="G1363" i="5"/>
  <c r="H1363" i="5" s="1"/>
  <c r="G1364" i="5"/>
  <c r="H1364" i="5" s="1"/>
  <c r="G1365" i="5"/>
  <c r="H1365" i="5" s="1"/>
  <c r="G1366" i="5"/>
  <c r="H1366" i="5" s="1"/>
  <c r="G1367" i="5"/>
  <c r="H1367" i="5" s="1"/>
  <c r="G1368" i="5"/>
  <c r="H1368" i="5" s="1"/>
  <c r="G1369" i="5"/>
  <c r="H1369" i="5" s="1"/>
  <c r="G1370" i="5"/>
  <c r="H1370" i="5" s="1"/>
  <c r="G1371" i="5"/>
  <c r="H1371" i="5" s="1"/>
  <c r="G1372" i="5"/>
  <c r="H1372" i="5" s="1"/>
  <c r="G1373" i="5"/>
  <c r="H1373" i="5" s="1"/>
  <c r="G1374" i="5"/>
  <c r="H1374" i="5" s="1"/>
  <c r="G1375" i="5"/>
  <c r="H1375" i="5" s="1"/>
  <c r="G1376" i="5"/>
  <c r="H1376" i="5" s="1"/>
  <c r="G1377" i="5"/>
  <c r="H1377" i="5" s="1"/>
  <c r="G1378" i="5"/>
  <c r="H1378" i="5" s="1"/>
  <c r="G1379" i="5"/>
  <c r="H1379" i="5" s="1"/>
  <c r="G1380" i="5"/>
  <c r="H1380" i="5" s="1"/>
  <c r="G1381" i="5"/>
  <c r="H1381" i="5" s="1"/>
  <c r="G1382" i="5"/>
  <c r="H1382" i="5" s="1"/>
  <c r="G1383" i="5"/>
  <c r="H1383" i="5" s="1"/>
  <c r="G1384" i="5"/>
  <c r="H1384" i="5" s="1"/>
  <c r="G1385" i="5"/>
  <c r="H1385" i="5" s="1"/>
  <c r="G1386" i="5"/>
  <c r="H1386" i="5" s="1"/>
  <c r="G1387" i="5"/>
  <c r="H1387" i="5" s="1"/>
  <c r="G1388" i="5"/>
  <c r="H1388" i="5" s="1"/>
  <c r="G1389" i="5"/>
  <c r="H1389" i="5" s="1"/>
  <c r="G1390" i="5"/>
  <c r="H1390" i="5" s="1"/>
  <c r="G1391" i="5"/>
  <c r="H1391" i="5" s="1"/>
  <c r="G1392" i="5"/>
  <c r="H1392" i="5" s="1"/>
  <c r="G1393" i="5"/>
  <c r="H1393" i="5" s="1"/>
  <c r="G1394" i="5"/>
  <c r="H1394" i="5" s="1"/>
  <c r="G1395" i="5"/>
  <c r="H1395" i="5" s="1"/>
  <c r="G1396" i="5"/>
  <c r="H1396" i="5" s="1"/>
  <c r="G1397" i="5"/>
  <c r="H1397" i="5" s="1"/>
  <c r="G1398" i="5"/>
  <c r="H1398" i="5" s="1"/>
  <c r="G1399" i="5"/>
  <c r="H1399" i="5" s="1"/>
  <c r="G1400" i="5"/>
  <c r="H1400" i="5" s="1"/>
  <c r="G1401" i="5"/>
  <c r="H1401" i="5" s="1"/>
  <c r="G1402" i="5"/>
  <c r="H1402" i="5" s="1"/>
  <c r="G1403" i="5"/>
  <c r="H1403" i="5" s="1"/>
  <c r="G1404" i="5"/>
  <c r="H1404" i="5" s="1"/>
  <c r="G1405" i="5"/>
  <c r="H1405" i="5" s="1"/>
  <c r="G1406" i="5"/>
  <c r="H1406" i="5" s="1"/>
  <c r="G1407" i="5"/>
  <c r="H1407" i="5" s="1"/>
  <c r="G1408" i="5"/>
  <c r="H1408" i="5" s="1"/>
  <c r="G1409" i="5"/>
  <c r="H1409" i="5" s="1"/>
  <c r="G1410" i="5"/>
  <c r="H1410" i="5" s="1"/>
  <c r="G1411" i="5"/>
  <c r="H1411" i="5" s="1"/>
  <c r="G1412" i="5"/>
  <c r="H1412" i="5" s="1"/>
  <c r="G1413" i="5"/>
  <c r="H1413" i="5" s="1"/>
  <c r="G1414" i="5"/>
  <c r="H1414" i="5" s="1"/>
  <c r="G1415" i="5"/>
  <c r="H1415" i="5" s="1"/>
  <c r="G1416" i="5"/>
  <c r="H1416" i="5" s="1"/>
  <c r="G1417" i="5"/>
  <c r="H1417" i="5" s="1"/>
  <c r="G1418" i="5"/>
  <c r="H1418" i="5" s="1"/>
  <c r="G1419" i="5"/>
  <c r="H1419" i="5" s="1"/>
  <c r="G1420" i="5"/>
  <c r="H1420" i="5" s="1"/>
  <c r="G1421" i="5"/>
  <c r="H1421" i="5" s="1"/>
  <c r="G1422" i="5"/>
  <c r="H1422" i="5" s="1"/>
  <c r="G1423" i="5"/>
  <c r="H1423" i="5" s="1"/>
  <c r="G1424" i="5"/>
  <c r="H1424" i="5" s="1"/>
  <c r="G1425" i="5"/>
  <c r="H1425" i="5" s="1"/>
  <c r="G1426" i="5"/>
  <c r="H1426" i="5" s="1"/>
  <c r="G1427" i="5"/>
  <c r="H1427" i="5" s="1"/>
  <c r="G1428" i="5"/>
  <c r="H1428" i="5" s="1"/>
  <c r="G1429" i="5"/>
  <c r="H1429" i="5" s="1"/>
  <c r="G1430" i="5"/>
  <c r="H1430" i="5" s="1"/>
  <c r="G1431" i="5"/>
  <c r="H1431" i="5" s="1"/>
  <c r="G1432" i="5"/>
  <c r="H1432" i="5" s="1"/>
  <c r="G1433" i="5"/>
  <c r="H1433" i="5" s="1"/>
  <c r="G1434" i="5"/>
  <c r="H1434" i="5" s="1"/>
  <c r="G1435" i="5"/>
  <c r="H1435" i="5" s="1"/>
  <c r="G1436" i="5"/>
  <c r="H1436" i="5" s="1"/>
  <c r="G1437" i="5"/>
  <c r="H1437" i="5" s="1"/>
  <c r="G1438" i="5"/>
  <c r="H1438" i="5" s="1"/>
  <c r="G1439" i="5"/>
  <c r="H1439" i="5" s="1"/>
  <c r="G1440" i="5"/>
  <c r="H1440" i="5" s="1"/>
  <c r="G1441" i="5"/>
  <c r="H1441" i="5" s="1"/>
  <c r="G1442" i="5"/>
  <c r="H1442" i="5" s="1"/>
  <c r="G1443" i="5"/>
  <c r="H1443" i="5" s="1"/>
  <c r="G1444" i="5"/>
  <c r="H1444" i="5" s="1"/>
  <c r="G1445" i="5"/>
  <c r="H1445" i="5" s="1"/>
  <c r="G1446" i="5"/>
  <c r="H1446" i="5" s="1"/>
  <c r="G1447" i="5"/>
  <c r="H1447" i="5" s="1"/>
  <c r="G1448" i="5"/>
  <c r="H1448" i="5" s="1"/>
  <c r="G1449" i="5"/>
  <c r="H1449" i="5" s="1"/>
  <c r="G1450" i="5"/>
  <c r="H1450" i="5" s="1"/>
  <c r="G1451" i="5"/>
  <c r="H1451" i="5" s="1"/>
  <c r="G1452" i="5"/>
  <c r="H1452" i="5" s="1"/>
  <c r="G1453" i="5"/>
  <c r="H1453" i="5" s="1"/>
  <c r="G1454" i="5"/>
  <c r="H1454" i="5" s="1"/>
  <c r="G1455" i="5"/>
  <c r="H1455" i="5" s="1"/>
  <c r="G1456" i="5"/>
  <c r="H1456" i="5" s="1"/>
  <c r="G1457" i="5"/>
  <c r="H1457" i="5" s="1"/>
  <c r="G1458" i="5"/>
  <c r="H1458" i="5" s="1"/>
  <c r="G1459" i="5"/>
  <c r="H1459" i="5" s="1"/>
  <c r="G1460" i="5"/>
  <c r="H1460" i="5" s="1"/>
  <c r="G1461" i="5"/>
  <c r="H1461" i="5" s="1"/>
  <c r="G1462" i="5"/>
  <c r="H1462" i="5" s="1"/>
  <c r="G1463" i="5"/>
  <c r="H1463" i="5" s="1"/>
  <c r="G1464" i="5"/>
  <c r="H1464" i="5" s="1"/>
  <c r="G1465" i="5"/>
  <c r="H1465" i="5" s="1"/>
  <c r="G1466" i="5"/>
  <c r="H1466" i="5" s="1"/>
  <c r="G1467" i="5"/>
  <c r="H1467" i="5" s="1"/>
  <c r="G1468" i="5"/>
  <c r="H1468" i="5" s="1"/>
  <c r="G1469" i="5"/>
  <c r="H1469" i="5" s="1"/>
  <c r="G1470" i="5"/>
  <c r="H1470" i="5" s="1"/>
  <c r="G1471" i="5"/>
  <c r="H1471" i="5" s="1"/>
  <c r="G1472" i="5"/>
  <c r="H1472" i="5" s="1"/>
  <c r="G1473" i="5"/>
  <c r="H1473" i="5" s="1"/>
  <c r="G1474" i="5"/>
  <c r="H1474" i="5" s="1"/>
  <c r="G1475" i="5"/>
  <c r="H1475" i="5" s="1"/>
  <c r="G1476" i="5"/>
  <c r="H1476" i="5" s="1"/>
  <c r="G1477" i="5"/>
  <c r="H1477" i="5" s="1"/>
  <c r="G1478" i="5"/>
  <c r="H1478" i="5" s="1"/>
  <c r="G1479" i="5"/>
  <c r="H1479" i="5" s="1"/>
  <c r="G1480" i="5"/>
  <c r="H1480" i="5" s="1"/>
  <c r="G1481" i="5"/>
  <c r="H1481" i="5" s="1"/>
  <c r="G1482" i="5"/>
  <c r="H1482" i="5" s="1"/>
  <c r="G1483" i="5"/>
  <c r="H1483" i="5" s="1"/>
  <c r="G1484" i="5"/>
  <c r="H1484" i="5" s="1"/>
  <c r="G1485" i="5"/>
  <c r="H1485" i="5" s="1"/>
  <c r="G1486" i="5"/>
  <c r="H1486" i="5" s="1"/>
  <c r="G1487" i="5"/>
  <c r="H1487" i="5" s="1"/>
  <c r="G1488" i="5"/>
  <c r="H1488" i="5" s="1"/>
  <c r="G1489" i="5"/>
  <c r="H1489" i="5" s="1"/>
  <c r="G1490" i="5"/>
  <c r="H1490" i="5" s="1"/>
  <c r="G1491" i="5"/>
  <c r="H1491" i="5" s="1"/>
  <c r="G1492" i="5"/>
  <c r="H1492" i="5" s="1"/>
  <c r="G1493" i="5"/>
  <c r="H1493" i="5" s="1"/>
  <c r="G1494" i="5"/>
  <c r="H1494" i="5" s="1"/>
  <c r="G1495" i="5"/>
  <c r="H1495" i="5" s="1"/>
  <c r="G1496" i="5"/>
  <c r="H1496" i="5" s="1"/>
  <c r="G1497" i="5"/>
  <c r="H1497" i="5" s="1"/>
  <c r="G1498" i="5"/>
  <c r="H1498" i="5" s="1"/>
  <c r="G1499" i="5"/>
  <c r="H1499" i="5" s="1"/>
  <c r="G1500" i="5"/>
  <c r="H1500" i="5" s="1"/>
  <c r="G1501" i="5"/>
  <c r="H1501" i="5" s="1"/>
  <c r="G1502" i="5"/>
  <c r="H1502" i="5" s="1"/>
  <c r="G1503" i="5"/>
  <c r="H1503" i="5" s="1"/>
  <c r="G1504" i="5"/>
  <c r="H1504" i="5" s="1"/>
  <c r="G1505" i="5"/>
  <c r="H1505" i="5" s="1"/>
  <c r="G1506" i="5"/>
  <c r="H1506" i="5" s="1"/>
  <c r="G1507" i="5"/>
  <c r="H1507" i="5" s="1"/>
  <c r="G1508" i="5"/>
  <c r="H1508" i="5" s="1"/>
  <c r="G1509" i="5"/>
  <c r="H1509" i="5" s="1"/>
  <c r="G1510" i="5"/>
  <c r="H1510" i="5" s="1"/>
  <c r="G1511" i="5"/>
  <c r="H1511" i="5" s="1"/>
  <c r="G1512" i="5"/>
  <c r="H1512" i="5" s="1"/>
  <c r="G1513" i="5"/>
  <c r="H1513" i="5" s="1"/>
  <c r="G1514" i="5"/>
  <c r="H1514" i="5" s="1"/>
  <c r="G1515" i="5"/>
  <c r="H1515" i="5" s="1"/>
  <c r="G1516" i="5"/>
  <c r="H1516" i="5" s="1"/>
  <c r="G1517" i="5"/>
  <c r="H1517" i="5" s="1"/>
  <c r="G1518" i="5"/>
  <c r="H1518" i="5" s="1"/>
  <c r="G1519" i="5"/>
  <c r="H1519" i="5" s="1"/>
  <c r="G1520" i="5"/>
  <c r="H1520" i="5" s="1"/>
  <c r="G1521" i="5"/>
  <c r="H1521" i="5" s="1"/>
  <c r="G1522" i="5"/>
  <c r="H1522" i="5" s="1"/>
  <c r="G1523" i="5"/>
  <c r="H1523" i="5" s="1"/>
  <c r="G1524" i="5"/>
  <c r="H1524" i="5" s="1"/>
  <c r="G1525" i="5"/>
  <c r="H1525" i="5" s="1"/>
  <c r="G1526" i="5"/>
  <c r="H1526" i="5" s="1"/>
  <c r="G1527" i="5"/>
  <c r="H1527" i="5" s="1"/>
  <c r="G1528" i="5"/>
  <c r="H1528" i="5" s="1"/>
  <c r="G1529" i="5"/>
  <c r="H1529" i="5" s="1"/>
  <c r="G1530" i="5"/>
  <c r="H1530" i="5" s="1"/>
  <c r="G1531" i="5"/>
  <c r="H1531" i="5" s="1"/>
  <c r="G1532" i="5"/>
  <c r="H1532" i="5" s="1"/>
  <c r="G1533" i="5"/>
  <c r="H1533" i="5" s="1"/>
  <c r="G1534" i="5"/>
  <c r="H1534" i="5" s="1"/>
  <c r="G1535" i="5"/>
  <c r="H1535" i="5" s="1"/>
  <c r="G1536" i="5"/>
  <c r="H1536" i="5" s="1"/>
  <c r="G1537" i="5"/>
  <c r="H1537" i="5" s="1"/>
  <c r="G1538" i="5"/>
  <c r="H1538" i="5" s="1"/>
  <c r="G1539" i="5"/>
  <c r="H1539" i="5" s="1"/>
  <c r="G1540" i="5"/>
  <c r="H1540" i="5" s="1"/>
  <c r="G1541" i="5"/>
  <c r="H1541" i="5" s="1"/>
  <c r="G1542" i="5"/>
  <c r="H1542" i="5" s="1"/>
  <c r="G1543" i="5"/>
  <c r="H1543" i="5" s="1"/>
  <c r="G1544" i="5"/>
  <c r="H1544" i="5" s="1"/>
  <c r="G1545" i="5"/>
  <c r="H1545" i="5" s="1"/>
  <c r="G1546" i="5"/>
  <c r="H1546" i="5" s="1"/>
  <c r="G1547" i="5"/>
  <c r="H1547" i="5" s="1"/>
  <c r="G1548" i="5"/>
  <c r="H1548" i="5" s="1"/>
  <c r="G1549" i="5"/>
  <c r="H1549" i="5" s="1"/>
  <c r="G1550" i="5"/>
  <c r="H1550" i="5" s="1"/>
  <c r="G1551" i="5"/>
  <c r="H1551" i="5" s="1"/>
  <c r="G1552" i="5"/>
  <c r="H1552" i="5" s="1"/>
  <c r="G1553" i="5"/>
  <c r="H1553" i="5" s="1"/>
  <c r="G1554" i="5"/>
  <c r="H1554" i="5" s="1"/>
  <c r="G1555" i="5"/>
  <c r="H1555" i="5" s="1"/>
  <c r="G1556" i="5"/>
  <c r="H1556" i="5" s="1"/>
  <c r="G1557" i="5"/>
  <c r="H1557" i="5" s="1"/>
  <c r="G1558" i="5"/>
  <c r="H1558" i="5" s="1"/>
  <c r="G1559" i="5"/>
  <c r="H1559" i="5" s="1"/>
  <c r="G1560" i="5"/>
  <c r="H1560" i="5" s="1"/>
  <c r="G1561" i="5"/>
  <c r="H1561" i="5" s="1"/>
  <c r="G1562" i="5"/>
  <c r="H1562" i="5" s="1"/>
  <c r="G1563" i="5"/>
  <c r="H1563" i="5" s="1"/>
  <c r="G1564" i="5"/>
  <c r="H1564" i="5" s="1"/>
  <c r="G1565" i="5"/>
  <c r="H1565" i="5" s="1"/>
  <c r="G1566" i="5"/>
  <c r="H1566" i="5" s="1"/>
  <c r="G1567" i="5"/>
  <c r="H1567" i="5" s="1"/>
  <c r="G1568" i="5"/>
  <c r="H1568" i="5" s="1"/>
  <c r="G1569" i="5"/>
  <c r="H1569" i="5" s="1"/>
  <c r="G1570" i="5"/>
  <c r="H1570" i="5" s="1"/>
  <c r="G1571" i="5"/>
  <c r="H1571" i="5" s="1"/>
  <c r="G1572" i="5"/>
  <c r="H1572" i="5" s="1"/>
  <c r="G1573" i="5"/>
  <c r="H1573" i="5" s="1"/>
  <c r="G1574" i="5"/>
  <c r="H1574" i="5" s="1"/>
  <c r="G1575" i="5"/>
  <c r="H1575" i="5" s="1"/>
  <c r="G1576" i="5"/>
  <c r="H1576" i="5" s="1"/>
  <c r="G1577" i="5"/>
  <c r="H1577" i="5" s="1"/>
  <c r="G1578" i="5"/>
  <c r="H1578" i="5" s="1"/>
  <c r="G1579" i="5"/>
  <c r="H1579" i="5" s="1"/>
  <c r="G1580" i="5"/>
  <c r="H1580" i="5" s="1"/>
  <c r="G1581" i="5"/>
  <c r="H1581" i="5" s="1"/>
  <c r="G1582" i="5"/>
  <c r="H1582" i="5" s="1"/>
  <c r="G1583" i="5"/>
  <c r="H1583" i="5" s="1"/>
  <c r="G1584" i="5"/>
  <c r="H1584" i="5" s="1"/>
  <c r="G1585" i="5"/>
  <c r="H1585" i="5" s="1"/>
  <c r="G1586" i="5"/>
  <c r="H1586" i="5" s="1"/>
  <c r="G1587" i="5"/>
  <c r="H1587" i="5" s="1"/>
  <c r="G1588" i="5"/>
  <c r="H1588" i="5" s="1"/>
  <c r="G1589" i="5"/>
  <c r="H1589" i="5" s="1"/>
  <c r="G1590" i="5"/>
  <c r="H1590" i="5" s="1"/>
  <c r="G1591" i="5"/>
  <c r="H1591" i="5" s="1"/>
  <c r="G1592" i="5"/>
  <c r="H1592" i="5" s="1"/>
  <c r="G1593" i="5"/>
  <c r="H1593" i="5" s="1"/>
  <c r="G1594" i="5"/>
  <c r="H1594" i="5" s="1"/>
  <c r="G1595" i="5"/>
  <c r="H1595" i="5" s="1"/>
  <c r="G1596" i="5"/>
  <c r="H1596" i="5" s="1"/>
  <c r="G1597" i="5"/>
  <c r="H1597" i="5" s="1"/>
  <c r="G1598" i="5"/>
  <c r="H1598" i="5" s="1"/>
  <c r="G1599" i="5"/>
  <c r="H1599" i="5" s="1"/>
  <c r="G1600" i="5"/>
  <c r="H1600" i="5" s="1"/>
  <c r="G1601" i="5"/>
  <c r="H1601" i="5" s="1"/>
  <c r="G1602" i="5"/>
  <c r="H1602" i="5" s="1"/>
  <c r="G1603" i="5"/>
  <c r="H1603" i="5" s="1"/>
  <c r="G1604" i="5"/>
  <c r="H1604" i="5" s="1"/>
  <c r="G1605" i="5"/>
  <c r="H1605" i="5" s="1"/>
  <c r="G1606" i="5"/>
  <c r="H1606" i="5" s="1"/>
  <c r="G1607" i="5"/>
  <c r="H1607" i="5" s="1"/>
  <c r="G1608" i="5"/>
  <c r="H1608" i="5" s="1"/>
  <c r="G1609" i="5"/>
  <c r="H1609" i="5" s="1"/>
  <c r="G1610" i="5"/>
  <c r="H1610" i="5" s="1"/>
  <c r="G1611" i="5"/>
  <c r="H1611" i="5" s="1"/>
  <c r="G1612" i="5"/>
  <c r="H1612" i="5" s="1"/>
  <c r="G1613" i="5"/>
  <c r="H1613" i="5" s="1"/>
  <c r="G1614" i="5"/>
  <c r="H1614" i="5" s="1"/>
  <c r="G1615" i="5"/>
  <c r="H1615" i="5" s="1"/>
  <c r="G1616" i="5"/>
  <c r="H1616" i="5" s="1"/>
  <c r="G1617" i="5"/>
  <c r="H1617" i="5" s="1"/>
  <c r="G1618" i="5"/>
  <c r="H1618" i="5" s="1"/>
  <c r="G1619" i="5"/>
  <c r="H1619" i="5" s="1"/>
  <c r="G1620" i="5"/>
  <c r="H1620" i="5" s="1"/>
  <c r="G1621" i="5"/>
  <c r="H1621" i="5" s="1"/>
  <c r="G1622" i="5"/>
  <c r="H1622" i="5" s="1"/>
  <c r="G1623" i="5"/>
  <c r="H1623" i="5" s="1"/>
  <c r="G1624" i="5"/>
  <c r="H1624" i="5" s="1"/>
  <c r="G1625" i="5"/>
  <c r="H1625" i="5" s="1"/>
  <c r="G1626" i="5"/>
  <c r="H1626" i="5" s="1"/>
  <c r="G1627" i="5"/>
  <c r="H1627" i="5" s="1"/>
  <c r="G1628" i="5"/>
  <c r="H1628" i="5" s="1"/>
  <c r="G1629" i="5"/>
  <c r="H1629" i="5" s="1"/>
  <c r="G1630" i="5"/>
  <c r="H1630" i="5" s="1"/>
  <c r="G1631" i="5"/>
  <c r="H1631" i="5" s="1"/>
  <c r="G1632" i="5"/>
  <c r="H1632" i="5" s="1"/>
  <c r="G1633" i="5"/>
  <c r="H1633" i="5" s="1"/>
  <c r="G1634" i="5"/>
  <c r="H1634" i="5" s="1"/>
  <c r="G1635" i="5"/>
  <c r="H1635" i="5" s="1"/>
  <c r="G1636" i="5"/>
  <c r="H1636" i="5" s="1"/>
  <c r="G1637" i="5"/>
  <c r="H1637" i="5" s="1"/>
  <c r="G1638" i="5"/>
  <c r="H1638" i="5" s="1"/>
  <c r="G1639" i="5"/>
  <c r="H1639" i="5" s="1"/>
  <c r="G1640" i="5"/>
  <c r="H1640" i="5" s="1"/>
  <c r="G1641" i="5"/>
  <c r="H1641" i="5" s="1"/>
  <c r="G1642" i="5"/>
  <c r="H1642" i="5" s="1"/>
  <c r="G1643" i="5"/>
  <c r="H1643" i="5" s="1"/>
  <c r="G1644" i="5"/>
  <c r="H1644" i="5" s="1"/>
  <c r="G1645" i="5"/>
  <c r="H1645" i="5" s="1"/>
  <c r="G1646" i="5"/>
  <c r="H1646" i="5" s="1"/>
  <c r="G1647" i="5"/>
  <c r="H1647" i="5" s="1"/>
  <c r="G1648" i="5"/>
  <c r="H1648" i="5" s="1"/>
  <c r="G1649" i="5"/>
  <c r="H1649" i="5" s="1"/>
  <c r="G1650" i="5"/>
  <c r="H1650" i="5" s="1"/>
  <c r="G1651" i="5"/>
  <c r="H1651" i="5" s="1"/>
  <c r="G1652" i="5"/>
  <c r="H1652" i="5" s="1"/>
  <c r="G1653" i="5"/>
  <c r="H1653" i="5" s="1"/>
  <c r="G1654" i="5"/>
  <c r="H1654" i="5" s="1"/>
  <c r="G1655" i="5"/>
  <c r="H1655" i="5" s="1"/>
  <c r="G1656" i="5"/>
  <c r="H1656" i="5" s="1"/>
  <c r="G1657" i="5"/>
  <c r="H1657" i="5" s="1"/>
  <c r="G1658" i="5"/>
  <c r="H1658" i="5" s="1"/>
  <c r="G1659" i="5"/>
  <c r="H1659" i="5" s="1"/>
  <c r="G1660" i="5"/>
  <c r="H1660" i="5" s="1"/>
  <c r="G1661" i="5"/>
  <c r="H1661" i="5" s="1"/>
  <c r="G1662" i="5"/>
  <c r="H1662" i="5" s="1"/>
  <c r="G1663" i="5"/>
  <c r="H1663" i="5" s="1"/>
  <c r="G1664" i="5"/>
  <c r="H1664" i="5" s="1"/>
  <c r="G1665" i="5"/>
  <c r="H1665" i="5" s="1"/>
  <c r="G1666" i="5"/>
  <c r="H1666" i="5" s="1"/>
  <c r="G1667" i="5"/>
  <c r="H1667" i="5" s="1"/>
  <c r="G1668" i="5"/>
  <c r="H1668" i="5" s="1"/>
  <c r="G1669" i="5"/>
  <c r="H1669" i="5" s="1"/>
  <c r="G1670" i="5"/>
  <c r="H1670" i="5" s="1"/>
  <c r="G1671" i="5"/>
  <c r="H1671" i="5" s="1"/>
  <c r="G1672" i="5"/>
  <c r="H1672" i="5" s="1"/>
  <c r="G1673" i="5"/>
  <c r="H1673" i="5" s="1"/>
  <c r="G1674" i="5"/>
  <c r="H1674" i="5" s="1"/>
  <c r="G1675" i="5"/>
  <c r="H1675" i="5" s="1"/>
  <c r="G1676" i="5"/>
  <c r="H1676" i="5" s="1"/>
  <c r="G1677" i="5"/>
  <c r="H1677" i="5" s="1"/>
  <c r="G1678" i="5"/>
  <c r="H1678" i="5" s="1"/>
  <c r="G1679" i="5"/>
  <c r="H1679" i="5" s="1"/>
  <c r="G1680" i="5"/>
  <c r="H1680" i="5" s="1"/>
  <c r="G1681" i="5"/>
  <c r="H1681" i="5" s="1"/>
  <c r="G1682" i="5"/>
  <c r="H1682" i="5" s="1"/>
  <c r="G1683" i="5"/>
  <c r="H1683" i="5" s="1"/>
  <c r="G1684" i="5"/>
  <c r="H1684" i="5" s="1"/>
  <c r="G1685" i="5"/>
  <c r="H1685" i="5" s="1"/>
  <c r="G1686" i="5"/>
  <c r="H1686" i="5" s="1"/>
  <c r="G1687" i="5"/>
  <c r="H1687" i="5" s="1"/>
  <c r="G1688" i="5"/>
  <c r="H1688" i="5" s="1"/>
  <c r="G1689" i="5"/>
  <c r="H1689" i="5" s="1"/>
  <c r="G1690" i="5"/>
  <c r="H1690" i="5" s="1"/>
  <c r="G1691" i="5"/>
  <c r="H1691" i="5" s="1"/>
  <c r="G1692" i="5"/>
  <c r="H1692" i="5" s="1"/>
  <c r="G1693" i="5"/>
  <c r="H1693" i="5" s="1"/>
  <c r="G1694" i="5"/>
  <c r="H1694" i="5" s="1"/>
  <c r="G1695" i="5"/>
  <c r="H1695" i="5" s="1"/>
  <c r="G1696" i="5"/>
  <c r="H1696" i="5" s="1"/>
  <c r="G1697" i="5"/>
  <c r="H1697" i="5" s="1"/>
  <c r="G1698" i="5"/>
  <c r="H1698" i="5" s="1"/>
  <c r="G1699" i="5"/>
  <c r="H1699" i="5" s="1"/>
  <c r="G1700" i="5"/>
  <c r="H1700" i="5" s="1"/>
  <c r="G1701" i="5"/>
  <c r="H1701" i="5" s="1"/>
  <c r="G1702" i="5"/>
  <c r="H1702" i="5" s="1"/>
  <c r="G1703" i="5"/>
  <c r="H1703" i="5" s="1"/>
  <c r="G1704" i="5"/>
  <c r="H1704" i="5" s="1"/>
  <c r="G1705" i="5"/>
  <c r="H1705" i="5" s="1"/>
  <c r="G1706" i="5"/>
  <c r="H1706" i="5" s="1"/>
  <c r="G1707" i="5"/>
  <c r="H1707" i="5" s="1"/>
  <c r="G1708" i="5"/>
  <c r="H1708" i="5" s="1"/>
  <c r="G1709" i="5"/>
  <c r="H1709" i="5" s="1"/>
  <c r="G1710" i="5"/>
  <c r="H1710" i="5" s="1"/>
  <c r="G1711" i="5"/>
  <c r="H1711" i="5" s="1"/>
  <c r="G1712" i="5"/>
  <c r="H1712" i="5" s="1"/>
  <c r="G1713" i="5"/>
  <c r="H1713" i="5" s="1"/>
  <c r="G1714" i="5"/>
  <c r="H1714" i="5" s="1"/>
  <c r="G1715" i="5"/>
  <c r="H1715" i="5" s="1"/>
  <c r="G1716" i="5"/>
  <c r="H1716" i="5" s="1"/>
  <c r="G1717" i="5"/>
  <c r="H1717" i="5" s="1"/>
  <c r="G1718" i="5"/>
  <c r="H1718" i="5" s="1"/>
  <c r="G1719" i="5"/>
  <c r="H1719" i="5" s="1"/>
  <c r="G1720" i="5"/>
  <c r="H1720" i="5" s="1"/>
  <c r="G1721" i="5"/>
  <c r="H1721" i="5" s="1"/>
  <c r="G1722" i="5"/>
  <c r="H1722" i="5" s="1"/>
  <c r="G1723" i="5"/>
  <c r="H1723" i="5" s="1"/>
  <c r="G1724" i="5"/>
  <c r="H1724" i="5" s="1"/>
  <c r="G1725" i="5"/>
  <c r="H1725" i="5" s="1"/>
  <c r="G1726" i="5"/>
  <c r="H1726" i="5" s="1"/>
  <c r="G1727" i="5"/>
  <c r="H1727" i="5" s="1"/>
  <c r="G1728" i="5"/>
  <c r="H1728" i="5" s="1"/>
  <c r="G1729" i="5"/>
  <c r="H1729" i="5" s="1"/>
  <c r="G1730" i="5"/>
  <c r="H1730" i="5" s="1"/>
  <c r="G1731" i="5"/>
  <c r="H1731" i="5" s="1"/>
  <c r="G1732" i="5"/>
  <c r="H1732" i="5" s="1"/>
  <c r="G1733" i="5"/>
  <c r="H1733" i="5" s="1"/>
  <c r="G1734" i="5"/>
  <c r="H1734" i="5" s="1"/>
  <c r="G1735" i="5"/>
  <c r="H1735" i="5" s="1"/>
  <c r="G1736" i="5"/>
  <c r="H1736" i="5" s="1"/>
  <c r="G1737" i="5"/>
  <c r="H1737" i="5" s="1"/>
  <c r="G1738" i="5"/>
  <c r="H1738" i="5" s="1"/>
  <c r="G1739" i="5"/>
  <c r="H1739" i="5" s="1"/>
  <c r="G1740" i="5"/>
  <c r="H1740" i="5" s="1"/>
  <c r="G1741" i="5"/>
  <c r="H1741" i="5" s="1"/>
  <c r="G1742" i="5"/>
  <c r="H1742" i="5" s="1"/>
  <c r="G1743" i="5"/>
  <c r="H1743" i="5" s="1"/>
  <c r="G1744" i="5"/>
  <c r="H1744" i="5" s="1"/>
  <c r="G1745" i="5"/>
  <c r="H1745" i="5" s="1"/>
  <c r="G1746" i="5"/>
  <c r="H1746" i="5" s="1"/>
  <c r="G1747" i="5"/>
  <c r="H1747" i="5" s="1"/>
  <c r="G1748" i="5"/>
  <c r="H1748" i="5" s="1"/>
  <c r="G1749" i="5"/>
  <c r="H1749" i="5" s="1"/>
  <c r="G1750" i="5"/>
  <c r="H1750" i="5" s="1"/>
  <c r="G1751" i="5"/>
  <c r="H1751" i="5" s="1"/>
  <c r="G1752" i="5"/>
  <c r="H1752" i="5" s="1"/>
  <c r="G1753" i="5"/>
  <c r="H1753" i="5" s="1"/>
  <c r="G1754" i="5"/>
  <c r="H1754" i="5" s="1"/>
  <c r="G1755" i="5"/>
  <c r="H1755" i="5" s="1"/>
  <c r="G1756" i="5"/>
  <c r="H1756" i="5" s="1"/>
  <c r="G1757" i="5"/>
  <c r="H1757" i="5" s="1"/>
  <c r="G1758" i="5"/>
  <c r="H1758" i="5" s="1"/>
  <c r="G1759" i="5"/>
  <c r="H1759" i="5" s="1"/>
  <c r="G1760" i="5"/>
  <c r="H1760" i="5" s="1"/>
  <c r="G1761" i="5"/>
  <c r="H1761" i="5" s="1"/>
  <c r="G1762" i="5"/>
  <c r="H1762" i="5" s="1"/>
  <c r="G1763" i="5"/>
  <c r="H1763" i="5" s="1"/>
  <c r="G1764" i="5"/>
  <c r="H1764" i="5" s="1"/>
  <c r="G1765" i="5"/>
  <c r="H1765" i="5" s="1"/>
  <c r="G1766" i="5"/>
  <c r="H1766" i="5" s="1"/>
  <c r="G1767" i="5"/>
  <c r="H1767" i="5" s="1"/>
  <c r="G1768" i="5"/>
  <c r="H1768" i="5" s="1"/>
  <c r="G1769" i="5"/>
  <c r="H1769" i="5" s="1"/>
  <c r="G1770" i="5"/>
  <c r="H1770" i="5" s="1"/>
  <c r="G1771" i="5"/>
  <c r="H1771" i="5" s="1"/>
  <c r="G1772" i="5"/>
  <c r="H1772" i="5" s="1"/>
  <c r="G1773" i="5"/>
  <c r="H1773" i="5" s="1"/>
  <c r="G1774" i="5"/>
  <c r="H1774" i="5" s="1"/>
  <c r="G1775" i="5"/>
  <c r="H1775" i="5" s="1"/>
  <c r="G1776" i="5"/>
  <c r="H1776" i="5" s="1"/>
  <c r="G1777" i="5"/>
  <c r="H1777" i="5" s="1"/>
  <c r="G1778" i="5"/>
  <c r="H1778" i="5" s="1"/>
  <c r="G1779" i="5"/>
  <c r="H1779" i="5" s="1"/>
  <c r="G1780" i="5"/>
  <c r="H1780" i="5" s="1"/>
  <c r="G1781" i="5"/>
  <c r="H1781" i="5" s="1"/>
  <c r="G1782" i="5"/>
  <c r="H1782" i="5" s="1"/>
  <c r="G1783" i="5"/>
  <c r="H1783" i="5" s="1"/>
  <c r="G1784" i="5"/>
  <c r="H1784" i="5" s="1"/>
  <c r="G1785" i="5"/>
  <c r="H1785" i="5" s="1"/>
  <c r="G1786" i="5"/>
  <c r="H1786" i="5" s="1"/>
  <c r="G1787" i="5"/>
  <c r="H1787" i="5" s="1"/>
  <c r="G1788" i="5"/>
  <c r="H1788" i="5" s="1"/>
  <c r="G1789" i="5"/>
  <c r="H1789" i="5" s="1"/>
  <c r="G1790" i="5"/>
  <c r="H1790" i="5" s="1"/>
  <c r="G1791" i="5"/>
  <c r="H1791" i="5" s="1"/>
  <c r="G1792" i="5"/>
  <c r="H1792" i="5" s="1"/>
  <c r="G1793" i="5"/>
  <c r="H1793" i="5" s="1"/>
  <c r="G1794" i="5"/>
  <c r="H1794" i="5" s="1"/>
  <c r="G1795" i="5"/>
  <c r="H1795" i="5" s="1"/>
  <c r="G1796" i="5"/>
  <c r="H1796" i="5" s="1"/>
  <c r="G1797" i="5"/>
  <c r="H1797" i="5" s="1"/>
  <c r="G1798" i="5"/>
  <c r="H1798" i="5" s="1"/>
  <c r="G1799" i="5"/>
  <c r="H1799" i="5" s="1"/>
  <c r="G1800" i="5"/>
  <c r="H1800" i="5" s="1"/>
  <c r="G1801" i="5"/>
  <c r="H1801" i="5" s="1"/>
  <c r="G1802" i="5"/>
  <c r="H1802" i="5" s="1"/>
  <c r="G1803" i="5"/>
  <c r="H1803" i="5" s="1"/>
  <c r="G1804" i="5"/>
  <c r="H1804" i="5" s="1"/>
  <c r="G1805" i="5"/>
  <c r="H1805" i="5" s="1"/>
  <c r="G1806" i="5"/>
  <c r="H1806" i="5" s="1"/>
  <c r="G1807" i="5"/>
  <c r="H1807" i="5" s="1"/>
  <c r="G1808" i="5"/>
  <c r="H1808" i="5" s="1"/>
  <c r="G1809" i="5"/>
  <c r="H1809" i="5" s="1"/>
  <c r="G1810" i="5"/>
  <c r="H1810" i="5" s="1"/>
  <c r="G1811" i="5"/>
  <c r="H1811" i="5" s="1"/>
  <c r="G1812" i="5"/>
  <c r="H1812" i="5" s="1"/>
  <c r="G1813" i="5"/>
  <c r="H1813" i="5" s="1"/>
  <c r="G1814" i="5"/>
  <c r="H1814" i="5" s="1"/>
  <c r="G1815" i="5"/>
  <c r="H1815" i="5" s="1"/>
  <c r="G1816" i="5"/>
  <c r="H1816" i="5" s="1"/>
  <c r="G1817" i="5"/>
  <c r="H1817" i="5" s="1"/>
  <c r="G1818" i="5"/>
  <c r="H1818" i="5" s="1"/>
  <c r="G1819" i="5"/>
  <c r="H1819" i="5" s="1"/>
  <c r="G1820" i="5"/>
  <c r="H1820" i="5" s="1"/>
  <c r="G1821" i="5"/>
  <c r="H1821" i="5" s="1"/>
  <c r="G1822" i="5"/>
  <c r="H1822" i="5" s="1"/>
  <c r="G1823" i="5"/>
  <c r="H1823" i="5" s="1"/>
  <c r="G1824" i="5"/>
  <c r="H1824" i="5" s="1"/>
  <c r="G1825" i="5"/>
  <c r="H1825" i="5" s="1"/>
  <c r="G1826" i="5"/>
  <c r="H1826" i="5" s="1"/>
  <c r="G1827" i="5"/>
  <c r="H1827" i="5" s="1"/>
  <c r="G1828" i="5"/>
  <c r="H1828" i="5" s="1"/>
  <c r="G1829" i="5"/>
  <c r="H1829" i="5" s="1"/>
  <c r="G1830" i="5"/>
  <c r="H1830" i="5" s="1"/>
  <c r="G1831" i="5"/>
  <c r="H1831" i="5" s="1"/>
  <c r="G1832" i="5"/>
  <c r="H1832" i="5" s="1"/>
  <c r="G1833" i="5"/>
  <c r="H1833" i="5" s="1"/>
  <c r="G1834" i="5"/>
  <c r="H1834" i="5" s="1"/>
  <c r="G1835" i="5"/>
  <c r="H1835" i="5" s="1"/>
  <c r="G1836" i="5"/>
  <c r="H1836" i="5" s="1"/>
  <c r="G1837" i="5"/>
  <c r="H1837" i="5" s="1"/>
  <c r="G1838" i="5"/>
  <c r="H1838" i="5" s="1"/>
  <c r="G1839" i="5"/>
  <c r="H1839" i="5" s="1"/>
  <c r="G1840" i="5"/>
  <c r="H1840" i="5" s="1"/>
  <c r="G1841" i="5"/>
  <c r="H1841" i="5" s="1"/>
  <c r="G1842" i="5"/>
  <c r="H1842" i="5" s="1"/>
  <c r="G1843" i="5"/>
  <c r="H1843" i="5" s="1"/>
  <c r="G1844" i="5"/>
  <c r="H1844" i="5" s="1"/>
  <c r="G1845" i="5"/>
  <c r="H1845" i="5" s="1"/>
  <c r="G1846" i="5"/>
  <c r="H1846" i="5" s="1"/>
  <c r="G1847" i="5"/>
  <c r="H1847" i="5" s="1"/>
  <c r="G1848" i="5"/>
  <c r="H1848" i="5" s="1"/>
  <c r="G1849" i="5"/>
  <c r="H1849" i="5" s="1"/>
  <c r="G1850" i="5"/>
  <c r="H1850" i="5" s="1"/>
  <c r="G1851" i="5"/>
  <c r="H1851" i="5" s="1"/>
  <c r="G1852" i="5"/>
  <c r="H1852" i="5" s="1"/>
  <c r="G1853" i="5"/>
  <c r="H1853" i="5" s="1"/>
  <c r="G1854" i="5"/>
  <c r="H1854" i="5" s="1"/>
  <c r="G1855" i="5"/>
  <c r="H1855" i="5" s="1"/>
  <c r="G1856" i="5"/>
  <c r="H1856" i="5" s="1"/>
  <c r="G1857" i="5"/>
  <c r="H1857" i="5" s="1"/>
  <c r="G1858" i="5"/>
  <c r="H1858" i="5" s="1"/>
  <c r="G1859" i="5"/>
  <c r="H1859" i="5" s="1"/>
  <c r="G1860" i="5"/>
  <c r="H1860" i="5" s="1"/>
  <c r="G1861" i="5"/>
  <c r="H1861" i="5" s="1"/>
  <c r="G1862" i="5"/>
  <c r="H1862" i="5" s="1"/>
  <c r="G1863" i="5"/>
  <c r="H1863" i="5" s="1"/>
  <c r="G1864" i="5"/>
  <c r="H1864" i="5" s="1"/>
  <c r="G1865" i="5"/>
  <c r="H1865" i="5" s="1"/>
  <c r="G1866" i="5"/>
  <c r="H1866" i="5" s="1"/>
  <c r="G1867" i="5"/>
  <c r="H1867" i="5" s="1"/>
  <c r="G1868" i="5"/>
  <c r="H1868" i="5" s="1"/>
  <c r="G1869" i="5"/>
  <c r="H1869" i="5" s="1"/>
  <c r="G1870" i="5"/>
  <c r="H1870" i="5" s="1"/>
  <c r="G1871" i="5"/>
  <c r="H1871" i="5" s="1"/>
  <c r="G1872" i="5"/>
  <c r="H1872" i="5" s="1"/>
  <c r="G1873" i="5"/>
  <c r="H1873" i="5" s="1"/>
  <c r="G1874" i="5"/>
  <c r="H1874" i="5" s="1"/>
  <c r="G1875" i="5"/>
  <c r="H1875" i="5" s="1"/>
  <c r="G1876" i="5"/>
  <c r="H1876" i="5" s="1"/>
  <c r="G1877" i="5"/>
  <c r="H1877" i="5" s="1"/>
  <c r="G1878" i="5"/>
  <c r="H1878" i="5" s="1"/>
  <c r="G1879" i="5"/>
  <c r="H1879" i="5" s="1"/>
  <c r="G1880" i="5"/>
  <c r="H1880" i="5" s="1"/>
  <c r="G1881" i="5"/>
  <c r="H1881" i="5" s="1"/>
  <c r="G1882" i="5"/>
  <c r="H1882" i="5" s="1"/>
  <c r="G1883" i="5"/>
  <c r="H1883" i="5" s="1"/>
  <c r="G1884" i="5"/>
  <c r="H1884" i="5" s="1"/>
  <c r="G1885" i="5"/>
  <c r="H1885" i="5" s="1"/>
  <c r="G1886" i="5"/>
  <c r="H1886" i="5" s="1"/>
  <c r="G1887" i="5"/>
  <c r="H1887" i="5" s="1"/>
  <c r="G1888" i="5"/>
  <c r="H1888" i="5" s="1"/>
  <c r="G1889" i="5"/>
  <c r="H1889" i="5" s="1"/>
  <c r="G1890" i="5"/>
  <c r="H1890" i="5" s="1"/>
  <c r="G1891" i="5"/>
  <c r="H1891" i="5" s="1"/>
  <c r="G1892" i="5"/>
  <c r="H1892" i="5" s="1"/>
  <c r="G1893" i="5"/>
  <c r="H1893" i="5" s="1"/>
  <c r="G1894" i="5"/>
  <c r="H1894" i="5" s="1"/>
  <c r="G1895" i="5"/>
  <c r="H1895" i="5" s="1"/>
  <c r="G1896" i="5"/>
  <c r="H1896" i="5" s="1"/>
  <c r="G1897" i="5"/>
  <c r="H1897" i="5" s="1"/>
  <c r="G1898" i="5"/>
  <c r="H1898" i="5" s="1"/>
  <c r="G1899" i="5"/>
  <c r="H1899" i="5" s="1"/>
  <c r="G1900" i="5"/>
  <c r="H1900" i="5" s="1"/>
  <c r="G1901" i="5"/>
  <c r="H1901" i="5" s="1"/>
  <c r="G1902" i="5"/>
  <c r="H1902" i="5" s="1"/>
  <c r="G1903" i="5"/>
  <c r="H1903" i="5" s="1"/>
  <c r="G1904" i="5"/>
  <c r="H1904" i="5" s="1"/>
  <c r="G1905" i="5"/>
  <c r="H1905" i="5" s="1"/>
  <c r="G1906" i="5"/>
  <c r="H1906" i="5" s="1"/>
  <c r="G1907" i="5"/>
  <c r="H1907" i="5" s="1"/>
  <c r="G1908" i="5"/>
  <c r="H1908" i="5" s="1"/>
  <c r="G1909" i="5"/>
  <c r="H1909" i="5" s="1"/>
  <c r="G1910" i="5"/>
  <c r="H1910" i="5" s="1"/>
  <c r="G1911" i="5"/>
  <c r="H1911" i="5" s="1"/>
  <c r="G1912" i="5"/>
  <c r="H1912" i="5" s="1"/>
  <c r="G1913" i="5"/>
  <c r="H1913" i="5" s="1"/>
  <c r="G1914" i="5"/>
  <c r="H1914" i="5" s="1"/>
  <c r="G1915" i="5"/>
  <c r="H1915" i="5" s="1"/>
  <c r="G1916" i="5"/>
  <c r="H1916" i="5" s="1"/>
  <c r="G1917" i="5"/>
  <c r="H1917" i="5" s="1"/>
  <c r="G1918" i="5"/>
  <c r="H1918" i="5" s="1"/>
  <c r="G1919" i="5"/>
  <c r="H1919" i="5" s="1"/>
  <c r="G1920" i="5"/>
  <c r="H1920" i="5" s="1"/>
  <c r="G1921" i="5"/>
  <c r="H1921" i="5" s="1"/>
  <c r="G1922" i="5"/>
  <c r="H1922" i="5" s="1"/>
  <c r="G1923" i="5"/>
  <c r="H1923" i="5" s="1"/>
  <c r="G1924" i="5"/>
  <c r="H1924" i="5" s="1"/>
  <c r="G1925" i="5"/>
  <c r="H1925" i="5" s="1"/>
  <c r="G1926" i="5"/>
  <c r="H1926" i="5" s="1"/>
  <c r="G1927" i="5"/>
  <c r="H1927" i="5" s="1"/>
  <c r="G1928" i="5"/>
  <c r="H1928" i="5" s="1"/>
  <c r="G1929" i="5"/>
  <c r="H1929" i="5" s="1"/>
  <c r="G1930" i="5"/>
  <c r="H1930" i="5" s="1"/>
  <c r="G1931" i="5"/>
  <c r="H1931" i="5" s="1"/>
  <c r="G1932" i="5"/>
  <c r="H1932" i="5" s="1"/>
  <c r="G1933" i="5"/>
  <c r="H1933" i="5" s="1"/>
  <c r="G1934" i="5"/>
  <c r="H1934" i="5" s="1"/>
  <c r="G1935" i="5"/>
  <c r="H1935" i="5" s="1"/>
  <c r="G1936" i="5"/>
  <c r="H1936" i="5" s="1"/>
  <c r="G1937" i="5"/>
  <c r="H1937" i="5" s="1"/>
  <c r="G1938" i="5"/>
  <c r="H1938" i="5" s="1"/>
  <c r="G1939" i="5"/>
  <c r="H1939" i="5" s="1"/>
  <c r="G1940" i="5"/>
  <c r="H1940" i="5" s="1"/>
  <c r="G1941" i="5"/>
  <c r="H1941" i="5" s="1"/>
  <c r="G1942" i="5"/>
  <c r="H1942" i="5" s="1"/>
  <c r="G1943" i="5"/>
  <c r="H1943" i="5" s="1"/>
  <c r="G1944" i="5"/>
  <c r="H1944" i="5" s="1"/>
  <c r="G1945" i="5"/>
  <c r="H1945" i="5" s="1"/>
  <c r="G1946" i="5"/>
  <c r="H1946" i="5" s="1"/>
  <c r="G1947" i="5"/>
  <c r="H1947" i="5" s="1"/>
  <c r="G1948" i="5"/>
  <c r="H1948" i="5" s="1"/>
  <c r="G1949" i="5"/>
  <c r="H1949" i="5" s="1"/>
  <c r="G1950" i="5"/>
  <c r="H1950" i="5" s="1"/>
  <c r="G1951" i="5"/>
  <c r="H1951" i="5" s="1"/>
  <c r="G1952" i="5"/>
  <c r="H1952" i="5" s="1"/>
  <c r="G1953" i="5"/>
  <c r="H1953" i="5" s="1"/>
  <c r="G1954" i="5"/>
  <c r="H1954" i="5" s="1"/>
  <c r="G1955" i="5"/>
  <c r="H1955" i="5" s="1"/>
  <c r="G1956" i="5"/>
  <c r="H1956" i="5" s="1"/>
  <c r="G1957" i="5"/>
  <c r="H1957" i="5" s="1"/>
  <c r="G1958" i="5"/>
  <c r="H1958" i="5" s="1"/>
  <c r="G1959" i="5"/>
  <c r="H1959" i="5" s="1"/>
  <c r="G1960" i="5"/>
  <c r="H1960" i="5" s="1"/>
  <c r="G1961" i="5"/>
  <c r="H1961" i="5" s="1"/>
  <c r="G1962" i="5"/>
  <c r="H1962" i="5" s="1"/>
  <c r="G1963" i="5"/>
  <c r="H1963" i="5" s="1"/>
  <c r="G1964" i="5"/>
  <c r="H1964" i="5" s="1"/>
  <c r="G1965" i="5"/>
  <c r="H1965" i="5" s="1"/>
  <c r="G1966" i="5"/>
  <c r="H1966" i="5" s="1"/>
  <c r="G1967" i="5"/>
  <c r="H1967" i="5" s="1"/>
  <c r="G1968" i="5"/>
  <c r="H1968" i="5" s="1"/>
  <c r="G1969" i="5"/>
  <c r="H1969" i="5" s="1"/>
  <c r="G1970" i="5"/>
  <c r="H1970" i="5" s="1"/>
  <c r="G1971" i="5"/>
  <c r="H1971" i="5" s="1"/>
  <c r="G1972" i="5"/>
  <c r="H1972" i="5" s="1"/>
  <c r="G1973" i="5"/>
  <c r="H1973" i="5" s="1"/>
  <c r="G1974" i="5"/>
  <c r="H1974" i="5" s="1"/>
  <c r="G1975" i="5"/>
  <c r="H1975" i="5" s="1"/>
  <c r="G1976" i="5"/>
  <c r="H1976" i="5" s="1"/>
  <c r="G1977" i="5"/>
  <c r="H1977" i="5" s="1"/>
  <c r="G1978" i="5"/>
  <c r="H1978" i="5" s="1"/>
  <c r="G1979" i="5"/>
  <c r="H1979" i="5" s="1"/>
  <c r="G1980" i="5"/>
  <c r="H1980" i="5" s="1"/>
  <c r="G1981" i="5"/>
  <c r="H1981" i="5" s="1"/>
  <c r="G1982" i="5"/>
  <c r="H1982" i="5" s="1"/>
  <c r="G1983" i="5"/>
  <c r="H1983" i="5" s="1"/>
  <c r="G1984" i="5"/>
  <c r="H1984" i="5" s="1"/>
  <c r="G1985" i="5"/>
  <c r="H1985" i="5" s="1"/>
  <c r="G1986" i="5"/>
  <c r="H1986" i="5" s="1"/>
  <c r="G1987" i="5"/>
  <c r="H1987" i="5" s="1"/>
  <c r="G1988" i="5"/>
  <c r="H1988" i="5" s="1"/>
  <c r="G1989" i="5"/>
  <c r="H1989" i="5" s="1"/>
  <c r="G1990" i="5"/>
  <c r="H1990" i="5" s="1"/>
  <c r="G1991" i="5"/>
  <c r="H1991" i="5" s="1"/>
  <c r="G1992" i="5"/>
  <c r="H1992" i="5" s="1"/>
  <c r="G1993" i="5"/>
  <c r="H1993" i="5" s="1"/>
  <c r="G1994" i="5"/>
  <c r="H1994" i="5" s="1"/>
  <c r="G1995" i="5"/>
  <c r="H1995" i="5" s="1"/>
  <c r="G1996" i="5"/>
  <c r="H1996" i="5" s="1"/>
  <c r="G1997" i="5"/>
  <c r="H1997" i="5" s="1"/>
  <c r="G1998" i="5"/>
  <c r="H1998" i="5" s="1"/>
  <c r="G1999" i="5"/>
  <c r="H1999" i="5" s="1"/>
  <c r="G2000" i="5"/>
  <c r="H2000" i="5" s="1"/>
  <c r="G2001" i="5"/>
  <c r="H2001" i="5" s="1"/>
  <c r="G2002" i="5"/>
  <c r="H2002" i="5" s="1"/>
  <c r="G2003" i="5"/>
  <c r="H2003" i="5" s="1"/>
  <c r="G2004" i="5"/>
  <c r="H2004" i="5" s="1"/>
  <c r="G2005" i="5"/>
  <c r="H2005" i="5" s="1"/>
  <c r="G2006" i="5"/>
  <c r="H2006" i="5" s="1"/>
  <c r="G2007" i="5"/>
  <c r="H2007" i="5" s="1"/>
  <c r="G2008" i="5"/>
  <c r="H2008" i="5" s="1"/>
  <c r="G2009" i="5"/>
  <c r="H2009" i="5" s="1"/>
  <c r="G2010" i="5"/>
  <c r="H2010" i="5" s="1"/>
  <c r="G2011" i="5"/>
  <c r="H2011" i="5" s="1"/>
  <c r="G2012" i="5"/>
  <c r="H2012" i="5" s="1"/>
  <c r="G2013" i="5"/>
  <c r="H2013" i="5" s="1"/>
  <c r="G2014" i="5"/>
  <c r="H2014" i="5" s="1"/>
  <c r="G2015" i="5"/>
  <c r="H2015" i="5" s="1"/>
  <c r="G2016" i="5"/>
  <c r="H2016" i="5" s="1"/>
  <c r="G2017" i="5"/>
  <c r="H2017" i="5" s="1"/>
  <c r="G2018" i="5"/>
  <c r="H2018" i="5" s="1"/>
  <c r="G2019" i="5"/>
  <c r="H2019" i="5" s="1"/>
  <c r="G2020" i="5"/>
  <c r="H2020" i="5" s="1"/>
  <c r="G2021" i="5"/>
  <c r="H2021" i="5" s="1"/>
  <c r="G2022" i="5"/>
  <c r="H2022" i="5" s="1"/>
  <c r="G2023" i="5"/>
  <c r="H2023" i="5" s="1"/>
  <c r="G2024" i="5"/>
  <c r="H2024" i="5" s="1"/>
  <c r="G2025" i="5"/>
  <c r="H2025" i="5" s="1"/>
  <c r="G2026" i="5"/>
  <c r="H2026" i="5" s="1"/>
  <c r="G2027" i="5"/>
  <c r="H2027" i="5" s="1"/>
  <c r="G2028" i="5"/>
  <c r="H2028" i="5" s="1"/>
  <c r="G2029" i="5"/>
  <c r="H2029" i="5" s="1"/>
  <c r="G2030" i="5"/>
  <c r="H2030" i="5" s="1"/>
  <c r="G2031" i="5"/>
  <c r="H2031" i="5" s="1"/>
  <c r="G2032" i="5"/>
  <c r="H2032" i="5" s="1"/>
  <c r="G2033" i="5"/>
  <c r="H2033" i="5" s="1"/>
  <c r="G2034" i="5"/>
  <c r="H2034" i="5" s="1"/>
  <c r="G2035" i="5"/>
  <c r="H2035" i="5" s="1"/>
  <c r="G2036" i="5"/>
  <c r="H2036" i="5" s="1"/>
  <c r="G2037" i="5"/>
  <c r="H2037" i="5" s="1"/>
  <c r="G2038" i="5"/>
  <c r="H2038" i="5" s="1"/>
  <c r="G2039" i="5"/>
  <c r="H2039" i="5" s="1"/>
  <c r="G2040" i="5"/>
  <c r="H2040" i="5" s="1"/>
  <c r="G2041" i="5"/>
  <c r="H2041" i="5" s="1"/>
  <c r="G2042" i="5"/>
  <c r="H2042" i="5" s="1"/>
  <c r="G2043" i="5"/>
  <c r="H2043" i="5" s="1"/>
  <c r="G2044" i="5"/>
  <c r="H2044" i="5" s="1"/>
  <c r="G2045" i="5"/>
  <c r="H2045" i="5" s="1"/>
  <c r="G2046" i="5"/>
  <c r="H2046" i="5" s="1"/>
  <c r="G2047" i="5"/>
  <c r="H2047" i="5" s="1"/>
  <c r="G2048" i="5"/>
  <c r="H2048" i="5" s="1"/>
  <c r="G2049" i="5"/>
  <c r="H2049" i="5" s="1"/>
  <c r="G2050" i="5"/>
  <c r="H2050" i="5" s="1"/>
  <c r="G2051" i="5"/>
  <c r="H2051" i="5" s="1"/>
  <c r="G2052" i="5"/>
  <c r="H2052" i="5" s="1"/>
  <c r="G2053" i="5"/>
  <c r="H2053" i="5" s="1"/>
  <c r="G2054" i="5"/>
  <c r="H2054" i="5" s="1"/>
  <c r="G2055" i="5"/>
  <c r="H2055" i="5" s="1"/>
  <c r="G2056" i="5"/>
  <c r="H2056" i="5" s="1"/>
  <c r="G2057" i="5"/>
  <c r="H2057" i="5" s="1"/>
  <c r="G2058" i="5"/>
  <c r="H2058" i="5" s="1"/>
  <c r="G2059" i="5"/>
  <c r="H2059" i="5" s="1"/>
  <c r="G2060" i="5"/>
  <c r="H2060" i="5" s="1"/>
  <c r="G2061" i="5"/>
  <c r="H2061" i="5" s="1"/>
  <c r="G2062" i="5"/>
  <c r="H2062" i="5" s="1"/>
  <c r="G2063" i="5"/>
  <c r="H2063" i="5" s="1"/>
  <c r="G2064" i="5"/>
  <c r="H2064" i="5" s="1"/>
  <c r="G2065" i="5"/>
  <c r="H2065" i="5" s="1"/>
  <c r="G2066" i="5"/>
  <c r="H2066" i="5" s="1"/>
  <c r="G2067" i="5"/>
  <c r="H2067" i="5" s="1"/>
  <c r="G2068" i="5"/>
  <c r="H2068" i="5" s="1"/>
  <c r="G2069" i="5"/>
  <c r="H2069" i="5" s="1"/>
  <c r="G2070" i="5"/>
  <c r="H2070" i="5" s="1"/>
  <c r="G2071" i="5"/>
  <c r="H2071" i="5" s="1"/>
  <c r="G2072" i="5"/>
  <c r="H2072" i="5" s="1"/>
  <c r="G2073" i="5"/>
  <c r="H2073" i="5" s="1"/>
  <c r="G2074" i="5"/>
  <c r="H2074" i="5" s="1"/>
  <c r="G2075" i="5"/>
  <c r="H2075" i="5" s="1"/>
  <c r="G2076" i="5"/>
  <c r="H2076" i="5" s="1"/>
  <c r="G2077" i="5"/>
  <c r="H2077" i="5" s="1"/>
  <c r="G2078" i="5"/>
  <c r="H2078" i="5" s="1"/>
  <c r="G2079" i="5"/>
  <c r="H2079" i="5" s="1"/>
  <c r="G2080" i="5"/>
  <c r="H2080" i="5" s="1"/>
  <c r="G2081" i="5"/>
  <c r="H2081" i="5" s="1"/>
  <c r="G2082" i="5"/>
  <c r="H2082" i="5" s="1"/>
  <c r="G2083" i="5"/>
  <c r="H2083" i="5" s="1"/>
  <c r="G2084" i="5"/>
  <c r="H2084" i="5" s="1"/>
  <c r="G2085" i="5"/>
  <c r="H2085" i="5" s="1"/>
  <c r="G2086" i="5"/>
  <c r="H2086" i="5" s="1"/>
  <c r="G2087" i="5"/>
  <c r="H2087" i="5" s="1"/>
  <c r="G2088" i="5"/>
  <c r="H2088" i="5" s="1"/>
  <c r="G2089" i="5"/>
  <c r="H2089" i="5" s="1"/>
  <c r="G2090" i="5"/>
  <c r="H2090" i="5" s="1"/>
  <c r="G2091" i="5"/>
  <c r="H2091" i="5" s="1"/>
  <c r="G2092" i="5"/>
  <c r="H2092" i="5" s="1"/>
  <c r="G2093" i="5"/>
  <c r="H2093" i="5" s="1"/>
  <c r="G2094" i="5"/>
  <c r="H2094" i="5" s="1"/>
  <c r="G2095" i="5"/>
  <c r="H2095" i="5" s="1"/>
  <c r="G2096" i="5"/>
  <c r="H2096" i="5" s="1"/>
  <c r="G2097" i="5"/>
  <c r="H2097" i="5" s="1"/>
  <c r="G2098" i="5"/>
  <c r="H2098" i="5" s="1"/>
  <c r="G2099" i="5"/>
  <c r="H2099" i="5" s="1"/>
  <c r="G2100" i="5"/>
  <c r="H2100" i="5" s="1"/>
  <c r="G2101" i="5"/>
  <c r="H2101" i="5" s="1"/>
  <c r="G2102" i="5"/>
  <c r="H2102" i="5" s="1"/>
  <c r="G2103" i="5"/>
  <c r="H2103" i="5" s="1"/>
  <c r="G2104" i="5"/>
  <c r="H2104" i="5" s="1"/>
  <c r="G2105" i="5"/>
  <c r="H2105" i="5" s="1"/>
  <c r="G2106" i="5"/>
  <c r="H2106" i="5" s="1"/>
  <c r="G2107" i="5"/>
  <c r="H2107" i="5" s="1"/>
  <c r="G2108" i="5"/>
  <c r="H2108" i="5" s="1"/>
  <c r="G2109" i="5"/>
  <c r="H2109" i="5" s="1"/>
  <c r="G2110" i="5"/>
  <c r="H2110" i="5" s="1"/>
  <c r="G2111" i="5"/>
  <c r="H2111" i="5" s="1"/>
  <c r="G2112" i="5"/>
  <c r="H2112" i="5" s="1"/>
  <c r="G2113" i="5"/>
  <c r="H2113" i="5" s="1"/>
  <c r="G2114" i="5"/>
  <c r="H2114" i="5" s="1"/>
  <c r="G2115" i="5"/>
  <c r="H2115" i="5" s="1"/>
  <c r="G2116" i="5"/>
  <c r="H2116" i="5" s="1"/>
  <c r="G2117" i="5"/>
  <c r="H2117" i="5" s="1"/>
  <c r="G2118" i="5"/>
  <c r="H2118" i="5" s="1"/>
  <c r="G2119" i="5"/>
  <c r="H2119" i="5" s="1"/>
  <c r="G2120" i="5"/>
  <c r="H2120" i="5" s="1"/>
  <c r="G2121" i="5"/>
  <c r="H2121" i="5" s="1"/>
  <c r="G2122" i="5"/>
  <c r="H2122" i="5" s="1"/>
  <c r="G2123" i="5"/>
  <c r="H2123" i="5" s="1"/>
  <c r="G2124" i="5"/>
  <c r="H2124" i="5" s="1"/>
  <c r="G2125" i="5"/>
  <c r="H2125" i="5" s="1"/>
  <c r="G2126" i="5"/>
  <c r="H2126" i="5" s="1"/>
  <c r="G2127" i="5"/>
  <c r="H2127" i="5" s="1"/>
  <c r="G2128" i="5"/>
  <c r="H2128" i="5" s="1"/>
  <c r="G2129" i="5"/>
  <c r="H2129" i="5" s="1"/>
  <c r="G2130" i="5"/>
  <c r="H2130" i="5" s="1"/>
  <c r="G2131" i="5"/>
  <c r="H2131" i="5" s="1"/>
  <c r="G2132" i="5"/>
  <c r="H2132" i="5" s="1"/>
  <c r="G2133" i="5"/>
  <c r="H2133" i="5" s="1"/>
  <c r="G2134" i="5"/>
  <c r="H2134" i="5" s="1"/>
  <c r="G2135" i="5"/>
  <c r="H2135" i="5" s="1"/>
  <c r="G2136" i="5"/>
  <c r="H2136" i="5" s="1"/>
  <c r="G2137" i="5"/>
  <c r="H2137" i="5" s="1"/>
  <c r="G2138" i="5"/>
  <c r="H2138" i="5" s="1"/>
  <c r="G2139" i="5"/>
  <c r="H2139" i="5" s="1"/>
  <c r="G2140" i="5"/>
  <c r="H2140" i="5" s="1"/>
  <c r="G2141" i="5"/>
  <c r="H2141" i="5" s="1"/>
  <c r="G2142" i="5"/>
  <c r="H2142" i="5" s="1"/>
  <c r="G2143" i="5"/>
  <c r="H2143" i="5" s="1"/>
  <c r="G2144" i="5"/>
  <c r="H2144" i="5" s="1"/>
  <c r="G2145" i="5"/>
  <c r="H2145" i="5" s="1"/>
  <c r="G2146" i="5"/>
  <c r="H2146" i="5" s="1"/>
  <c r="G2147" i="5"/>
  <c r="H2147" i="5" s="1"/>
  <c r="G2148" i="5"/>
  <c r="H2148" i="5" s="1"/>
  <c r="G2149" i="5"/>
  <c r="H2149" i="5" s="1"/>
  <c r="G2150" i="5"/>
  <c r="H2150" i="5" s="1"/>
  <c r="G2151" i="5"/>
  <c r="H2151" i="5" s="1"/>
  <c r="G2152" i="5"/>
  <c r="H2152" i="5" s="1"/>
  <c r="G2153" i="5"/>
  <c r="H2153" i="5" s="1"/>
  <c r="G2154" i="5"/>
  <c r="H2154" i="5" s="1"/>
  <c r="G2155" i="5"/>
  <c r="H2155" i="5" s="1"/>
  <c r="G2156" i="5"/>
  <c r="H2156" i="5" s="1"/>
  <c r="G2157" i="5"/>
  <c r="H2157" i="5" s="1"/>
  <c r="G2158" i="5"/>
  <c r="H2158" i="5" s="1"/>
  <c r="G2159" i="5"/>
  <c r="H2159" i="5" s="1"/>
  <c r="G2160" i="5"/>
  <c r="H2160" i="5" s="1"/>
  <c r="G2161" i="5"/>
  <c r="H2161" i="5" s="1"/>
  <c r="G2162" i="5"/>
  <c r="H2162" i="5" s="1"/>
  <c r="G2163" i="5"/>
  <c r="H2163" i="5" s="1"/>
  <c r="G2164" i="5"/>
  <c r="H2164" i="5" s="1"/>
  <c r="G2165" i="5"/>
  <c r="H2165" i="5" s="1"/>
  <c r="G2166" i="5"/>
  <c r="H2166" i="5" s="1"/>
  <c r="G2167" i="5"/>
  <c r="H2167" i="5" s="1"/>
  <c r="G2168" i="5"/>
  <c r="H2168" i="5" s="1"/>
  <c r="G2169" i="5"/>
  <c r="H2169" i="5" s="1"/>
  <c r="G2170" i="5"/>
  <c r="H2170" i="5" s="1"/>
  <c r="G2171" i="5"/>
  <c r="H2171" i="5" s="1"/>
  <c r="G2172" i="5"/>
  <c r="H2172" i="5" s="1"/>
  <c r="G2173" i="5"/>
  <c r="H2173" i="5" s="1"/>
  <c r="G2174" i="5"/>
  <c r="H2174" i="5" s="1"/>
  <c r="G2175" i="5"/>
  <c r="H2175" i="5" s="1"/>
  <c r="G2176" i="5"/>
  <c r="H2176" i="5" s="1"/>
  <c r="G2177" i="5"/>
  <c r="H2177" i="5" s="1"/>
  <c r="G2178" i="5"/>
  <c r="H2178" i="5" s="1"/>
  <c r="G2179" i="5"/>
  <c r="H2179" i="5" s="1"/>
  <c r="G2180" i="5"/>
  <c r="H2180" i="5" s="1"/>
  <c r="G2181" i="5"/>
  <c r="H2181" i="5" s="1"/>
  <c r="G2182" i="5"/>
  <c r="H2182" i="5" s="1"/>
  <c r="G2183" i="5"/>
  <c r="H2183" i="5" s="1"/>
  <c r="G2184" i="5"/>
  <c r="H2184" i="5" s="1"/>
  <c r="G2185" i="5"/>
  <c r="H2185" i="5" s="1"/>
  <c r="G2186" i="5"/>
  <c r="H2186" i="5" s="1"/>
  <c r="G2187" i="5"/>
  <c r="H2187" i="5" s="1"/>
  <c r="G2188" i="5"/>
  <c r="H2188" i="5" s="1"/>
  <c r="G2189" i="5"/>
  <c r="H2189" i="5" s="1"/>
  <c r="G2190" i="5"/>
  <c r="H2190" i="5" s="1"/>
  <c r="G2191" i="5"/>
  <c r="H2191" i="5" s="1"/>
  <c r="G2192" i="5"/>
  <c r="H2192" i="5" s="1"/>
  <c r="G2193" i="5"/>
  <c r="H2193" i="5" s="1"/>
  <c r="G2194" i="5"/>
  <c r="H2194" i="5" s="1"/>
  <c r="G2195" i="5"/>
  <c r="H2195" i="5" s="1"/>
  <c r="G2196" i="5"/>
  <c r="H2196" i="5" s="1"/>
  <c r="G2197" i="5"/>
  <c r="H2197" i="5" s="1"/>
  <c r="G2198" i="5"/>
  <c r="H2198" i="5" s="1"/>
  <c r="G2199" i="5"/>
  <c r="H2199" i="5" s="1"/>
  <c r="G2200" i="5"/>
  <c r="H2200" i="5" s="1"/>
  <c r="G2201" i="5"/>
  <c r="H2201" i="5" s="1"/>
  <c r="G2202" i="5"/>
  <c r="H2202" i="5" s="1"/>
  <c r="G2203" i="5"/>
  <c r="H2203" i="5" s="1"/>
  <c r="G2204" i="5"/>
  <c r="H2204" i="5" s="1"/>
  <c r="G2205" i="5"/>
  <c r="H2205" i="5" s="1"/>
  <c r="G2206" i="5"/>
  <c r="H2206" i="5" s="1"/>
  <c r="G2207" i="5"/>
  <c r="H2207" i="5" s="1"/>
  <c r="G2208" i="5"/>
  <c r="H2208" i="5" s="1"/>
  <c r="G2209" i="5"/>
  <c r="H2209" i="5" s="1"/>
  <c r="G2210" i="5"/>
  <c r="H2210" i="5" s="1"/>
  <c r="G2211" i="5"/>
  <c r="H2211" i="5" s="1"/>
  <c r="G2212" i="5"/>
  <c r="H2212" i="5" s="1"/>
  <c r="G2213" i="5"/>
  <c r="H2213" i="5" s="1"/>
  <c r="G2214" i="5"/>
  <c r="H2214" i="5" s="1"/>
  <c r="G2215" i="5"/>
  <c r="H2215" i="5" s="1"/>
  <c r="G2216" i="5"/>
  <c r="H2216" i="5" s="1"/>
  <c r="G2217" i="5"/>
  <c r="H2217" i="5" s="1"/>
  <c r="G2218" i="5"/>
  <c r="H2218" i="5" s="1"/>
  <c r="G2219" i="5"/>
  <c r="H2219" i="5" s="1"/>
  <c r="G2220" i="5"/>
  <c r="H2220" i="5" s="1"/>
  <c r="G2221" i="5"/>
  <c r="H2221" i="5" s="1"/>
  <c r="G2222" i="5"/>
  <c r="H2222" i="5" s="1"/>
  <c r="G2223" i="5"/>
  <c r="H2223" i="5" s="1"/>
  <c r="G2224" i="5"/>
  <c r="H2224" i="5" s="1"/>
  <c r="G2225" i="5"/>
  <c r="H2225" i="5" s="1"/>
  <c r="G2226" i="5"/>
  <c r="H2226" i="5" s="1"/>
  <c r="G2227" i="5"/>
  <c r="H2227" i="5" s="1"/>
  <c r="G2228" i="5"/>
  <c r="H2228" i="5" s="1"/>
  <c r="G2229" i="5"/>
  <c r="H2229" i="5" s="1"/>
  <c r="G2230" i="5"/>
  <c r="H2230" i="5" s="1"/>
  <c r="G2231" i="5"/>
  <c r="H2231" i="5" s="1"/>
  <c r="G2232" i="5"/>
  <c r="H2232" i="5" s="1"/>
  <c r="G2233" i="5"/>
  <c r="H2233" i="5" s="1"/>
  <c r="G2234" i="5"/>
  <c r="H2234" i="5" s="1"/>
  <c r="G2235" i="5"/>
  <c r="H2235" i="5" s="1"/>
  <c r="G2236" i="5"/>
  <c r="H2236" i="5" s="1"/>
  <c r="G2237" i="5"/>
  <c r="H2237" i="5" s="1"/>
  <c r="G2238" i="5"/>
  <c r="H2238" i="5" s="1"/>
  <c r="G2239" i="5"/>
  <c r="H2239" i="5" s="1"/>
  <c r="G2240" i="5"/>
  <c r="H2240" i="5" s="1"/>
  <c r="G2241" i="5"/>
  <c r="H2241" i="5" s="1"/>
  <c r="G2242" i="5"/>
  <c r="H2242" i="5" s="1"/>
  <c r="G2243" i="5"/>
  <c r="H2243" i="5" s="1"/>
  <c r="G2244" i="5"/>
  <c r="H2244" i="5" s="1"/>
  <c r="G2245" i="5"/>
  <c r="H2245" i="5" s="1"/>
  <c r="G2246" i="5"/>
  <c r="H2246" i="5" s="1"/>
  <c r="G2247" i="5"/>
  <c r="H2247" i="5" s="1"/>
  <c r="G2248" i="5"/>
  <c r="H2248" i="5" s="1"/>
  <c r="G2249" i="5"/>
  <c r="H2249" i="5" s="1"/>
  <c r="G2250" i="5"/>
  <c r="H2250" i="5" s="1"/>
  <c r="G2251" i="5"/>
  <c r="H2251" i="5" s="1"/>
  <c r="G2252" i="5"/>
  <c r="H2252" i="5" s="1"/>
  <c r="G2253" i="5"/>
  <c r="H2253" i="5" s="1"/>
  <c r="G2254" i="5"/>
  <c r="H2254" i="5" s="1"/>
  <c r="G2255" i="5"/>
  <c r="H2255" i="5" s="1"/>
  <c r="G2256" i="5"/>
  <c r="H2256" i="5" s="1"/>
  <c r="G2257" i="5"/>
  <c r="H2257" i="5" s="1"/>
  <c r="G2258" i="5"/>
  <c r="H2258" i="5" s="1"/>
  <c r="G2259" i="5"/>
  <c r="H2259" i="5" s="1"/>
  <c r="G2260" i="5"/>
  <c r="H2260" i="5" s="1"/>
  <c r="G2261" i="5"/>
  <c r="H2261" i="5" s="1"/>
  <c r="G2262" i="5"/>
  <c r="H2262" i="5" s="1"/>
  <c r="G2263" i="5"/>
  <c r="H2263" i="5" s="1"/>
  <c r="G2264" i="5"/>
  <c r="H2264" i="5" s="1"/>
  <c r="G2265" i="5"/>
  <c r="H2265" i="5" s="1"/>
  <c r="G2266" i="5"/>
  <c r="H2266" i="5" s="1"/>
  <c r="G2267" i="5"/>
  <c r="H2267" i="5" s="1"/>
  <c r="G2268" i="5"/>
  <c r="H2268" i="5" s="1"/>
  <c r="G2269" i="5"/>
  <c r="H2269" i="5" s="1"/>
  <c r="G2270" i="5"/>
  <c r="H2270" i="5" s="1"/>
  <c r="G2271" i="5"/>
  <c r="H2271" i="5" s="1"/>
  <c r="G2272" i="5"/>
  <c r="H2272" i="5" s="1"/>
  <c r="G2273" i="5"/>
  <c r="H2273" i="5" s="1"/>
  <c r="G2274" i="5"/>
  <c r="H2274" i="5" s="1"/>
  <c r="G2275" i="5"/>
  <c r="H2275" i="5" s="1"/>
  <c r="G2276" i="5"/>
  <c r="H2276" i="5" s="1"/>
  <c r="G2277" i="5"/>
  <c r="H2277" i="5" s="1"/>
  <c r="G2278" i="5"/>
  <c r="H2278" i="5" s="1"/>
  <c r="G2279" i="5"/>
  <c r="H2279" i="5" s="1"/>
  <c r="G2280" i="5"/>
  <c r="H2280" i="5" s="1"/>
  <c r="G2281" i="5"/>
  <c r="H2281" i="5" s="1"/>
  <c r="G2282" i="5"/>
  <c r="H2282" i="5" s="1"/>
  <c r="G2283" i="5"/>
  <c r="H2283" i="5" s="1"/>
  <c r="G2284" i="5"/>
  <c r="H2284" i="5" s="1"/>
  <c r="G2285" i="5"/>
  <c r="H2285" i="5" s="1"/>
  <c r="G2286" i="5"/>
  <c r="H2286" i="5" s="1"/>
  <c r="G2287" i="5"/>
  <c r="H2287" i="5" s="1"/>
  <c r="G2288" i="5"/>
  <c r="H2288" i="5" s="1"/>
  <c r="G2289" i="5"/>
  <c r="H2289" i="5" s="1"/>
  <c r="G2290" i="5"/>
  <c r="H2290" i="5" s="1"/>
  <c r="G2291" i="5"/>
  <c r="H2291" i="5" s="1"/>
  <c r="G2292" i="5"/>
  <c r="H2292" i="5" s="1"/>
  <c r="G2293" i="5"/>
  <c r="H2293" i="5" s="1"/>
  <c r="G2294" i="5"/>
  <c r="H2294" i="5" s="1"/>
  <c r="G2295" i="5"/>
  <c r="H2295" i="5" s="1"/>
  <c r="G2296" i="5"/>
  <c r="H2296" i="5" s="1"/>
  <c r="G2297" i="5"/>
  <c r="H2297" i="5" s="1"/>
  <c r="G2298" i="5"/>
  <c r="H2298" i="5" s="1"/>
  <c r="G2299" i="5"/>
  <c r="H2299" i="5" s="1"/>
  <c r="G2300" i="5"/>
  <c r="H2300" i="5" s="1"/>
  <c r="G2301" i="5"/>
  <c r="H2301" i="5" s="1"/>
  <c r="G2302" i="5"/>
  <c r="H2302" i="5" s="1"/>
  <c r="G2303" i="5"/>
  <c r="H2303" i="5" s="1"/>
  <c r="G2304" i="5"/>
  <c r="H2304" i="5" s="1"/>
  <c r="G2305" i="5"/>
  <c r="H2305" i="5" s="1"/>
  <c r="G2306" i="5"/>
  <c r="H2306" i="5" s="1"/>
  <c r="G2307" i="5"/>
  <c r="H2307" i="5" s="1"/>
  <c r="G2308" i="5"/>
  <c r="H2308" i="5" s="1"/>
  <c r="G2309" i="5"/>
  <c r="H2309" i="5" s="1"/>
  <c r="G2310" i="5"/>
  <c r="H2310" i="5" s="1"/>
  <c r="G2311" i="5"/>
  <c r="H2311" i="5" s="1"/>
  <c r="G2312" i="5"/>
  <c r="H2312" i="5" s="1"/>
  <c r="G2313" i="5"/>
  <c r="H2313" i="5" s="1"/>
  <c r="G2314" i="5"/>
  <c r="H2314" i="5" s="1"/>
  <c r="G2315" i="5"/>
  <c r="H2315" i="5" s="1"/>
  <c r="G2316" i="5"/>
  <c r="H2316" i="5" s="1"/>
  <c r="G2317" i="5"/>
  <c r="H2317" i="5" s="1"/>
  <c r="G2318" i="5"/>
  <c r="H2318" i="5" s="1"/>
  <c r="G2319" i="5"/>
  <c r="H2319" i="5" s="1"/>
  <c r="G2320" i="5"/>
  <c r="H2320" i="5" s="1"/>
  <c r="G2321" i="5"/>
  <c r="H2321" i="5" s="1"/>
  <c r="G2322" i="5"/>
  <c r="H2322" i="5" s="1"/>
  <c r="G2323" i="5"/>
  <c r="H2323" i="5" s="1"/>
  <c r="G2324" i="5"/>
  <c r="H2324" i="5" s="1"/>
  <c r="G2325" i="5"/>
  <c r="H2325" i="5" s="1"/>
  <c r="G2326" i="5"/>
  <c r="H2326" i="5" s="1"/>
  <c r="G2327" i="5"/>
  <c r="H2327" i="5" s="1"/>
  <c r="G2328" i="5"/>
  <c r="H2328" i="5" s="1"/>
  <c r="G2329" i="5"/>
  <c r="H2329" i="5" s="1"/>
  <c r="G2330" i="5"/>
  <c r="H2330" i="5" s="1"/>
  <c r="G2331" i="5"/>
  <c r="H2331" i="5" s="1"/>
  <c r="G2332" i="5"/>
  <c r="H2332" i="5" s="1"/>
  <c r="G2333" i="5"/>
  <c r="H2333" i="5" s="1"/>
  <c r="G2334" i="5"/>
  <c r="H2334" i="5" s="1"/>
  <c r="G2335" i="5"/>
  <c r="H2335" i="5" s="1"/>
  <c r="G2336" i="5"/>
  <c r="H2336" i="5" s="1"/>
  <c r="G2337" i="5"/>
  <c r="H2337" i="5" s="1"/>
  <c r="G2338" i="5"/>
  <c r="H2338" i="5" s="1"/>
  <c r="G2339" i="5"/>
  <c r="H2339" i="5" s="1"/>
  <c r="G2340" i="5"/>
  <c r="H2340" i="5" s="1"/>
  <c r="G2341" i="5"/>
  <c r="H2341" i="5" s="1"/>
  <c r="G2342" i="5"/>
  <c r="H2342" i="5" s="1"/>
  <c r="G2343" i="5"/>
  <c r="H2343" i="5" s="1"/>
  <c r="G2344" i="5"/>
  <c r="H2344" i="5" s="1"/>
  <c r="G2345" i="5"/>
  <c r="H2345" i="5" s="1"/>
  <c r="G2346" i="5"/>
  <c r="H2346" i="5" s="1"/>
  <c r="G2347" i="5"/>
  <c r="H2347" i="5" s="1"/>
  <c r="G2348" i="5"/>
  <c r="H2348" i="5" s="1"/>
  <c r="G2349" i="5"/>
  <c r="H2349" i="5" s="1"/>
  <c r="G2350" i="5"/>
  <c r="H2350" i="5" s="1"/>
  <c r="G2351" i="5"/>
  <c r="H2351" i="5" s="1"/>
  <c r="G2352" i="5"/>
  <c r="H2352" i="5" s="1"/>
  <c r="G2353" i="5"/>
  <c r="H2353" i="5" s="1"/>
  <c r="G2354" i="5"/>
  <c r="H2354" i="5" s="1"/>
  <c r="G2355" i="5"/>
  <c r="H2355" i="5" s="1"/>
  <c r="G2356" i="5"/>
  <c r="H2356" i="5" s="1"/>
  <c r="G2357" i="5"/>
  <c r="H2357" i="5" s="1"/>
  <c r="G2358" i="5"/>
  <c r="H2358" i="5" s="1"/>
  <c r="G2359" i="5"/>
  <c r="H2359" i="5" s="1"/>
  <c r="G2360" i="5"/>
  <c r="H2360" i="5" s="1"/>
  <c r="G2361" i="5"/>
  <c r="H2361" i="5" s="1"/>
  <c r="G2362" i="5"/>
  <c r="H2362" i="5" s="1"/>
  <c r="G2363" i="5"/>
  <c r="H2363" i="5" s="1"/>
  <c r="G2364" i="5"/>
  <c r="H2364" i="5" s="1"/>
  <c r="G2365" i="5"/>
  <c r="H2365" i="5" s="1"/>
  <c r="G2366" i="5"/>
  <c r="H2366" i="5" s="1"/>
  <c r="G2367" i="5"/>
  <c r="H2367" i="5" s="1"/>
  <c r="G2368" i="5"/>
  <c r="H2368" i="5" s="1"/>
  <c r="G2369" i="5"/>
  <c r="H2369" i="5" s="1"/>
  <c r="G2370" i="5"/>
  <c r="H2370" i="5" s="1"/>
  <c r="G2371" i="5"/>
  <c r="H2371" i="5" s="1"/>
  <c r="G2372" i="5"/>
  <c r="H2372" i="5" s="1"/>
  <c r="G2373" i="5"/>
  <c r="H2373" i="5" s="1"/>
  <c r="G2374" i="5"/>
  <c r="H2374" i="5" s="1"/>
  <c r="G2375" i="5"/>
  <c r="H2375" i="5" s="1"/>
  <c r="G2376" i="5"/>
  <c r="H2376" i="5" s="1"/>
  <c r="G2377" i="5"/>
  <c r="H2377" i="5" s="1"/>
  <c r="G2378" i="5"/>
  <c r="H2378" i="5" s="1"/>
  <c r="G2379" i="5"/>
  <c r="H2379" i="5" s="1"/>
  <c r="G2380" i="5"/>
  <c r="H2380" i="5" s="1"/>
  <c r="G2381" i="5"/>
  <c r="H2381" i="5" s="1"/>
  <c r="G2382" i="5"/>
  <c r="H2382" i="5" s="1"/>
  <c r="G2383" i="5"/>
  <c r="H2383" i="5" s="1"/>
  <c r="G2384" i="5"/>
  <c r="H2384" i="5" s="1"/>
  <c r="G2385" i="5"/>
  <c r="H2385" i="5" s="1"/>
  <c r="G2386" i="5"/>
  <c r="H2386" i="5" s="1"/>
  <c r="G2387" i="5"/>
  <c r="H2387" i="5" s="1"/>
  <c r="G2388" i="5"/>
  <c r="H2388" i="5" s="1"/>
  <c r="G2389" i="5"/>
  <c r="H2389" i="5" s="1"/>
  <c r="G2390" i="5"/>
  <c r="H2390" i="5" s="1"/>
  <c r="G2391" i="5"/>
  <c r="H2391" i="5" s="1"/>
  <c r="G2392" i="5"/>
  <c r="H2392" i="5" s="1"/>
  <c r="G2393" i="5"/>
  <c r="H2393" i="5" s="1"/>
  <c r="G2394" i="5"/>
  <c r="H2394" i="5" s="1"/>
  <c r="G2395" i="5"/>
  <c r="H2395" i="5" s="1"/>
  <c r="G2396" i="5"/>
  <c r="H2396" i="5" s="1"/>
  <c r="G2397" i="5"/>
  <c r="H2397" i="5" s="1"/>
  <c r="G2398" i="5"/>
  <c r="H2398" i="5" s="1"/>
  <c r="G2399" i="5"/>
  <c r="H2399" i="5" s="1"/>
  <c r="G2400" i="5"/>
  <c r="H2400" i="5" s="1"/>
  <c r="G2401" i="5"/>
  <c r="H2401" i="5" s="1"/>
  <c r="G2402" i="5"/>
  <c r="H2402" i="5" s="1"/>
  <c r="G2403" i="5"/>
  <c r="H2403" i="5" s="1"/>
  <c r="G2404" i="5"/>
  <c r="H2404" i="5" s="1"/>
  <c r="G2405" i="5"/>
  <c r="H2405" i="5" s="1"/>
  <c r="G2406" i="5"/>
  <c r="H2406" i="5" s="1"/>
  <c r="G2407" i="5"/>
  <c r="H2407" i="5" s="1"/>
  <c r="G2408" i="5"/>
  <c r="H2408" i="5" s="1"/>
  <c r="G2409" i="5"/>
  <c r="H2409" i="5" s="1"/>
  <c r="G2410" i="5"/>
  <c r="H2410" i="5" s="1"/>
  <c r="G2411" i="5"/>
  <c r="H2411" i="5" s="1"/>
  <c r="G2412" i="5"/>
  <c r="H2412" i="5" s="1"/>
  <c r="G2413" i="5"/>
  <c r="H2413" i="5" s="1"/>
  <c r="G2414" i="5"/>
  <c r="H2414" i="5" s="1"/>
  <c r="G2415" i="5"/>
  <c r="H2415" i="5" s="1"/>
  <c r="G2416" i="5"/>
  <c r="H2416" i="5" s="1"/>
  <c r="G2417" i="5"/>
  <c r="H2417" i="5" s="1"/>
  <c r="G2418" i="5"/>
  <c r="H2418" i="5" s="1"/>
  <c r="G2419" i="5"/>
  <c r="H2419" i="5" s="1"/>
  <c r="G2420" i="5"/>
  <c r="H2420" i="5" s="1"/>
  <c r="G2421" i="5"/>
  <c r="H2421" i="5" s="1"/>
  <c r="G2422" i="5"/>
  <c r="H2422" i="5" s="1"/>
  <c r="G2423" i="5"/>
  <c r="H2423" i="5" s="1"/>
  <c r="G2424" i="5"/>
  <c r="H2424" i="5" s="1"/>
  <c r="G2425" i="5"/>
  <c r="H2425" i="5" s="1"/>
  <c r="G2426" i="5"/>
  <c r="H2426" i="5" s="1"/>
  <c r="G2427" i="5"/>
  <c r="H2427" i="5" s="1"/>
  <c r="G2428" i="5"/>
  <c r="H2428" i="5" s="1"/>
  <c r="G2429" i="5"/>
  <c r="H2429" i="5" s="1"/>
  <c r="G2430" i="5"/>
  <c r="H2430" i="5" s="1"/>
  <c r="G2431" i="5"/>
  <c r="H2431" i="5" s="1"/>
  <c r="G2432" i="5"/>
  <c r="H2432" i="5" s="1"/>
  <c r="G2433" i="5"/>
  <c r="H2433" i="5" s="1"/>
  <c r="G2434" i="5"/>
  <c r="H2434" i="5" s="1"/>
  <c r="G2435" i="5"/>
  <c r="H2435" i="5" s="1"/>
  <c r="G2436" i="5"/>
  <c r="H2436" i="5" s="1"/>
  <c r="G2437" i="5"/>
  <c r="H2437" i="5" s="1"/>
  <c r="G2438" i="5"/>
  <c r="H2438" i="5" s="1"/>
  <c r="G2439" i="5"/>
  <c r="H2439" i="5" s="1"/>
  <c r="G2440" i="5"/>
  <c r="H2440" i="5" s="1"/>
  <c r="G2441" i="5"/>
  <c r="H2441" i="5" s="1"/>
  <c r="G2442" i="5"/>
  <c r="H2442" i="5" s="1"/>
  <c r="G2443" i="5"/>
  <c r="H2443" i="5" s="1"/>
  <c r="G2444" i="5"/>
  <c r="H2444" i="5" s="1"/>
  <c r="G2445" i="5"/>
  <c r="H2445" i="5" s="1"/>
  <c r="G2446" i="5"/>
  <c r="H2446" i="5" s="1"/>
  <c r="G2447" i="5"/>
  <c r="H2447" i="5" s="1"/>
  <c r="G2448" i="5"/>
  <c r="H2448" i="5" s="1"/>
  <c r="G2449" i="5"/>
  <c r="H2449" i="5" s="1"/>
  <c r="G2450" i="5"/>
  <c r="H2450" i="5" s="1"/>
  <c r="G2451" i="5"/>
  <c r="H2451" i="5" s="1"/>
  <c r="G2452" i="5"/>
  <c r="H2452" i="5" s="1"/>
  <c r="G2453" i="5"/>
  <c r="H2453" i="5" s="1"/>
  <c r="G2454" i="5"/>
  <c r="H2454" i="5" s="1"/>
  <c r="G2455" i="5"/>
  <c r="H2455" i="5" s="1"/>
  <c r="G2456" i="5"/>
  <c r="H2456" i="5" s="1"/>
  <c r="G2457" i="5"/>
  <c r="H2457" i="5" s="1"/>
  <c r="G2458" i="5"/>
  <c r="H2458" i="5" s="1"/>
  <c r="G2459" i="5"/>
  <c r="H2459" i="5" s="1"/>
  <c r="G2460" i="5"/>
  <c r="H2460" i="5" s="1"/>
  <c r="G2461" i="5"/>
  <c r="H2461" i="5" s="1"/>
  <c r="G2462" i="5"/>
  <c r="H2462" i="5" s="1"/>
  <c r="G2463" i="5"/>
  <c r="H2463" i="5" s="1"/>
  <c r="G2464" i="5"/>
  <c r="H2464" i="5" s="1"/>
  <c r="G2465" i="5"/>
  <c r="H2465" i="5" s="1"/>
  <c r="G2466" i="5"/>
  <c r="H2466" i="5" s="1"/>
  <c r="G2467" i="5"/>
  <c r="H2467" i="5" s="1"/>
  <c r="G2468" i="5"/>
  <c r="H2468" i="5" s="1"/>
  <c r="G2469" i="5"/>
  <c r="H2469" i="5" s="1"/>
  <c r="G2470" i="5"/>
  <c r="H2470" i="5" s="1"/>
  <c r="G2471" i="5"/>
  <c r="H2471" i="5" s="1"/>
  <c r="G2472" i="5"/>
  <c r="H2472" i="5" s="1"/>
  <c r="G2473" i="5"/>
  <c r="H2473" i="5" s="1"/>
  <c r="G2474" i="5"/>
  <c r="H2474" i="5" s="1"/>
  <c r="G2475" i="5"/>
  <c r="H2475" i="5" s="1"/>
  <c r="G2476" i="5"/>
  <c r="H2476" i="5" s="1"/>
  <c r="G2477" i="5"/>
  <c r="H2477" i="5" s="1"/>
  <c r="G2478" i="5"/>
  <c r="H2478" i="5" s="1"/>
  <c r="G2479" i="5"/>
  <c r="H2479" i="5" s="1"/>
  <c r="G2480" i="5"/>
  <c r="H2480" i="5" s="1"/>
  <c r="G2481" i="5"/>
  <c r="H2481" i="5" s="1"/>
  <c r="G2482" i="5"/>
  <c r="H2482" i="5" s="1"/>
  <c r="G2483" i="5"/>
  <c r="H2483" i="5" s="1"/>
  <c r="G2484" i="5"/>
  <c r="H2484" i="5" s="1"/>
  <c r="G2485" i="5"/>
  <c r="H2485" i="5" s="1"/>
  <c r="G2486" i="5"/>
  <c r="H2486" i="5" s="1"/>
  <c r="G2487" i="5"/>
  <c r="H2487" i="5" s="1"/>
  <c r="G2488" i="5"/>
  <c r="H2488" i="5" s="1"/>
  <c r="G2489" i="5"/>
  <c r="H2489" i="5" s="1"/>
  <c r="G2490" i="5"/>
  <c r="H2490" i="5" s="1"/>
  <c r="G2491" i="5"/>
  <c r="H2491" i="5" s="1"/>
  <c r="G2492" i="5"/>
  <c r="H2492" i="5" s="1"/>
  <c r="G2493" i="5"/>
  <c r="H2493" i="5" s="1"/>
  <c r="G2494" i="5"/>
  <c r="H2494" i="5" s="1"/>
  <c r="G2495" i="5"/>
  <c r="H2495" i="5" s="1"/>
  <c r="G2496" i="5"/>
  <c r="H2496" i="5" s="1"/>
  <c r="G2497" i="5"/>
  <c r="H2497" i="5" s="1"/>
  <c r="G2498" i="5"/>
  <c r="H2498" i="5" s="1"/>
  <c r="G2499" i="5"/>
  <c r="H2499" i="5" s="1"/>
  <c r="G2500" i="5"/>
  <c r="H2500" i="5" s="1"/>
  <c r="G2501" i="5"/>
  <c r="H2501" i="5" s="1"/>
  <c r="G2502" i="5"/>
  <c r="H2502" i="5" s="1"/>
  <c r="G2503" i="5"/>
  <c r="H2503" i="5" s="1"/>
  <c r="G2504" i="5"/>
  <c r="H2504" i="5" s="1"/>
  <c r="G2505" i="5"/>
  <c r="H2505" i="5" s="1"/>
  <c r="G2506" i="5"/>
  <c r="H2506" i="5" s="1"/>
  <c r="G2507" i="5"/>
  <c r="H2507" i="5" s="1"/>
  <c r="G2508" i="5"/>
  <c r="H2508" i="5" s="1"/>
  <c r="G2509" i="5"/>
  <c r="H2509" i="5" s="1"/>
  <c r="G2510" i="5"/>
  <c r="H2510" i="5" s="1"/>
  <c r="G2511" i="5"/>
  <c r="H2511" i="5" s="1"/>
  <c r="G2512" i="5"/>
  <c r="H2512" i="5" s="1"/>
  <c r="G2513" i="5"/>
  <c r="H2513" i="5" s="1"/>
  <c r="G2514" i="5"/>
  <c r="H2514" i="5" s="1"/>
  <c r="G2515" i="5"/>
  <c r="H2515" i="5" s="1"/>
  <c r="G2516" i="5"/>
  <c r="H2516" i="5" s="1"/>
  <c r="G2517" i="5"/>
  <c r="H2517" i="5" s="1"/>
  <c r="G2518" i="5"/>
  <c r="H2518" i="5" s="1"/>
  <c r="G2519" i="5"/>
  <c r="H2519" i="5" s="1"/>
  <c r="G2520" i="5"/>
  <c r="H2520" i="5" s="1"/>
  <c r="G2521" i="5"/>
  <c r="H2521" i="5" s="1"/>
  <c r="G2522" i="5"/>
  <c r="H2522" i="5" s="1"/>
  <c r="G2523" i="5"/>
  <c r="H2523" i="5" s="1"/>
  <c r="G2524" i="5"/>
  <c r="H2524" i="5" s="1"/>
  <c r="G2525" i="5"/>
  <c r="H2525" i="5" s="1"/>
  <c r="G2526" i="5"/>
  <c r="H2526" i="5" s="1"/>
  <c r="G2527" i="5"/>
  <c r="H2527" i="5" s="1"/>
  <c r="G2528" i="5"/>
  <c r="H2528" i="5" s="1"/>
  <c r="G2529" i="5"/>
  <c r="H2529" i="5" s="1"/>
  <c r="G2530" i="5"/>
  <c r="H2530" i="5" s="1"/>
  <c r="G2531" i="5"/>
  <c r="H2531" i="5" s="1"/>
  <c r="G2532" i="5"/>
  <c r="H2532" i="5" s="1"/>
  <c r="G2533" i="5"/>
  <c r="H2533" i="5" s="1"/>
  <c r="G2534" i="5"/>
  <c r="H2534" i="5" s="1"/>
  <c r="G2535" i="5"/>
  <c r="H2535" i="5" s="1"/>
  <c r="G2536" i="5"/>
  <c r="H2536" i="5" s="1"/>
  <c r="G2537" i="5"/>
  <c r="H2537" i="5" s="1"/>
  <c r="G2538" i="5"/>
  <c r="H2538" i="5" s="1"/>
  <c r="G2539" i="5"/>
  <c r="H2539" i="5" s="1"/>
  <c r="G2540" i="5"/>
  <c r="H2540" i="5" s="1"/>
  <c r="G2541" i="5"/>
  <c r="H2541" i="5" s="1"/>
  <c r="G2542" i="5"/>
  <c r="H2542" i="5" s="1"/>
  <c r="G2543" i="5"/>
  <c r="H2543" i="5" s="1"/>
  <c r="G2544" i="5"/>
  <c r="H2544" i="5" s="1"/>
  <c r="G2545" i="5"/>
  <c r="H2545" i="5" s="1"/>
  <c r="G2546" i="5"/>
  <c r="H2546" i="5" s="1"/>
  <c r="G2547" i="5"/>
  <c r="H2547" i="5" s="1"/>
  <c r="G2548" i="5"/>
  <c r="H2548" i="5" s="1"/>
  <c r="G2549" i="5"/>
  <c r="H2549" i="5" s="1"/>
  <c r="G2550" i="5"/>
  <c r="H2550" i="5" s="1"/>
  <c r="G2551" i="5"/>
  <c r="H2551" i="5" s="1"/>
  <c r="G2552" i="5"/>
  <c r="H2552" i="5" s="1"/>
  <c r="G2553" i="5"/>
  <c r="H2553" i="5" s="1"/>
  <c r="G2554" i="5"/>
  <c r="H2554" i="5" s="1"/>
  <c r="G2555" i="5"/>
  <c r="H2555" i="5" s="1"/>
  <c r="G2556" i="5"/>
  <c r="H2556" i="5" s="1"/>
  <c r="G2557" i="5"/>
  <c r="H2557" i="5" s="1"/>
  <c r="G2558" i="5"/>
  <c r="H2558" i="5" s="1"/>
  <c r="G2559" i="5"/>
  <c r="H2559" i="5" s="1"/>
  <c r="G2560" i="5"/>
  <c r="H2560" i="5" s="1"/>
  <c r="G2561" i="5"/>
  <c r="H2561" i="5" s="1"/>
  <c r="G2562" i="5"/>
  <c r="H2562" i="5" s="1"/>
  <c r="G2563" i="5"/>
  <c r="H2563" i="5" s="1"/>
  <c r="G2564" i="5"/>
  <c r="H2564" i="5" s="1"/>
  <c r="G2565" i="5"/>
  <c r="H2565" i="5" s="1"/>
  <c r="G2566" i="5"/>
  <c r="H2566" i="5" s="1"/>
  <c r="G2567" i="5"/>
  <c r="H2567" i="5" s="1"/>
  <c r="G2568" i="5"/>
  <c r="H2568" i="5" s="1"/>
  <c r="G2569" i="5"/>
  <c r="H2569" i="5" s="1"/>
  <c r="G2570" i="5"/>
  <c r="H2570" i="5" s="1"/>
  <c r="G2571" i="5"/>
  <c r="H2571" i="5" s="1"/>
  <c r="G2572" i="5"/>
  <c r="H2572" i="5" s="1"/>
  <c r="G2573" i="5"/>
  <c r="H2573" i="5" s="1"/>
  <c r="G2574" i="5"/>
  <c r="H2574" i="5" s="1"/>
  <c r="G2575" i="5"/>
  <c r="H2575" i="5" s="1"/>
  <c r="G2576" i="5"/>
  <c r="H2576" i="5" s="1"/>
  <c r="G2577" i="5"/>
  <c r="H2577" i="5" s="1"/>
  <c r="G2578" i="5"/>
  <c r="H2578" i="5" s="1"/>
  <c r="G2579" i="5"/>
  <c r="H2579" i="5" s="1"/>
  <c r="G2580" i="5"/>
  <c r="H2580" i="5" s="1"/>
  <c r="G2581" i="5"/>
  <c r="H2581" i="5" s="1"/>
  <c r="G2582" i="5"/>
  <c r="H2582" i="5" s="1"/>
  <c r="G2583" i="5"/>
  <c r="H2583" i="5" s="1"/>
  <c r="G2584" i="5"/>
  <c r="H2584" i="5" s="1"/>
  <c r="G2585" i="5"/>
  <c r="H2585" i="5" s="1"/>
  <c r="G2586" i="5"/>
  <c r="H2586" i="5" s="1"/>
  <c r="G2587" i="5"/>
  <c r="H2587" i="5" s="1"/>
  <c r="G2588" i="5"/>
  <c r="H2588" i="5" s="1"/>
  <c r="G2589" i="5"/>
  <c r="H2589" i="5" s="1"/>
  <c r="G2590" i="5"/>
  <c r="H2590" i="5" s="1"/>
  <c r="G2591" i="5"/>
  <c r="H2591" i="5" s="1"/>
  <c r="G2592" i="5"/>
  <c r="H2592" i="5" s="1"/>
  <c r="G2593" i="5"/>
  <c r="H2593" i="5" s="1"/>
  <c r="G2594" i="5"/>
  <c r="H2594" i="5" s="1"/>
  <c r="G2595" i="5"/>
  <c r="H2595" i="5" s="1"/>
  <c r="G2596" i="5"/>
  <c r="H2596" i="5" s="1"/>
  <c r="G2597" i="5"/>
  <c r="H2597" i="5" s="1"/>
  <c r="G2598" i="5"/>
  <c r="H2598" i="5" s="1"/>
  <c r="G2599" i="5"/>
  <c r="H2599" i="5" s="1"/>
  <c r="G2600" i="5"/>
  <c r="H2600" i="5" s="1"/>
  <c r="G2601" i="5"/>
  <c r="H2601" i="5" s="1"/>
  <c r="G2602" i="5"/>
  <c r="H2602" i="5" s="1"/>
  <c r="G2603" i="5"/>
  <c r="H2603" i="5" s="1"/>
  <c r="G2604" i="5"/>
  <c r="H2604" i="5" s="1"/>
  <c r="G2605" i="5"/>
  <c r="H2605" i="5" s="1"/>
  <c r="G2606" i="5"/>
  <c r="H2606" i="5" s="1"/>
  <c r="G2607" i="5"/>
  <c r="H2607" i="5" s="1"/>
  <c r="G2608" i="5"/>
  <c r="H2608" i="5" s="1"/>
  <c r="G2609" i="5"/>
  <c r="H2609" i="5" s="1"/>
  <c r="G2610" i="5"/>
  <c r="H2610" i="5" s="1"/>
  <c r="G2611" i="5"/>
  <c r="H2611" i="5" s="1"/>
  <c r="G2612" i="5"/>
  <c r="H2612" i="5" s="1"/>
  <c r="G2613" i="5"/>
  <c r="H2613" i="5" s="1"/>
  <c r="G2614" i="5"/>
  <c r="H2614" i="5" s="1"/>
  <c r="G2615" i="5"/>
  <c r="H2615" i="5" s="1"/>
  <c r="G2616" i="5"/>
  <c r="H2616" i="5" s="1"/>
  <c r="G2617" i="5"/>
  <c r="H2617" i="5" s="1"/>
  <c r="G2618" i="5"/>
  <c r="H2618" i="5" s="1"/>
  <c r="G2619" i="5"/>
  <c r="H2619" i="5" s="1"/>
  <c r="G2620" i="5"/>
  <c r="H2620" i="5" s="1"/>
  <c r="G2621" i="5"/>
  <c r="H2621" i="5" s="1"/>
  <c r="G2622" i="5"/>
  <c r="H2622" i="5" s="1"/>
  <c r="G2623" i="5"/>
  <c r="H2623" i="5" s="1"/>
  <c r="G2624" i="5"/>
  <c r="H2624" i="5" s="1"/>
  <c r="G2625" i="5"/>
  <c r="H2625" i="5" s="1"/>
  <c r="G2626" i="5"/>
  <c r="H2626" i="5" s="1"/>
  <c r="G2627" i="5"/>
  <c r="H2627" i="5" s="1"/>
  <c r="G2628" i="5"/>
  <c r="H2628" i="5" s="1"/>
  <c r="G2629" i="5"/>
  <c r="H2629" i="5" s="1"/>
  <c r="G2630" i="5"/>
  <c r="H2630" i="5" s="1"/>
  <c r="G2631" i="5"/>
  <c r="H2631" i="5" s="1"/>
  <c r="G2632" i="5"/>
  <c r="H2632" i="5" s="1"/>
  <c r="G2633" i="5"/>
  <c r="H2633" i="5" s="1"/>
  <c r="G2634" i="5"/>
  <c r="H2634" i="5" s="1"/>
  <c r="G2635" i="5"/>
  <c r="H2635" i="5" s="1"/>
  <c r="G2636" i="5"/>
  <c r="H2636" i="5" s="1"/>
  <c r="G2637" i="5"/>
  <c r="H2637" i="5" s="1"/>
  <c r="G2638" i="5"/>
  <c r="H2638" i="5" s="1"/>
  <c r="G2639" i="5"/>
  <c r="H2639" i="5" s="1"/>
  <c r="G2640" i="5"/>
  <c r="H2640" i="5" s="1"/>
  <c r="G2641" i="5"/>
  <c r="H2641" i="5" s="1"/>
  <c r="G2642" i="5"/>
  <c r="H2642" i="5" s="1"/>
  <c r="G2643" i="5"/>
  <c r="H2643" i="5" s="1"/>
  <c r="G2644" i="5"/>
  <c r="H2644" i="5" s="1"/>
  <c r="G2645" i="5"/>
  <c r="H2645" i="5" s="1"/>
  <c r="G2646" i="5"/>
  <c r="H2646" i="5" s="1"/>
  <c r="G2647" i="5"/>
  <c r="H2647" i="5" s="1"/>
  <c r="G2648" i="5"/>
  <c r="H2648" i="5" s="1"/>
  <c r="G2649" i="5"/>
  <c r="H2649" i="5" s="1"/>
  <c r="G2650" i="5"/>
  <c r="H2650" i="5" s="1"/>
  <c r="G2651" i="5"/>
  <c r="H2651" i="5" s="1"/>
  <c r="G2652" i="5"/>
  <c r="H2652" i="5" s="1"/>
  <c r="G2653" i="5"/>
  <c r="H2653" i="5" s="1"/>
  <c r="G2654" i="5"/>
  <c r="H2654" i="5" s="1"/>
  <c r="G2655" i="5"/>
  <c r="H2655" i="5" s="1"/>
  <c r="G2656" i="5"/>
  <c r="H2656" i="5" s="1"/>
  <c r="G2657" i="5"/>
  <c r="H2657" i="5" s="1"/>
  <c r="G2658" i="5"/>
  <c r="H2658" i="5" s="1"/>
  <c r="G2659" i="5"/>
  <c r="H2659" i="5" s="1"/>
  <c r="G2660" i="5"/>
  <c r="H2660" i="5" s="1"/>
  <c r="G2661" i="5"/>
  <c r="H2661" i="5" s="1"/>
  <c r="G2662" i="5"/>
  <c r="H2662" i="5" s="1"/>
  <c r="G2663" i="5"/>
  <c r="H2663" i="5" s="1"/>
  <c r="G2664" i="5"/>
  <c r="H2664" i="5" s="1"/>
  <c r="G2665" i="5"/>
  <c r="H2665" i="5" s="1"/>
  <c r="G2666" i="5"/>
  <c r="H2666" i="5" s="1"/>
  <c r="G2667" i="5"/>
  <c r="H2667" i="5" s="1"/>
  <c r="G2668" i="5"/>
  <c r="H2668" i="5" s="1"/>
  <c r="G2669" i="5"/>
  <c r="H2669" i="5" s="1"/>
  <c r="G2670" i="5"/>
  <c r="H2670" i="5" s="1"/>
  <c r="G2671" i="5"/>
  <c r="H2671" i="5" s="1"/>
  <c r="G2672" i="5"/>
  <c r="H2672" i="5" s="1"/>
  <c r="G2673" i="5"/>
  <c r="H2673" i="5" s="1"/>
  <c r="G2674" i="5"/>
  <c r="H2674" i="5" s="1"/>
  <c r="G2675" i="5"/>
  <c r="H2675" i="5" s="1"/>
  <c r="G2676" i="5"/>
  <c r="H2676" i="5" s="1"/>
  <c r="G2677" i="5"/>
  <c r="H2677" i="5" s="1"/>
  <c r="G2678" i="5"/>
  <c r="H2678" i="5" s="1"/>
  <c r="G2679" i="5"/>
  <c r="H2679" i="5" s="1"/>
  <c r="G2680" i="5"/>
  <c r="H2680" i="5" s="1"/>
  <c r="G2681" i="5"/>
  <c r="H2681" i="5" s="1"/>
  <c r="G2682" i="5"/>
  <c r="H2682" i="5" s="1"/>
  <c r="G2683" i="5"/>
  <c r="H2683" i="5" s="1"/>
  <c r="G2684" i="5"/>
  <c r="H2684" i="5" s="1"/>
  <c r="G2685" i="5"/>
  <c r="H2685" i="5" s="1"/>
  <c r="G2686" i="5"/>
  <c r="H2686" i="5" s="1"/>
  <c r="G2687" i="5"/>
  <c r="H2687" i="5" s="1"/>
  <c r="G2688" i="5"/>
  <c r="H2688" i="5" s="1"/>
  <c r="G2689" i="5"/>
  <c r="H2689" i="5" s="1"/>
  <c r="G2690" i="5"/>
  <c r="H2690" i="5" s="1"/>
  <c r="G2691" i="5"/>
  <c r="H2691" i="5" s="1"/>
  <c r="G2692" i="5"/>
  <c r="H2692" i="5" s="1"/>
  <c r="G2693" i="5"/>
  <c r="H2693" i="5" s="1"/>
  <c r="G2694" i="5"/>
  <c r="H2694" i="5" s="1"/>
  <c r="G2695" i="5"/>
  <c r="H2695" i="5" s="1"/>
  <c r="G2696" i="5"/>
  <c r="H2696" i="5" s="1"/>
  <c r="G2697" i="5"/>
  <c r="H2697" i="5" s="1"/>
  <c r="G2698" i="5"/>
  <c r="H2698" i="5" s="1"/>
  <c r="G2699" i="5"/>
  <c r="H2699" i="5" s="1"/>
  <c r="G2700" i="5"/>
  <c r="H2700" i="5" s="1"/>
  <c r="G2701" i="5"/>
  <c r="H2701" i="5" s="1"/>
  <c r="G2702" i="5"/>
  <c r="H2702" i="5" s="1"/>
  <c r="G2703" i="5"/>
  <c r="H2703" i="5" s="1"/>
  <c r="G2704" i="5"/>
  <c r="H2704" i="5" s="1"/>
  <c r="G2705" i="5"/>
  <c r="H2705" i="5" s="1"/>
  <c r="G2706" i="5"/>
  <c r="H2706" i="5" s="1"/>
  <c r="G2707" i="5"/>
  <c r="H2707" i="5" s="1"/>
  <c r="G2708" i="5"/>
  <c r="H2708" i="5" s="1"/>
  <c r="G2709" i="5"/>
  <c r="H2709" i="5" s="1"/>
  <c r="G2710" i="5"/>
  <c r="H2710" i="5" s="1"/>
  <c r="G2711" i="5"/>
  <c r="H2711" i="5" s="1"/>
  <c r="G2712" i="5"/>
  <c r="H2712" i="5" s="1"/>
  <c r="G2713" i="5"/>
  <c r="H2713" i="5" s="1"/>
  <c r="G2714" i="5"/>
  <c r="H2714" i="5" s="1"/>
  <c r="G2715" i="5"/>
  <c r="H2715" i="5" s="1"/>
  <c r="G2716" i="5"/>
  <c r="H2716" i="5" s="1"/>
  <c r="G2717" i="5"/>
  <c r="H2717" i="5" s="1"/>
  <c r="G2718" i="5"/>
  <c r="H2718" i="5" s="1"/>
  <c r="G2719" i="5"/>
  <c r="H2719" i="5" s="1"/>
  <c r="G2720" i="5"/>
  <c r="H2720" i="5" s="1"/>
  <c r="G2721" i="5"/>
  <c r="H2721" i="5" s="1"/>
  <c r="G2722" i="5"/>
  <c r="H2722" i="5" s="1"/>
  <c r="G2723" i="5"/>
  <c r="H2723" i="5" s="1"/>
  <c r="G2724" i="5"/>
  <c r="H2724" i="5" s="1"/>
  <c r="G2725" i="5"/>
  <c r="H2725" i="5" s="1"/>
  <c r="G2726" i="5"/>
  <c r="H2726" i="5" s="1"/>
  <c r="G2727" i="5"/>
  <c r="H2727" i="5" s="1"/>
  <c r="G2728" i="5"/>
  <c r="H2728" i="5" s="1"/>
  <c r="G2729" i="5"/>
  <c r="H2729" i="5" s="1"/>
  <c r="G2730" i="5"/>
  <c r="H2730" i="5" s="1"/>
  <c r="G2731" i="5"/>
  <c r="H2731" i="5" s="1"/>
  <c r="G2732" i="5"/>
  <c r="H2732" i="5" s="1"/>
  <c r="G2733" i="5"/>
  <c r="H2733" i="5" s="1"/>
  <c r="G2734" i="5"/>
  <c r="H2734" i="5" s="1"/>
  <c r="G2735" i="5"/>
  <c r="H2735" i="5" s="1"/>
  <c r="G2736" i="5"/>
  <c r="H2736" i="5" s="1"/>
  <c r="G2737" i="5"/>
  <c r="H2737" i="5" s="1"/>
  <c r="G2738" i="5"/>
  <c r="H2738" i="5" s="1"/>
  <c r="G2739" i="5"/>
  <c r="H2739" i="5" s="1"/>
  <c r="G2740" i="5"/>
  <c r="H2740" i="5" s="1"/>
  <c r="G2741" i="5"/>
  <c r="H2741" i="5" s="1"/>
  <c r="G2742" i="5"/>
  <c r="H2742" i="5" s="1"/>
  <c r="G2743" i="5"/>
  <c r="H2743" i="5" s="1"/>
  <c r="G2744" i="5"/>
  <c r="H2744" i="5" s="1"/>
  <c r="G2745" i="5"/>
  <c r="H2745" i="5" s="1"/>
  <c r="G2746" i="5"/>
  <c r="H2746" i="5" s="1"/>
  <c r="G2747" i="5"/>
  <c r="H2747" i="5" s="1"/>
  <c r="G2748" i="5"/>
  <c r="H2748" i="5" s="1"/>
  <c r="G2749" i="5"/>
  <c r="H2749" i="5" s="1"/>
  <c r="G2750" i="5"/>
  <c r="H2750" i="5" s="1"/>
  <c r="G2751" i="5"/>
  <c r="H2751" i="5" s="1"/>
  <c r="G2752" i="5"/>
  <c r="H2752" i="5" s="1"/>
  <c r="G2753" i="5"/>
  <c r="H2753" i="5" s="1"/>
  <c r="G2754" i="5"/>
  <c r="H2754" i="5" s="1"/>
  <c r="G2755" i="5"/>
  <c r="H2755" i="5" s="1"/>
  <c r="G2756" i="5"/>
  <c r="H2756" i="5" s="1"/>
  <c r="G2757" i="5"/>
  <c r="H2757" i="5" s="1"/>
  <c r="G2758" i="5"/>
  <c r="H2758" i="5" s="1"/>
  <c r="G2759" i="5"/>
  <c r="H2759" i="5" s="1"/>
  <c r="G2760" i="5"/>
  <c r="H2760" i="5" s="1"/>
  <c r="G2761" i="5"/>
  <c r="H2761" i="5" s="1"/>
  <c r="G2762" i="5"/>
  <c r="H2762" i="5" s="1"/>
  <c r="G2763" i="5"/>
  <c r="H2763" i="5" s="1"/>
  <c r="G2764" i="5"/>
  <c r="H2764" i="5" s="1"/>
  <c r="G2765" i="5"/>
  <c r="H2765" i="5" s="1"/>
  <c r="G2766" i="5"/>
  <c r="H2766" i="5" s="1"/>
  <c r="G2767" i="5"/>
  <c r="H2767" i="5" s="1"/>
  <c r="G2768" i="5"/>
  <c r="H2768" i="5" s="1"/>
  <c r="G2769" i="5"/>
  <c r="H2769" i="5" s="1"/>
  <c r="G2770" i="5"/>
  <c r="H2770" i="5" s="1"/>
  <c r="G2771" i="5"/>
  <c r="H2771" i="5" s="1"/>
  <c r="G2772" i="5"/>
  <c r="H2772" i="5" s="1"/>
  <c r="G2773" i="5"/>
  <c r="H2773" i="5" s="1"/>
  <c r="G2774" i="5"/>
  <c r="H2774" i="5" s="1"/>
  <c r="G2775" i="5"/>
  <c r="H2775" i="5" s="1"/>
  <c r="G2776" i="5"/>
  <c r="H2776" i="5" s="1"/>
  <c r="G2777" i="5"/>
  <c r="H2777" i="5" s="1"/>
  <c r="G2778" i="5"/>
  <c r="H2778" i="5" s="1"/>
  <c r="G2779" i="5"/>
  <c r="H2779" i="5" s="1"/>
  <c r="G2780" i="5"/>
  <c r="H2780" i="5" s="1"/>
  <c r="G2781" i="5"/>
  <c r="H2781" i="5" s="1"/>
  <c r="G2782" i="5"/>
  <c r="H2782" i="5" s="1"/>
  <c r="G2783" i="5"/>
  <c r="H2783" i="5" s="1"/>
  <c r="G2784" i="5"/>
  <c r="H2784" i="5" s="1"/>
  <c r="G2785" i="5"/>
  <c r="H2785" i="5" s="1"/>
  <c r="G2786" i="5"/>
  <c r="H2786" i="5" s="1"/>
  <c r="G2787" i="5"/>
  <c r="H2787" i="5" s="1"/>
  <c r="G2788" i="5"/>
  <c r="H2788" i="5" s="1"/>
  <c r="G2789" i="5"/>
  <c r="H2789" i="5" s="1"/>
  <c r="G2790" i="5"/>
  <c r="H2790" i="5" s="1"/>
  <c r="G2791" i="5"/>
  <c r="H2791" i="5" s="1"/>
  <c r="G2792" i="5"/>
  <c r="H2792" i="5" s="1"/>
  <c r="G2793" i="5"/>
  <c r="H2793" i="5" s="1"/>
  <c r="G2794" i="5"/>
  <c r="H2794" i="5" s="1"/>
  <c r="G2795" i="5"/>
  <c r="H2795" i="5" s="1"/>
  <c r="G2796" i="5"/>
  <c r="H2796" i="5" s="1"/>
  <c r="G2797" i="5"/>
  <c r="H2797" i="5" s="1"/>
  <c r="G2798" i="5"/>
  <c r="H2798" i="5" s="1"/>
  <c r="G2799" i="5"/>
  <c r="H2799" i="5" s="1"/>
  <c r="G2800" i="5"/>
  <c r="H2800" i="5" s="1"/>
  <c r="G2801" i="5"/>
  <c r="H2801" i="5" s="1"/>
  <c r="G2802" i="5"/>
  <c r="H2802" i="5" s="1"/>
  <c r="G2803" i="5"/>
  <c r="H2803" i="5" s="1"/>
  <c r="G2804" i="5"/>
  <c r="H2804" i="5" s="1"/>
  <c r="G2805" i="5"/>
  <c r="H2805" i="5" s="1"/>
  <c r="G2806" i="5"/>
  <c r="H2806" i="5" s="1"/>
  <c r="G2807" i="5"/>
  <c r="H2807" i="5" s="1"/>
  <c r="G2808" i="5"/>
  <c r="H2808" i="5" s="1"/>
  <c r="G2809" i="5"/>
  <c r="H2809" i="5" s="1"/>
  <c r="G2810" i="5"/>
  <c r="H2810" i="5" s="1"/>
  <c r="G2811" i="5"/>
  <c r="H2811" i="5" s="1"/>
  <c r="G2812" i="5"/>
  <c r="H2812" i="5" s="1"/>
  <c r="G2813" i="5"/>
  <c r="H2813" i="5" s="1"/>
  <c r="G2814" i="5"/>
  <c r="H2814" i="5" s="1"/>
  <c r="G2815" i="5"/>
  <c r="H2815" i="5" s="1"/>
  <c r="G2816" i="5"/>
  <c r="H2816" i="5" s="1"/>
  <c r="G2817" i="5"/>
  <c r="H2817" i="5" s="1"/>
  <c r="G2818" i="5"/>
  <c r="H2818" i="5" s="1"/>
  <c r="G2819" i="5"/>
  <c r="H2819" i="5" s="1"/>
  <c r="G2820" i="5"/>
  <c r="H2820" i="5" s="1"/>
  <c r="G2821" i="5"/>
  <c r="H2821" i="5" s="1"/>
  <c r="G2822" i="5"/>
  <c r="H2822" i="5" s="1"/>
  <c r="G2823" i="5"/>
  <c r="H2823" i="5" s="1"/>
  <c r="G2824" i="5"/>
  <c r="H2824" i="5" s="1"/>
  <c r="G2825" i="5"/>
  <c r="H2825" i="5" s="1"/>
  <c r="G2826" i="5"/>
  <c r="H2826" i="5" s="1"/>
  <c r="G2827" i="5"/>
  <c r="H2827" i="5" s="1"/>
  <c r="G2828" i="5"/>
  <c r="H2828" i="5" s="1"/>
  <c r="G2829" i="5"/>
  <c r="H2829" i="5" s="1"/>
  <c r="G2830" i="5"/>
  <c r="H2830" i="5" s="1"/>
  <c r="G2831" i="5"/>
  <c r="H2831" i="5" s="1"/>
  <c r="G2832" i="5"/>
  <c r="H2832" i="5" s="1"/>
  <c r="G2833" i="5"/>
  <c r="H2833" i="5" s="1"/>
  <c r="G2834" i="5"/>
  <c r="H2834" i="5" s="1"/>
  <c r="G2835" i="5"/>
  <c r="H2835" i="5" s="1"/>
  <c r="G2836" i="5"/>
  <c r="H2836" i="5" s="1"/>
  <c r="G2837" i="5"/>
  <c r="H2837" i="5" s="1"/>
  <c r="G2838" i="5"/>
  <c r="H2838" i="5" s="1"/>
  <c r="G2839" i="5"/>
  <c r="H2839" i="5" s="1"/>
  <c r="G2840" i="5"/>
  <c r="H2840" i="5" s="1"/>
  <c r="G2841" i="5"/>
  <c r="H2841" i="5" s="1"/>
  <c r="G2842" i="5"/>
  <c r="H2842" i="5" s="1"/>
  <c r="G2843" i="5"/>
  <c r="H2843" i="5" s="1"/>
  <c r="G2844" i="5"/>
  <c r="H2844" i="5" s="1"/>
  <c r="G2845" i="5"/>
  <c r="H2845" i="5" s="1"/>
  <c r="G2846" i="5"/>
  <c r="H2846" i="5" s="1"/>
  <c r="G2847" i="5"/>
  <c r="H2847" i="5" s="1"/>
  <c r="G2848" i="5"/>
  <c r="H2848" i="5" s="1"/>
  <c r="G2849" i="5"/>
  <c r="H2849" i="5" s="1"/>
  <c r="G2850" i="5"/>
  <c r="H2850" i="5" s="1"/>
  <c r="G2851" i="5"/>
  <c r="H2851" i="5" s="1"/>
  <c r="G2852" i="5"/>
  <c r="H2852" i="5" s="1"/>
  <c r="G2853" i="5"/>
  <c r="H2853" i="5" s="1"/>
  <c r="G2854" i="5"/>
  <c r="H2854" i="5" s="1"/>
  <c r="G2855" i="5"/>
  <c r="H2855" i="5" s="1"/>
  <c r="G2856" i="5"/>
  <c r="H2856" i="5" s="1"/>
  <c r="G2857" i="5"/>
  <c r="H2857" i="5" s="1"/>
  <c r="G2858" i="5"/>
  <c r="H2858" i="5" s="1"/>
  <c r="G2859" i="5"/>
  <c r="H2859" i="5" s="1"/>
  <c r="G2860" i="5"/>
  <c r="H2860" i="5" s="1"/>
  <c r="G2861" i="5"/>
  <c r="H2861" i="5" s="1"/>
  <c r="G2862" i="5"/>
  <c r="H2862" i="5" s="1"/>
  <c r="G2863" i="5"/>
  <c r="H2863" i="5" s="1"/>
  <c r="G2864" i="5"/>
  <c r="H2864" i="5" s="1"/>
  <c r="G2865" i="5"/>
  <c r="H2865" i="5" s="1"/>
  <c r="G2866" i="5"/>
  <c r="H2866" i="5" s="1"/>
  <c r="G2867" i="5"/>
  <c r="H2867" i="5" s="1"/>
  <c r="G2868" i="5"/>
  <c r="H2868" i="5" s="1"/>
  <c r="G2869" i="5"/>
  <c r="H2869" i="5" s="1"/>
  <c r="G2870" i="5"/>
  <c r="H2870" i="5" s="1"/>
  <c r="G2871" i="5"/>
  <c r="H2871" i="5" s="1"/>
  <c r="G2872" i="5"/>
  <c r="H2872" i="5" s="1"/>
  <c r="G2873" i="5"/>
  <c r="H2873" i="5" s="1"/>
  <c r="G2874" i="5"/>
  <c r="H2874" i="5" s="1"/>
  <c r="G2875" i="5"/>
  <c r="H2875" i="5" s="1"/>
  <c r="G2876" i="5"/>
  <c r="H2876" i="5" s="1"/>
  <c r="G2877" i="5"/>
  <c r="H2877" i="5" s="1"/>
  <c r="G2878" i="5"/>
  <c r="H2878" i="5" s="1"/>
  <c r="G2879" i="5"/>
  <c r="H2879" i="5" s="1"/>
  <c r="G2880" i="5"/>
  <c r="H2880" i="5" s="1"/>
  <c r="G2881" i="5"/>
  <c r="H2881" i="5" s="1"/>
  <c r="G2882" i="5"/>
  <c r="H2882" i="5" s="1"/>
  <c r="G2883" i="5"/>
  <c r="H2883" i="5" s="1"/>
  <c r="G2884" i="5"/>
  <c r="H2884" i="5" s="1"/>
  <c r="G2885" i="5"/>
  <c r="H2885" i="5" s="1"/>
  <c r="G2886" i="5"/>
  <c r="H2886" i="5" s="1"/>
  <c r="G2887" i="5"/>
  <c r="H2887" i="5" s="1"/>
  <c r="G2888" i="5"/>
  <c r="H2888" i="5" s="1"/>
  <c r="G2889" i="5"/>
  <c r="H2889" i="5" s="1"/>
  <c r="G2890" i="5"/>
  <c r="H2890" i="5" s="1"/>
  <c r="G2891" i="5"/>
  <c r="H2891" i="5" s="1"/>
  <c r="G2892" i="5"/>
  <c r="H2892" i="5" s="1"/>
  <c r="G2893" i="5"/>
  <c r="H2893" i="5" s="1"/>
  <c r="G2894" i="5"/>
  <c r="H2894" i="5" s="1"/>
  <c r="G2895" i="5"/>
  <c r="H2895" i="5" s="1"/>
  <c r="G2896" i="5"/>
  <c r="H2896" i="5" s="1"/>
  <c r="G2897" i="5"/>
  <c r="H2897" i="5" s="1"/>
  <c r="G2898" i="5"/>
  <c r="H2898" i="5" s="1"/>
  <c r="G2899" i="5"/>
  <c r="H2899" i="5" s="1"/>
  <c r="G2900" i="5"/>
  <c r="H2900" i="5" s="1"/>
  <c r="G2901" i="5"/>
  <c r="H2901" i="5" s="1"/>
  <c r="G2902" i="5"/>
  <c r="H2902" i="5" s="1"/>
  <c r="G2903" i="5"/>
  <c r="H2903" i="5" s="1"/>
  <c r="G2904" i="5"/>
  <c r="H2904" i="5" s="1"/>
  <c r="G2905" i="5"/>
  <c r="H2905" i="5" s="1"/>
  <c r="G2906" i="5"/>
  <c r="H2906" i="5" s="1"/>
  <c r="G2907" i="5"/>
  <c r="H2907" i="5" s="1"/>
  <c r="G2908" i="5"/>
  <c r="H2908" i="5" s="1"/>
  <c r="G2909" i="5"/>
  <c r="H2909" i="5" s="1"/>
  <c r="G2910" i="5"/>
  <c r="H2910" i="5" s="1"/>
  <c r="G2911" i="5"/>
  <c r="H2911" i="5" s="1"/>
  <c r="G2912" i="5"/>
  <c r="H2912" i="5" s="1"/>
  <c r="G2913" i="5"/>
  <c r="H2913" i="5" s="1"/>
  <c r="G2914" i="5"/>
  <c r="H2914" i="5" s="1"/>
  <c r="G2915" i="5"/>
  <c r="H2915" i="5" s="1"/>
  <c r="G2916" i="5"/>
  <c r="H2916" i="5" s="1"/>
  <c r="G2917" i="5"/>
  <c r="H2917" i="5" s="1"/>
  <c r="G2918" i="5"/>
  <c r="H2918" i="5" s="1"/>
  <c r="G2919" i="5"/>
  <c r="H2919" i="5" s="1"/>
  <c r="G2920" i="5"/>
  <c r="H2920" i="5" s="1"/>
  <c r="G2921" i="5"/>
  <c r="H2921" i="5" s="1"/>
  <c r="G2922" i="5"/>
  <c r="H2922" i="5" s="1"/>
  <c r="G2923" i="5"/>
  <c r="H2923" i="5" s="1"/>
  <c r="G2924" i="5"/>
  <c r="H2924" i="5" s="1"/>
  <c r="G2925" i="5"/>
  <c r="H2925" i="5" s="1"/>
  <c r="G2926" i="5"/>
  <c r="H2926" i="5" s="1"/>
  <c r="G2927" i="5"/>
  <c r="H2927" i="5" s="1"/>
  <c r="G2928" i="5"/>
  <c r="H2928" i="5" s="1"/>
  <c r="G2929" i="5"/>
  <c r="H2929" i="5" s="1"/>
  <c r="G2930" i="5"/>
  <c r="H2930" i="5" s="1"/>
  <c r="G2931" i="5"/>
  <c r="H2931" i="5" s="1"/>
  <c r="G2932" i="5"/>
  <c r="H2932" i="5" s="1"/>
  <c r="G2933" i="5"/>
  <c r="H2933" i="5" s="1"/>
  <c r="G2934" i="5"/>
  <c r="H2934" i="5" s="1"/>
  <c r="G2935" i="5"/>
  <c r="H2935" i="5" s="1"/>
  <c r="G2936" i="5"/>
  <c r="H2936" i="5" s="1"/>
  <c r="G2937" i="5"/>
  <c r="H2937" i="5" s="1"/>
  <c r="G2938" i="5"/>
  <c r="H2938" i="5" s="1"/>
  <c r="G2939" i="5"/>
  <c r="H2939" i="5" s="1"/>
  <c r="G2940" i="5"/>
  <c r="H2940" i="5" s="1"/>
  <c r="G2941" i="5"/>
  <c r="H2941" i="5" s="1"/>
  <c r="G2942" i="5"/>
  <c r="H2942" i="5" s="1"/>
  <c r="G2943" i="5"/>
  <c r="H2943" i="5" s="1"/>
  <c r="G2944" i="5"/>
  <c r="H2944" i="5" s="1"/>
  <c r="G2945" i="5"/>
  <c r="H2945" i="5" s="1"/>
  <c r="G2946" i="5"/>
  <c r="H2946" i="5" s="1"/>
  <c r="G2947" i="5"/>
  <c r="H2947" i="5" s="1"/>
  <c r="G2948" i="5"/>
  <c r="H2948" i="5" s="1"/>
  <c r="G2949" i="5"/>
  <c r="H2949" i="5" s="1"/>
  <c r="G2950" i="5"/>
  <c r="H2950" i="5" s="1"/>
  <c r="G2951" i="5"/>
  <c r="H2951" i="5" s="1"/>
  <c r="G2952" i="5"/>
  <c r="H2952" i="5" s="1"/>
  <c r="G2953" i="5"/>
  <c r="H2953" i="5" s="1"/>
  <c r="G2954" i="5"/>
  <c r="H2954" i="5" s="1"/>
  <c r="G2955" i="5"/>
  <c r="H2955" i="5" s="1"/>
  <c r="G2956" i="5"/>
  <c r="H2956" i="5" s="1"/>
  <c r="G2957" i="5"/>
  <c r="H2957" i="5" s="1"/>
  <c r="G2958" i="5"/>
  <c r="H2958" i="5" s="1"/>
  <c r="G2959" i="5"/>
  <c r="H2959" i="5" s="1"/>
  <c r="G2960" i="5"/>
  <c r="H2960" i="5" s="1"/>
  <c r="G2961" i="5"/>
  <c r="H2961" i="5" s="1"/>
  <c r="G2962" i="5"/>
  <c r="H2962" i="5" s="1"/>
  <c r="G2963" i="5"/>
  <c r="H2963" i="5" s="1"/>
  <c r="G2964" i="5"/>
  <c r="H2964" i="5" s="1"/>
  <c r="G2965" i="5"/>
  <c r="H2965" i="5" s="1"/>
  <c r="G2966" i="5"/>
  <c r="H2966" i="5" s="1"/>
  <c r="G2967" i="5"/>
  <c r="H2967" i="5" s="1"/>
  <c r="G2968" i="5"/>
  <c r="H2968" i="5" s="1"/>
  <c r="G2969" i="5"/>
  <c r="H2969" i="5" s="1"/>
  <c r="G2970" i="5"/>
  <c r="H2970" i="5" s="1"/>
  <c r="G2971" i="5"/>
  <c r="H2971" i="5" s="1"/>
  <c r="G2972" i="5"/>
  <c r="H2972" i="5" s="1"/>
  <c r="G2973" i="5"/>
  <c r="H2973" i="5" s="1"/>
  <c r="G2974" i="5"/>
  <c r="H2974" i="5" s="1"/>
  <c r="G2975" i="5"/>
  <c r="H2975" i="5" s="1"/>
  <c r="G2976" i="5"/>
  <c r="H2976" i="5" s="1"/>
  <c r="G2977" i="5"/>
  <c r="H2977" i="5" s="1"/>
  <c r="G2978" i="5"/>
  <c r="H2978" i="5" s="1"/>
  <c r="G2979" i="5"/>
  <c r="H2979" i="5" s="1"/>
  <c r="G2980" i="5"/>
  <c r="H2980" i="5" s="1"/>
  <c r="G2981" i="5"/>
  <c r="H2981" i="5" s="1"/>
  <c r="G2982" i="5"/>
  <c r="H2982" i="5" s="1"/>
  <c r="G2983" i="5"/>
  <c r="H2983" i="5" s="1"/>
  <c r="G2984" i="5"/>
  <c r="H2984" i="5" s="1"/>
  <c r="G2985" i="5"/>
  <c r="H2985" i="5" s="1"/>
  <c r="G2986" i="5"/>
  <c r="H2986" i="5" s="1"/>
  <c r="G2987" i="5"/>
  <c r="H2987" i="5" s="1"/>
  <c r="G2988" i="5"/>
  <c r="H2988" i="5" s="1"/>
  <c r="G2989" i="5"/>
  <c r="H2989" i="5" s="1"/>
  <c r="G2990" i="5"/>
  <c r="H2990" i="5" s="1"/>
  <c r="G2991" i="5"/>
  <c r="H2991" i="5" s="1"/>
  <c r="G2992" i="5"/>
  <c r="H2992" i="5" s="1"/>
  <c r="G2993" i="5"/>
  <c r="H2993" i="5" s="1"/>
  <c r="G2994" i="5"/>
  <c r="H2994" i="5" s="1"/>
  <c r="G2995" i="5"/>
  <c r="H2995" i="5" s="1"/>
  <c r="G2996" i="5"/>
  <c r="H2996" i="5" s="1"/>
  <c r="G2997" i="5"/>
  <c r="H2997" i="5" s="1"/>
  <c r="G2998" i="5"/>
  <c r="H2998" i="5" s="1"/>
  <c r="G2999" i="5"/>
  <c r="H2999" i="5" s="1"/>
  <c r="G3000" i="5"/>
  <c r="H3000" i="5" s="1"/>
  <c r="G3001" i="5"/>
  <c r="H3001" i="5" s="1"/>
  <c r="G3002" i="5"/>
  <c r="H3002" i="5" s="1"/>
  <c r="G3003" i="5"/>
  <c r="H3003" i="5" s="1"/>
  <c r="G3004" i="5"/>
  <c r="H3004" i="5" s="1"/>
  <c r="G3005" i="5"/>
  <c r="H3005" i="5" s="1"/>
  <c r="F10" i="5"/>
  <c r="I10" i="5" s="1"/>
  <c r="F23" i="5"/>
  <c r="I23" i="5" s="1"/>
  <c r="F42" i="5"/>
  <c r="I42" i="5" s="1"/>
  <c r="F64" i="5"/>
  <c r="I64" i="5" s="1"/>
  <c r="F138" i="5"/>
  <c r="I138" i="5" s="1"/>
  <c r="F174" i="5"/>
  <c r="I174" i="5" s="1"/>
  <c r="F226" i="5"/>
  <c r="I226" i="5" s="1"/>
  <c r="F271" i="5"/>
  <c r="I271" i="5" s="1"/>
  <c r="F343" i="5"/>
  <c r="I343" i="5" s="1"/>
  <c r="F1049" i="5"/>
  <c r="I1049" i="5" s="1"/>
  <c r="E6" i="5"/>
  <c r="F6" i="5" s="1"/>
  <c r="I6" i="5" s="1"/>
  <c r="E7" i="5"/>
  <c r="F7" i="5" s="1"/>
  <c r="I7" i="5" s="1"/>
  <c r="E8" i="5"/>
  <c r="F8" i="5" s="1"/>
  <c r="I8" i="5" s="1"/>
  <c r="E9" i="5"/>
  <c r="F9" i="5" s="1"/>
  <c r="I9" i="5" s="1"/>
  <c r="E10" i="5"/>
  <c r="E11" i="5"/>
  <c r="F11" i="5" s="1"/>
  <c r="I11" i="5" s="1"/>
  <c r="E12" i="5"/>
  <c r="F12" i="5" s="1"/>
  <c r="I12" i="5" s="1"/>
  <c r="E13" i="5"/>
  <c r="F13" i="5" s="1"/>
  <c r="I13" i="5" s="1"/>
  <c r="E14" i="5"/>
  <c r="F14" i="5" s="1"/>
  <c r="I14" i="5" s="1"/>
  <c r="E15" i="5"/>
  <c r="F15" i="5" s="1"/>
  <c r="I15" i="5" s="1"/>
  <c r="E16" i="5"/>
  <c r="F16" i="5" s="1"/>
  <c r="I16" i="5" s="1"/>
  <c r="E17" i="5"/>
  <c r="F17" i="5" s="1"/>
  <c r="I17" i="5" s="1"/>
  <c r="E18" i="5"/>
  <c r="F18" i="5" s="1"/>
  <c r="I18" i="5" s="1"/>
  <c r="E19" i="5"/>
  <c r="F19" i="5" s="1"/>
  <c r="I19" i="5" s="1"/>
  <c r="E20" i="5"/>
  <c r="F20" i="5" s="1"/>
  <c r="I20" i="5" s="1"/>
  <c r="E21" i="5"/>
  <c r="F21" i="5" s="1"/>
  <c r="I21" i="5" s="1"/>
  <c r="E22" i="5"/>
  <c r="F22" i="5" s="1"/>
  <c r="I22" i="5" s="1"/>
  <c r="E23" i="5"/>
  <c r="E24" i="5"/>
  <c r="F24" i="5" s="1"/>
  <c r="I24" i="5" s="1"/>
  <c r="E25" i="5"/>
  <c r="F25" i="5" s="1"/>
  <c r="I25" i="5" s="1"/>
  <c r="E26" i="5"/>
  <c r="F26" i="5" s="1"/>
  <c r="I26" i="5" s="1"/>
  <c r="E27" i="5"/>
  <c r="F27" i="5" s="1"/>
  <c r="I27" i="5" s="1"/>
  <c r="E28" i="5"/>
  <c r="F28" i="5" s="1"/>
  <c r="I28" i="5" s="1"/>
  <c r="E29" i="5"/>
  <c r="F29" i="5" s="1"/>
  <c r="I29" i="5" s="1"/>
  <c r="E30" i="5"/>
  <c r="F30" i="5" s="1"/>
  <c r="I30" i="5" s="1"/>
  <c r="E31" i="5"/>
  <c r="F31" i="5" s="1"/>
  <c r="I31" i="5" s="1"/>
  <c r="E32" i="5"/>
  <c r="F32" i="5" s="1"/>
  <c r="I32" i="5" s="1"/>
  <c r="E33" i="5"/>
  <c r="F33" i="5" s="1"/>
  <c r="I33" i="5" s="1"/>
  <c r="E34" i="5"/>
  <c r="F34" i="5" s="1"/>
  <c r="I34" i="5" s="1"/>
  <c r="E35" i="5"/>
  <c r="F35" i="5" s="1"/>
  <c r="I35" i="5" s="1"/>
  <c r="E36" i="5"/>
  <c r="F36" i="5" s="1"/>
  <c r="I36" i="5" s="1"/>
  <c r="E37" i="5"/>
  <c r="F37" i="5" s="1"/>
  <c r="I37" i="5" s="1"/>
  <c r="E38" i="5"/>
  <c r="F38" i="5" s="1"/>
  <c r="I38" i="5" s="1"/>
  <c r="E39" i="5"/>
  <c r="F39" i="5" s="1"/>
  <c r="I39" i="5" s="1"/>
  <c r="E40" i="5"/>
  <c r="F40" i="5" s="1"/>
  <c r="I40" i="5" s="1"/>
  <c r="E41" i="5"/>
  <c r="F41" i="5" s="1"/>
  <c r="I41" i="5" s="1"/>
  <c r="E42" i="5"/>
  <c r="E43" i="5"/>
  <c r="F43" i="5" s="1"/>
  <c r="I43" i="5" s="1"/>
  <c r="E44" i="5"/>
  <c r="F44" i="5" s="1"/>
  <c r="I44" i="5" s="1"/>
  <c r="E45" i="5"/>
  <c r="F45" i="5" s="1"/>
  <c r="I45" i="5" s="1"/>
  <c r="E46" i="5"/>
  <c r="F46" i="5" s="1"/>
  <c r="I46" i="5" s="1"/>
  <c r="E47" i="5"/>
  <c r="F47" i="5" s="1"/>
  <c r="I47" i="5" s="1"/>
  <c r="E48" i="5"/>
  <c r="F48" i="5" s="1"/>
  <c r="I48" i="5" s="1"/>
  <c r="E49" i="5"/>
  <c r="F49" i="5" s="1"/>
  <c r="I49" i="5" s="1"/>
  <c r="E50" i="5"/>
  <c r="F50" i="5" s="1"/>
  <c r="I50" i="5" s="1"/>
  <c r="E51" i="5"/>
  <c r="F51" i="5" s="1"/>
  <c r="I51" i="5" s="1"/>
  <c r="E52" i="5"/>
  <c r="F52" i="5" s="1"/>
  <c r="I52" i="5" s="1"/>
  <c r="E53" i="5"/>
  <c r="F53" i="5" s="1"/>
  <c r="I53" i="5" s="1"/>
  <c r="E54" i="5"/>
  <c r="F54" i="5" s="1"/>
  <c r="I54" i="5" s="1"/>
  <c r="E55" i="5"/>
  <c r="F55" i="5" s="1"/>
  <c r="I55" i="5" s="1"/>
  <c r="E56" i="5"/>
  <c r="F56" i="5" s="1"/>
  <c r="I56" i="5" s="1"/>
  <c r="E57" i="5"/>
  <c r="F57" i="5" s="1"/>
  <c r="I57" i="5" s="1"/>
  <c r="E58" i="5"/>
  <c r="F58" i="5" s="1"/>
  <c r="I58" i="5" s="1"/>
  <c r="E59" i="5"/>
  <c r="F59" i="5" s="1"/>
  <c r="I59" i="5" s="1"/>
  <c r="E60" i="5"/>
  <c r="F60" i="5" s="1"/>
  <c r="I60" i="5" s="1"/>
  <c r="E61" i="5"/>
  <c r="F61" i="5" s="1"/>
  <c r="I61" i="5" s="1"/>
  <c r="E62" i="5"/>
  <c r="F62" i="5" s="1"/>
  <c r="I62" i="5" s="1"/>
  <c r="E63" i="5"/>
  <c r="F63" i="5" s="1"/>
  <c r="I63" i="5" s="1"/>
  <c r="E64" i="5"/>
  <c r="E65" i="5"/>
  <c r="F65" i="5" s="1"/>
  <c r="I65" i="5" s="1"/>
  <c r="E66" i="5"/>
  <c r="F66" i="5" s="1"/>
  <c r="I66" i="5" s="1"/>
  <c r="E67" i="5"/>
  <c r="F67" i="5" s="1"/>
  <c r="I67" i="5" s="1"/>
  <c r="E68" i="5"/>
  <c r="F68" i="5" s="1"/>
  <c r="I68" i="5" s="1"/>
  <c r="E69" i="5"/>
  <c r="F69" i="5" s="1"/>
  <c r="I69" i="5" s="1"/>
  <c r="E70" i="5"/>
  <c r="F70" i="5" s="1"/>
  <c r="I70" i="5" s="1"/>
  <c r="E71" i="5"/>
  <c r="F71" i="5" s="1"/>
  <c r="I71" i="5" s="1"/>
  <c r="E72" i="5"/>
  <c r="F72" i="5" s="1"/>
  <c r="I72" i="5" s="1"/>
  <c r="E73" i="5"/>
  <c r="F73" i="5" s="1"/>
  <c r="I73" i="5" s="1"/>
  <c r="E74" i="5"/>
  <c r="F74" i="5" s="1"/>
  <c r="I74" i="5" s="1"/>
  <c r="E75" i="5"/>
  <c r="F75" i="5" s="1"/>
  <c r="I75" i="5" s="1"/>
  <c r="E76" i="5"/>
  <c r="F76" i="5" s="1"/>
  <c r="I76" i="5" s="1"/>
  <c r="E77" i="5"/>
  <c r="F77" i="5" s="1"/>
  <c r="I77" i="5" s="1"/>
  <c r="E78" i="5"/>
  <c r="F78" i="5" s="1"/>
  <c r="I78" i="5" s="1"/>
  <c r="E79" i="5"/>
  <c r="F79" i="5" s="1"/>
  <c r="I79" i="5" s="1"/>
  <c r="E80" i="5"/>
  <c r="F80" i="5" s="1"/>
  <c r="I80" i="5" s="1"/>
  <c r="E81" i="5"/>
  <c r="F81" i="5" s="1"/>
  <c r="I81" i="5" s="1"/>
  <c r="E82" i="5"/>
  <c r="F82" i="5" s="1"/>
  <c r="I82" i="5" s="1"/>
  <c r="E83" i="5"/>
  <c r="F83" i="5" s="1"/>
  <c r="I83" i="5" s="1"/>
  <c r="E84" i="5"/>
  <c r="F84" i="5" s="1"/>
  <c r="I84" i="5" s="1"/>
  <c r="E85" i="5"/>
  <c r="F85" i="5" s="1"/>
  <c r="I85" i="5" s="1"/>
  <c r="E86" i="5"/>
  <c r="F86" i="5" s="1"/>
  <c r="I86" i="5" s="1"/>
  <c r="E87" i="5"/>
  <c r="F87" i="5" s="1"/>
  <c r="I87" i="5" s="1"/>
  <c r="E88" i="5"/>
  <c r="F88" i="5" s="1"/>
  <c r="I88" i="5" s="1"/>
  <c r="E89" i="5"/>
  <c r="F89" i="5" s="1"/>
  <c r="I89" i="5" s="1"/>
  <c r="E90" i="5"/>
  <c r="F90" i="5" s="1"/>
  <c r="I90" i="5" s="1"/>
  <c r="E91" i="5"/>
  <c r="F91" i="5" s="1"/>
  <c r="I91" i="5" s="1"/>
  <c r="E92" i="5"/>
  <c r="F92" i="5" s="1"/>
  <c r="I92" i="5" s="1"/>
  <c r="E93" i="5"/>
  <c r="F93" i="5" s="1"/>
  <c r="I93" i="5" s="1"/>
  <c r="E94" i="5"/>
  <c r="F94" i="5" s="1"/>
  <c r="I94" i="5" s="1"/>
  <c r="E95" i="5"/>
  <c r="F95" i="5" s="1"/>
  <c r="I95" i="5" s="1"/>
  <c r="E96" i="5"/>
  <c r="F96" i="5" s="1"/>
  <c r="I96" i="5" s="1"/>
  <c r="E97" i="5"/>
  <c r="F97" i="5" s="1"/>
  <c r="I97" i="5" s="1"/>
  <c r="E98" i="5"/>
  <c r="F98" i="5" s="1"/>
  <c r="I98" i="5" s="1"/>
  <c r="E99" i="5"/>
  <c r="F99" i="5" s="1"/>
  <c r="I99" i="5" s="1"/>
  <c r="E100" i="5"/>
  <c r="F100" i="5" s="1"/>
  <c r="I100" i="5" s="1"/>
  <c r="E101" i="5"/>
  <c r="F101" i="5" s="1"/>
  <c r="I101" i="5" s="1"/>
  <c r="E102" i="5"/>
  <c r="F102" i="5" s="1"/>
  <c r="I102" i="5" s="1"/>
  <c r="E103" i="5"/>
  <c r="F103" i="5" s="1"/>
  <c r="I103" i="5" s="1"/>
  <c r="E104" i="5"/>
  <c r="F104" i="5" s="1"/>
  <c r="I104" i="5" s="1"/>
  <c r="E105" i="5"/>
  <c r="F105" i="5" s="1"/>
  <c r="I105" i="5" s="1"/>
  <c r="E106" i="5"/>
  <c r="F106" i="5" s="1"/>
  <c r="I106" i="5" s="1"/>
  <c r="E107" i="5"/>
  <c r="F107" i="5" s="1"/>
  <c r="I107" i="5" s="1"/>
  <c r="E108" i="5"/>
  <c r="F108" i="5" s="1"/>
  <c r="I108" i="5" s="1"/>
  <c r="E109" i="5"/>
  <c r="F109" i="5" s="1"/>
  <c r="I109" i="5" s="1"/>
  <c r="E110" i="5"/>
  <c r="F110" i="5" s="1"/>
  <c r="I110" i="5" s="1"/>
  <c r="E111" i="5"/>
  <c r="F111" i="5" s="1"/>
  <c r="I111" i="5" s="1"/>
  <c r="E112" i="5"/>
  <c r="F112" i="5" s="1"/>
  <c r="I112" i="5" s="1"/>
  <c r="E113" i="5"/>
  <c r="F113" i="5" s="1"/>
  <c r="I113" i="5" s="1"/>
  <c r="E114" i="5"/>
  <c r="F114" i="5" s="1"/>
  <c r="I114" i="5" s="1"/>
  <c r="E115" i="5"/>
  <c r="F115" i="5" s="1"/>
  <c r="I115" i="5" s="1"/>
  <c r="E116" i="5"/>
  <c r="F116" i="5" s="1"/>
  <c r="I116" i="5" s="1"/>
  <c r="E117" i="5"/>
  <c r="F117" i="5" s="1"/>
  <c r="I117" i="5" s="1"/>
  <c r="E118" i="5"/>
  <c r="F118" i="5" s="1"/>
  <c r="I118" i="5" s="1"/>
  <c r="E119" i="5"/>
  <c r="F119" i="5" s="1"/>
  <c r="I119" i="5" s="1"/>
  <c r="E120" i="5"/>
  <c r="F120" i="5" s="1"/>
  <c r="I120" i="5" s="1"/>
  <c r="E121" i="5"/>
  <c r="F121" i="5" s="1"/>
  <c r="I121" i="5" s="1"/>
  <c r="E122" i="5"/>
  <c r="F122" i="5" s="1"/>
  <c r="I122" i="5" s="1"/>
  <c r="E123" i="5"/>
  <c r="F123" i="5" s="1"/>
  <c r="I123" i="5" s="1"/>
  <c r="E124" i="5"/>
  <c r="F124" i="5" s="1"/>
  <c r="I124" i="5" s="1"/>
  <c r="E125" i="5"/>
  <c r="F125" i="5" s="1"/>
  <c r="I125" i="5" s="1"/>
  <c r="E126" i="5"/>
  <c r="F126" i="5" s="1"/>
  <c r="I126" i="5" s="1"/>
  <c r="E127" i="5"/>
  <c r="F127" i="5" s="1"/>
  <c r="I127" i="5" s="1"/>
  <c r="E128" i="5"/>
  <c r="F128" i="5" s="1"/>
  <c r="I128" i="5" s="1"/>
  <c r="E129" i="5"/>
  <c r="F129" i="5" s="1"/>
  <c r="I129" i="5" s="1"/>
  <c r="E130" i="5"/>
  <c r="F130" i="5" s="1"/>
  <c r="I130" i="5" s="1"/>
  <c r="E131" i="5"/>
  <c r="F131" i="5" s="1"/>
  <c r="I131" i="5" s="1"/>
  <c r="E132" i="5"/>
  <c r="F132" i="5" s="1"/>
  <c r="I132" i="5" s="1"/>
  <c r="E133" i="5"/>
  <c r="F133" i="5" s="1"/>
  <c r="I133" i="5" s="1"/>
  <c r="E134" i="5"/>
  <c r="F134" i="5" s="1"/>
  <c r="I134" i="5" s="1"/>
  <c r="E135" i="5"/>
  <c r="F135" i="5" s="1"/>
  <c r="I135" i="5" s="1"/>
  <c r="E136" i="5"/>
  <c r="F136" i="5" s="1"/>
  <c r="I136" i="5" s="1"/>
  <c r="E137" i="5"/>
  <c r="F137" i="5" s="1"/>
  <c r="I137" i="5" s="1"/>
  <c r="E138" i="5"/>
  <c r="E139" i="5"/>
  <c r="F139" i="5" s="1"/>
  <c r="I139" i="5" s="1"/>
  <c r="E140" i="5"/>
  <c r="F140" i="5" s="1"/>
  <c r="I140" i="5" s="1"/>
  <c r="E141" i="5"/>
  <c r="F141" i="5" s="1"/>
  <c r="I141" i="5" s="1"/>
  <c r="E142" i="5"/>
  <c r="F142" i="5" s="1"/>
  <c r="I142" i="5" s="1"/>
  <c r="E143" i="5"/>
  <c r="F143" i="5" s="1"/>
  <c r="I143" i="5" s="1"/>
  <c r="E144" i="5"/>
  <c r="F144" i="5" s="1"/>
  <c r="I144" i="5" s="1"/>
  <c r="E145" i="5"/>
  <c r="F145" i="5" s="1"/>
  <c r="I145" i="5" s="1"/>
  <c r="E146" i="5"/>
  <c r="F146" i="5" s="1"/>
  <c r="I146" i="5" s="1"/>
  <c r="E147" i="5"/>
  <c r="F147" i="5" s="1"/>
  <c r="I147" i="5" s="1"/>
  <c r="E148" i="5"/>
  <c r="F148" i="5" s="1"/>
  <c r="I148" i="5" s="1"/>
  <c r="E149" i="5"/>
  <c r="F149" i="5" s="1"/>
  <c r="I149" i="5" s="1"/>
  <c r="E150" i="5"/>
  <c r="F150" i="5" s="1"/>
  <c r="I150" i="5" s="1"/>
  <c r="E151" i="5"/>
  <c r="F151" i="5" s="1"/>
  <c r="I151" i="5" s="1"/>
  <c r="E152" i="5"/>
  <c r="F152" i="5" s="1"/>
  <c r="I152" i="5" s="1"/>
  <c r="E153" i="5"/>
  <c r="F153" i="5" s="1"/>
  <c r="I153" i="5" s="1"/>
  <c r="E154" i="5"/>
  <c r="F154" i="5" s="1"/>
  <c r="I154" i="5" s="1"/>
  <c r="E155" i="5"/>
  <c r="F155" i="5" s="1"/>
  <c r="I155" i="5" s="1"/>
  <c r="E156" i="5"/>
  <c r="F156" i="5" s="1"/>
  <c r="I156" i="5" s="1"/>
  <c r="E157" i="5"/>
  <c r="F157" i="5" s="1"/>
  <c r="I157" i="5" s="1"/>
  <c r="E158" i="5"/>
  <c r="F158" i="5" s="1"/>
  <c r="I158" i="5" s="1"/>
  <c r="E159" i="5"/>
  <c r="F159" i="5" s="1"/>
  <c r="I159" i="5" s="1"/>
  <c r="E160" i="5"/>
  <c r="F160" i="5" s="1"/>
  <c r="I160" i="5" s="1"/>
  <c r="E161" i="5"/>
  <c r="F161" i="5" s="1"/>
  <c r="I161" i="5" s="1"/>
  <c r="E162" i="5"/>
  <c r="F162" i="5" s="1"/>
  <c r="I162" i="5" s="1"/>
  <c r="E163" i="5"/>
  <c r="F163" i="5" s="1"/>
  <c r="I163" i="5" s="1"/>
  <c r="E164" i="5"/>
  <c r="F164" i="5" s="1"/>
  <c r="I164" i="5" s="1"/>
  <c r="E165" i="5"/>
  <c r="F165" i="5" s="1"/>
  <c r="I165" i="5" s="1"/>
  <c r="E166" i="5"/>
  <c r="F166" i="5" s="1"/>
  <c r="I166" i="5" s="1"/>
  <c r="E167" i="5"/>
  <c r="F167" i="5" s="1"/>
  <c r="I167" i="5" s="1"/>
  <c r="E168" i="5"/>
  <c r="F168" i="5" s="1"/>
  <c r="I168" i="5" s="1"/>
  <c r="E169" i="5"/>
  <c r="F169" i="5" s="1"/>
  <c r="I169" i="5" s="1"/>
  <c r="E170" i="5"/>
  <c r="F170" i="5" s="1"/>
  <c r="I170" i="5" s="1"/>
  <c r="E171" i="5"/>
  <c r="F171" i="5" s="1"/>
  <c r="I171" i="5" s="1"/>
  <c r="E172" i="5"/>
  <c r="F172" i="5" s="1"/>
  <c r="I172" i="5" s="1"/>
  <c r="E173" i="5"/>
  <c r="F173" i="5" s="1"/>
  <c r="I173" i="5" s="1"/>
  <c r="E174" i="5"/>
  <c r="E175" i="5"/>
  <c r="F175" i="5" s="1"/>
  <c r="I175" i="5" s="1"/>
  <c r="E176" i="5"/>
  <c r="F176" i="5" s="1"/>
  <c r="I176" i="5" s="1"/>
  <c r="E177" i="5"/>
  <c r="F177" i="5" s="1"/>
  <c r="I177" i="5" s="1"/>
  <c r="E178" i="5"/>
  <c r="F178" i="5" s="1"/>
  <c r="I178" i="5" s="1"/>
  <c r="E179" i="5"/>
  <c r="F179" i="5" s="1"/>
  <c r="I179" i="5" s="1"/>
  <c r="E180" i="5"/>
  <c r="F180" i="5" s="1"/>
  <c r="I180" i="5" s="1"/>
  <c r="E181" i="5"/>
  <c r="F181" i="5" s="1"/>
  <c r="I181" i="5" s="1"/>
  <c r="E182" i="5"/>
  <c r="F182" i="5" s="1"/>
  <c r="I182" i="5" s="1"/>
  <c r="E183" i="5"/>
  <c r="F183" i="5" s="1"/>
  <c r="I183" i="5" s="1"/>
  <c r="E184" i="5"/>
  <c r="F184" i="5" s="1"/>
  <c r="I184" i="5" s="1"/>
  <c r="E185" i="5"/>
  <c r="F185" i="5" s="1"/>
  <c r="I185" i="5" s="1"/>
  <c r="E186" i="5"/>
  <c r="F186" i="5" s="1"/>
  <c r="I186" i="5" s="1"/>
  <c r="E187" i="5"/>
  <c r="F187" i="5" s="1"/>
  <c r="I187" i="5" s="1"/>
  <c r="E188" i="5"/>
  <c r="F188" i="5" s="1"/>
  <c r="I188" i="5" s="1"/>
  <c r="E189" i="5"/>
  <c r="F189" i="5" s="1"/>
  <c r="I189" i="5" s="1"/>
  <c r="E190" i="5"/>
  <c r="F190" i="5" s="1"/>
  <c r="I190" i="5" s="1"/>
  <c r="E191" i="5"/>
  <c r="F191" i="5" s="1"/>
  <c r="I191" i="5" s="1"/>
  <c r="E192" i="5"/>
  <c r="F192" i="5" s="1"/>
  <c r="I192" i="5" s="1"/>
  <c r="E193" i="5"/>
  <c r="F193" i="5" s="1"/>
  <c r="I193" i="5" s="1"/>
  <c r="E194" i="5"/>
  <c r="F194" i="5" s="1"/>
  <c r="I194" i="5" s="1"/>
  <c r="E195" i="5"/>
  <c r="F195" i="5" s="1"/>
  <c r="I195" i="5" s="1"/>
  <c r="E196" i="5"/>
  <c r="F196" i="5" s="1"/>
  <c r="I196" i="5" s="1"/>
  <c r="E197" i="5"/>
  <c r="F197" i="5" s="1"/>
  <c r="I197" i="5" s="1"/>
  <c r="E198" i="5"/>
  <c r="F198" i="5" s="1"/>
  <c r="I198" i="5" s="1"/>
  <c r="E199" i="5"/>
  <c r="F199" i="5" s="1"/>
  <c r="I199" i="5" s="1"/>
  <c r="E200" i="5"/>
  <c r="F200" i="5" s="1"/>
  <c r="I200" i="5" s="1"/>
  <c r="E201" i="5"/>
  <c r="F201" i="5" s="1"/>
  <c r="I201" i="5" s="1"/>
  <c r="E202" i="5"/>
  <c r="F202" i="5" s="1"/>
  <c r="I202" i="5" s="1"/>
  <c r="E203" i="5"/>
  <c r="F203" i="5" s="1"/>
  <c r="I203" i="5" s="1"/>
  <c r="E204" i="5"/>
  <c r="F204" i="5" s="1"/>
  <c r="I204" i="5" s="1"/>
  <c r="E205" i="5"/>
  <c r="F205" i="5" s="1"/>
  <c r="I205" i="5" s="1"/>
  <c r="E206" i="5"/>
  <c r="F206" i="5" s="1"/>
  <c r="I206" i="5" s="1"/>
  <c r="E207" i="5"/>
  <c r="F207" i="5" s="1"/>
  <c r="I207" i="5" s="1"/>
  <c r="E208" i="5"/>
  <c r="F208" i="5" s="1"/>
  <c r="I208" i="5" s="1"/>
  <c r="E209" i="5"/>
  <c r="F209" i="5" s="1"/>
  <c r="I209" i="5" s="1"/>
  <c r="E210" i="5"/>
  <c r="F210" i="5" s="1"/>
  <c r="I210" i="5" s="1"/>
  <c r="E211" i="5"/>
  <c r="F211" i="5" s="1"/>
  <c r="I211" i="5" s="1"/>
  <c r="E212" i="5"/>
  <c r="F212" i="5" s="1"/>
  <c r="I212" i="5" s="1"/>
  <c r="E213" i="5"/>
  <c r="F213" i="5" s="1"/>
  <c r="I213" i="5" s="1"/>
  <c r="E214" i="5"/>
  <c r="F214" i="5" s="1"/>
  <c r="I214" i="5" s="1"/>
  <c r="E215" i="5"/>
  <c r="F215" i="5" s="1"/>
  <c r="I215" i="5" s="1"/>
  <c r="E216" i="5"/>
  <c r="F216" i="5" s="1"/>
  <c r="I216" i="5" s="1"/>
  <c r="E217" i="5"/>
  <c r="F217" i="5" s="1"/>
  <c r="I217" i="5" s="1"/>
  <c r="E218" i="5"/>
  <c r="F218" i="5" s="1"/>
  <c r="I218" i="5" s="1"/>
  <c r="E219" i="5"/>
  <c r="F219" i="5" s="1"/>
  <c r="I219" i="5" s="1"/>
  <c r="E220" i="5"/>
  <c r="F220" i="5" s="1"/>
  <c r="I220" i="5" s="1"/>
  <c r="E221" i="5"/>
  <c r="F221" i="5" s="1"/>
  <c r="I221" i="5" s="1"/>
  <c r="E222" i="5"/>
  <c r="F222" i="5" s="1"/>
  <c r="I222" i="5" s="1"/>
  <c r="E223" i="5"/>
  <c r="F223" i="5" s="1"/>
  <c r="I223" i="5" s="1"/>
  <c r="E224" i="5"/>
  <c r="F224" i="5" s="1"/>
  <c r="I224" i="5" s="1"/>
  <c r="E225" i="5"/>
  <c r="F225" i="5" s="1"/>
  <c r="I225" i="5" s="1"/>
  <c r="E226" i="5"/>
  <c r="E227" i="5"/>
  <c r="F227" i="5" s="1"/>
  <c r="I227" i="5" s="1"/>
  <c r="E228" i="5"/>
  <c r="F228" i="5" s="1"/>
  <c r="I228" i="5" s="1"/>
  <c r="E229" i="5"/>
  <c r="F229" i="5" s="1"/>
  <c r="I229" i="5" s="1"/>
  <c r="E230" i="5"/>
  <c r="F230" i="5" s="1"/>
  <c r="I230" i="5" s="1"/>
  <c r="E231" i="5"/>
  <c r="F231" i="5" s="1"/>
  <c r="I231" i="5" s="1"/>
  <c r="E232" i="5"/>
  <c r="F232" i="5" s="1"/>
  <c r="I232" i="5" s="1"/>
  <c r="E233" i="5"/>
  <c r="F233" i="5" s="1"/>
  <c r="I233" i="5" s="1"/>
  <c r="E234" i="5"/>
  <c r="F234" i="5" s="1"/>
  <c r="I234" i="5" s="1"/>
  <c r="E235" i="5"/>
  <c r="F235" i="5" s="1"/>
  <c r="I235" i="5" s="1"/>
  <c r="E236" i="5"/>
  <c r="F236" i="5" s="1"/>
  <c r="I236" i="5" s="1"/>
  <c r="E237" i="5"/>
  <c r="F237" i="5" s="1"/>
  <c r="I237" i="5" s="1"/>
  <c r="E238" i="5"/>
  <c r="F238" i="5" s="1"/>
  <c r="I238" i="5" s="1"/>
  <c r="E239" i="5"/>
  <c r="F239" i="5" s="1"/>
  <c r="I239" i="5" s="1"/>
  <c r="E240" i="5"/>
  <c r="F240" i="5" s="1"/>
  <c r="I240" i="5" s="1"/>
  <c r="E241" i="5"/>
  <c r="F241" i="5" s="1"/>
  <c r="I241" i="5" s="1"/>
  <c r="E242" i="5"/>
  <c r="F242" i="5" s="1"/>
  <c r="I242" i="5" s="1"/>
  <c r="E243" i="5"/>
  <c r="F243" i="5" s="1"/>
  <c r="I243" i="5" s="1"/>
  <c r="E244" i="5"/>
  <c r="F244" i="5" s="1"/>
  <c r="I244" i="5" s="1"/>
  <c r="E245" i="5"/>
  <c r="F245" i="5" s="1"/>
  <c r="I245" i="5" s="1"/>
  <c r="E246" i="5"/>
  <c r="F246" i="5" s="1"/>
  <c r="I246" i="5" s="1"/>
  <c r="E247" i="5"/>
  <c r="F247" i="5" s="1"/>
  <c r="I247" i="5" s="1"/>
  <c r="E248" i="5"/>
  <c r="F248" i="5" s="1"/>
  <c r="I248" i="5" s="1"/>
  <c r="E249" i="5"/>
  <c r="F249" i="5" s="1"/>
  <c r="I249" i="5" s="1"/>
  <c r="E250" i="5"/>
  <c r="F250" i="5" s="1"/>
  <c r="I250" i="5" s="1"/>
  <c r="E251" i="5"/>
  <c r="F251" i="5" s="1"/>
  <c r="I251" i="5" s="1"/>
  <c r="E252" i="5"/>
  <c r="F252" i="5" s="1"/>
  <c r="I252" i="5" s="1"/>
  <c r="E253" i="5"/>
  <c r="F253" i="5" s="1"/>
  <c r="I253" i="5" s="1"/>
  <c r="E254" i="5"/>
  <c r="F254" i="5" s="1"/>
  <c r="I254" i="5" s="1"/>
  <c r="E255" i="5"/>
  <c r="F255" i="5" s="1"/>
  <c r="I255" i="5" s="1"/>
  <c r="E256" i="5"/>
  <c r="F256" i="5" s="1"/>
  <c r="I256" i="5" s="1"/>
  <c r="E257" i="5"/>
  <c r="F257" i="5" s="1"/>
  <c r="I257" i="5" s="1"/>
  <c r="E258" i="5"/>
  <c r="F258" i="5" s="1"/>
  <c r="I258" i="5" s="1"/>
  <c r="E259" i="5"/>
  <c r="F259" i="5" s="1"/>
  <c r="I259" i="5" s="1"/>
  <c r="E260" i="5"/>
  <c r="F260" i="5" s="1"/>
  <c r="I260" i="5" s="1"/>
  <c r="E261" i="5"/>
  <c r="F261" i="5" s="1"/>
  <c r="I261" i="5" s="1"/>
  <c r="E262" i="5"/>
  <c r="F262" i="5" s="1"/>
  <c r="I262" i="5" s="1"/>
  <c r="E263" i="5"/>
  <c r="F263" i="5" s="1"/>
  <c r="I263" i="5" s="1"/>
  <c r="E264" i="5"/>
  <c r="F264" i="5" s="1"/>
  <c r="I264" i="5" s="1"/>
  <c r="E265" i="5"/>
  <c r="F265" i="5" s="1"/>
  <c r="I265" i="5" s="1"/>
  <c r="E266" i="5"/>
  <c r="F266" i="5" s="1"/>
  <c r="I266" i="5" s="1"/>
  <c r="E267" i="5"/>
  <c r="F267" i="5" s="1"/>
  <c r="I267" i="5" s="1"/>
  <c r="E268" i="5"/>
  <c r="F268" i="5" s="1"/>
  <c r="I268" i="5" s="1"/>
  <c r="E269" i="5"/>
  <c r="F269" i="5" s="1"/>
  <c r="I269" i="5" s="1"/>
  <c r="E270" i="5"/>
  <c r="F270" i="5" s="1"/>
  <c r="I270" i="5" s="1"/>
  <c r="E271" i="5"/>
  <c r="E272" i="5"/>
  <c r="F272" i="5" s="1"/>
  <c r="I272" i="5" s="1"/>
  <c r="E273" i="5"/>
  <c r="F273" i="5" s="1"/>
  <c r="I273" i="5" s="1"/>
  <c r="E274" i="5"/>
  <c r="F274" i="5" s="1"/>
  <c r="I274" i="5" s="1"/>
  <c r="E275" i="5"/>
  <c r="F275" i="5" s="1"/>
  <c r="I275" i="5" s="1"/>
  <c r="E276" i="5"/>
  <c r="F276" i="5" s="1"/>
  <c r="I276" i="5" s="1"/>
  <c r="E277" i="5"/>
  <c r="F277" i="5" s="1"/>
  <c r="I277" i="5" s="1"/>
  <c r="E278" i="5"/>
  <c r="F278" i="5" s="1"/>
  <c r="I278" i="5" s="1"/>
  <c r="E279" i="5"/>
  <c r="F279" i="5" s="1"/>
  <c r="I279" i="5" s="1"/>
  <c r="E280" i="5"/>
  <c r="F280" i="5" s="1"/>
  <c r="I280" i="5" s="1"/>
  <c r="E281" i="5"/>
  <c r="F281" i="5" s="1"/>
  <c r="I281" i="5" s="1"/>
  <c r="E282" i="5"/>
  <c r="F282" i="5" s="1"/>
  <c r="I282" i="5" s="1"/>
  <c r="E283" i="5"/>
  <c r="F283" i="5" s="1"/>
  <c r="I283" i="5" s="1"/>
  <c r="E284" i="5"/>
  <c r="F284" i="5" s="1"/>
  <c r="I284" i="5" s="1"/>
  <c r="E285" i="5"/>
  <c r="F285" i="5" s="1"/>
  <c r="I285" i="5" s="1"/>
  <c r="E286" i="5"/>
  <c r="F286" i="5" s="1"/>
  <c r="I286" i="5" s="1"/>
  <c r="E287" i="5"/>
  <c r="F287" i="5" s="1"/>
  <c r="I287" i="5" s="1"/>
  <c r="E288" i="5"/>
  <c r="F288" i="5" s="1"/>
  <c r="I288" i="5" s="1"/>
  <c r="E289" i="5"/>
  <c r="F289" i="5" s="1"/>
  <c r="I289" i="5" s="1"/>
  <c r="E290" i="5"/>
  <c r="F290" i="5" s="1"/>
  <c r="I290" i="5" s="1"/>
  <c r="E291" i="5"/>
  <c r="F291" i="5" s="1"/>
  <c r="I291" i="5" s="1"/>
  <c r="E292" i="5"/>
  <c r="F292" i="5" s="1"/>
  <c r="I292" i="5" s="1"/>
  <c r="E293" i="5"/>
  <c r="F293" i="5" s="1"/>
  <c r="I293" i="5" s="1"/>
  <c r="E294" i="5"/>
  <c r="F294" i="5" s="1"/>
  <c r="I294" i="5" s="1"/>
  <c r="E295" i="5"/>
  <c r="F295" i="5" s="1"/>
  <c r="I295" i="5" s="1"/>
  <c r="E296" i="5"/>
  <c r="F296" i="5" s="1"/>
  <c r="I296" i="5" s="1"/>
  <c r="E297" i="5"/>
  <c r="F297" i="5" s="1"/>
  <c r="I297" i="5" s="1"/>
  <c r="E298" i="5"/>
  <c r="F298" i="5" s="1"/>
  <c r="I298" i="5" s="1"/>
  <c r="E299" i="5"/>
  <c r="F299" i="5" s="1"/>
  <c r="I299" i="5" s="1"/>
  <c r="E300" i="5"/>
  <c r="F300" i="5" s="1"/>
  <c r="I300" i="5" s="1"/>
  <c r="E301" i="5"/>
  <c r="F301" i="5" s="1"/>
  <c r="I301" i="5" s="1"/>
  <c r="E302" i="5"/>
  <c r="F302" i="5" s="1"/>
  <c r="I302" i="5" s="1"/>
  <c r="E303" i="5"/>
  <c r="F303" i="5" s="1"/>
  <c r="I303" i="5" s="1"/>
  <c r="E304" i="5"/>
  <c r="F304" i="5" s="1"/>
  <c r="I304" i="5" s="1"/>
  <c r="E305" i="5"/>
  <c r="F305" i="5" s="1"/>
  <c r="I305" i="5" s="1"/>
  <c r="E306" i="5"/>
  <c r="F306" i="5" s="1"/>
  <c r="I306" i="5" s="1"/>
  <c r="E307" i="5"/>
  <c r="F307" i="5" s="1"/>
  <c r="I307" i="5" s="1"/>
  <c r="E308" i="5"/>
  <c r="F308" i="5" s="1"/>
  <c r="I308" i="5" s="1"/>
  <c r="E309" i="5"/>
  <c r="F309" i="5" s="1"/>
  <c r="I309" i="5" s="1"/>
  <c r="E310" i="5"/>
  <c r="F310" i="5" s="1"/>
  <c r="I310" i="5" s="1"/>
  <c r="E311" i="5"/>
  <c r="F311" i="5" s="1"/>
  <c r="I311" i="5" s="1"/>
  <c r="E312" i="5"/>
  <c r="F312" i="5" s="1"/>
  <c r="I312" i="5" s="1"/>
  <c r="E313" i="5"/>
  <c r="F313" i="5" s="1"/>
  <c r="I313" i="5" s="1"/>
  <c r="E314" i="5"/>
  <c r="F314" i="5" s="1"/>
  <c r="I314" i="5" s="1"/>
  <c r="E315" i="5"/>
  <c r="F315" i="5" s="1"/>
  <c r="I315" i="5" s="1"/>
  <c r="E316" i="5"/>
  <c r="F316" i="5" s="1"/>
  <c r="I316" i="5" s="1"/>
  <c r="E317" i="5"/>
  <c r="F317" i="5" s="1"/>
  <c r="I317" i="5" s="1"/>
  <c r="E318" i="5"/>
  <c r="F318" i="5" s="1"/>
  <c r="I318" i="5" s="1"/>
  <c r="E319" i="5"/>
  <c r="F319" i="5" s="1"/>
  <c r="I319" i="5" s="1"/>
  <c r="E320" i="5"/>
  <c r="F320" i="5" s="1"/>
  <c r="I320" i="5" s="1"/>
  <c r="E321" i="5"/>
  <c r="F321" i="5" s="1"/>
  <c r="I321" i="5" s="1"/>
  <c r="E322" i="5"/>
  <c r="F322" i="5" s="1"/>
  <c r="I322" i="5" s="1"/>
  <c r="E323" i="5"/>
  <c r="F323" i="5" s="1"/>
  <c r="I323" i="5" s="1"/>
  <c r="E324" i="5"/>
  <c r="F324" i="5" s="1"/>
  <c r="I324" i="5" s="1"/>
  <c r="E325" i="5"/>
  <c r="F325" i="5" s="1"/>
  <c r="I325" i="5" s="1"/>
  <c r="E326" i="5"/>
  <c r="F326" i="5" s="1"/>
  <c r="I326" i="5" s="1"/>
  <c r="E327" i="5"/>
  <c r="F327" i="5" s="1"/>
  <c r="I327" i="5" s="1"/>
  <c r="E328" i="5"/>
  <c r="F328" i="5" s="1"/>
  <c r="I328" i="5" s="1"/>
  <c r="E329" i="5"/>
  <c r="F329" i="5" s="1"/>
  <c r="I329" i="5" s="1"/>
  <c r="E330" i="5"/>
  <c r="F330" i="5" s="1"/>
  <c r="I330" i="5" s="1"/>
  <c r="E331" i="5"/>
  <c r="F331" i="5" s="1"/>
  <c r="I331" i="5" s="1"/>
  <c r="E332" i="5"/>
  <c r="F332" i="5" s="1"/>
  <c r="I332" i="5" s="1"/>
  <c r="E333" i="5"/>
  <c r="F333" i="5" s="1"/>
  <c r="I333" i="5" s="1"/>
  <c r="E334" i="5"/>
  <c r="F334" i="5" s="1"/>
  <c r="I334" i="5" s="1"/>
  <c r="E335" i="5"/>
  <c r="F335" i="5" s="1"/>
  <c r="I335" i="5" s="1"/>
  <c r="E336" i="5"/>
  <c r="F336" i="5" s="1"/>
  <c r="I336" i="5" s="1"/>
  <c r="E337" i="5"/>
  <c r="F337" i="5" s="1"/>
  <c r="I337" i="5" s="1"/>
  <c r="E338" i="5"/>
  <c r="F338" i="5" s="1"/>
  <c r="I338" i="5" s="1"/>
  <c r="E339" i="5"/>
  <c r="F339" i="5" s="1"/>
  <c r="I339" i="5" s="1"/>
  <c r="E340" i="5"/>
  <c r="F340" i="5" s="1"/>
  <c r="I340" i="5" s="1"/>
  <c r="E341" i="5"/>
  <c r="F341" i="5" s="1"/>
  <c r="I341" i="5" s="1"/>
  <c r="E342" i="5"/>
  <c r="F342" i="5" s="1"/>
  <c r="I342" i="5" s="1"/>
  <c r="E343" i="5"/>
  <c r="E344" i="5"/>
  <c r="F344" i="5" s="1"/>
  <c r="I344" i="5" s="1"/>
  <c r="E345" i="5"/>
  <c r="F345" i="5" s="1"/>
  <c r="I345" i="5" s="1"/>
  <c r="E346" i="5"/>
  <c r="F346" i="5" s="1"/>
  <c r="I346" i="5" s="1"/>
  <c r="E347" i="5"/>
  <c r="F347" i="5" s="1"/>
  <c r="I347" i="5" s="1"/>
  <c r="E348" i="5"/>
  <c r="F348" i="5" s="1"/>
  <c r="I348" i="5" s="1"/>
  <c r="E349" i="5"/>
  <c r="F349" i="5" s="1"/>
  <c r="I349" i="5" s="1"/>
  <c r="E350" i="5"/>
  <c r="F350" i="5" s="1"/>
  <c r="I350" i="5" s="1"/>
  <c r="E351" i="5"/>
  <c r="F351" i="5" s="1"/>
  <c r="I351" i="5" s="1"/>
  <c r="E352" i="5"/>
  <c r="F352" i="5" s="1"/>
  <c r="I352" i="5" s="1"/>
  <c r="E353" i="5"/>
  <c r="F353" i="5" s="1"/>
  <c r="I353" i="5" s="1"/>
  <c r="E354" i="5"/>
  <c r="F354" i="5" s="1"/>
  <c r="I354" i="5" s="1"/>
  <c r="E355" i="5"/>
  <c r="F355" i="5" s="1"/>
  <c r="I355" i="5" s="1"/>
  <c r="E356" i="5"/>
  <c r="F356" i="5" s="1"/>
  <c r="I356" i="5" s="1"/>
  <c r="E357" i="5"/>
  <c r="F357" i="5" s="1"/>
  <c r="I357" i="5" s="1"/>
  <c r="E358" i="5"/>
  <c r="F358" i="5" s="1"/>
  <c r="I358" i="5" s="1"/>
  <c r="E359" i="5"/>
  <c r="F359" i="5" s="1"/>
  <c r="I359" i="5" s="1"/>
  <c r="E360" i="5"/>
  <c r="F360" i="5" s="1"/>
  <c r="I360" i="5" s="1"/>
  <c r="E361" i="5"/>
  <c r="F361" i="5" s="1"/>
  <c r="I361" i="5" s="1"/>
  <c r="E362" i="5"/>
  <c r="F362" i="5" s="1"/>
  <c r="I362" i="5" s="1"/>
  <c r="E363" i="5"/>
  <c r="F363" i="5" s="1"/>
  <c r="I363" i="5" s="1"/>
  <c r="E364" i="5"/>
  <c r="F364" i="5" s="1"/>
  <c r="I364" i="5" s="1"/>
  <c r="E365" i="5"/>
  <c r="F365" i="5" s="1"/>
  <c r="I365" i="5" s="1"/>
  <c r="E366" i="5"/>
  <c r="F366" i="5" s="1"/>
  <c r="I366" i="5" s="1"/>
  <c r="E367" i="5"/>
  <c r="F367" i="5" s="1"/>
  <c r="I367" i="5" s="1"/>
  <c r="E368" i="5"/>
  <c r="F368" i="5" s="1"/>
  <c r="I368" i="5" s="1"/>
  <c r="E369" i="5"/>
  <c r="F369" i="5" s="1"/>
  <c r="I369" i="5" s="1"/>
  <c r="E370" i="5"/>
  <c r="F370" i="5" s="1"/>
  <c r="I370" i="5" s="1"/>
  <c r="E371" i="5"/>
  <c r="F371" i="5" s="1"/>
  <c r="I371" i="5" s="1"/>
  <c r="E372" i="5"/>
  <c r="F372" i="5" s="1"/>
  <c r="I372" i="5" s="1"/>
  <c r="E373" i="5"/>
  <c r="F373" i="5" s="1"/>
  <c r="I373" i="5" s="1"/>
  <c r="E374" i="5"/>
  <c r="F374" i="5" s="1"/>
  <c r="I374" i="5" s="1"/>
  <c r="E375" i="5"/>
  <c r="F375" i="5" s="1"/>
  <c r="I375" i="5" s="1"/>
  <c r="E376" i="5"/>
  <c r="F376" i="5" s="1"/>
  <c r="I376" i="5" s="1"/>
  <c r="E377" i="5"/>
  <c r="F377" i="5" s="1"/>
  <c r="I377" i="5" s="1"/>
  <c r="E378" i="5"/>
  <c r="F378" i="5" s="1"/>
  <c r="I378" i="5" s="1"/>
  <c r="E379" i="5"/>
  <c r="F379" i="5" s="1"/>
  <c r="I379" i="5" s="1"/>
  <c r="E380" i="5"/>
  <c r="F380" i="5" s="1"/>
  <c r="I380" i="5" s="1"/>
  <c r="E381" i="5"/>
  <c r="F381" i="5" s="1"/>
  <c r="I381" i="5" s="1"/>
  <c r="E382" i="5"/>
  <c r="F382" i="5" s="1"/>
  <c r="I382" i="5" s="1"/>
  <c r="E383" i="5"/>
  <c r="F383" i="5" s="1"/>
  <c r="I383" i="5" s="1"/>
  <c r="E384" i="5"/>
  <c r="F384" i="5" s="1"/>
  <c r="I384" i="5" s="1"/>
  <c r="E385" i="5"/>
  <c r="F385" i="5" s="1"/>
  <c r="I385" i="5" s="1"/>
  <c r="E386" i="5"/>
  <c r="F386" i="5" s="1"/>
  <c r="I386" i="5" s="1"/>
  <c r="E387" i="5"/>
  <c r="F387" i="5" s="1"/>
  <c r="I387" i="5" s="1"/>
  <c r="E388" i="5"/>
  <c r="F388" i="5" s="1"/>
  <c r="I388" i="5" s="1"/>
  <c r="E389" i="5"/>
  <c r="F389" i="5" s="1"/>
  <c r="I389" i="5" s="1"/>
  <c r="E390" i="5"/>
  <c r="F390" i="5" s="1"/>
  <c r="I390" i="5" s="1"/>
  <c r="E391" i="5"/>
  <c r="F391" i="5" s="1"/>
  <c r="I391" i="5" s="1"/>
  <c r="E392" i="5"/>
  <c r="F392" i="5" s="1"/>
  <c r="I392" i="5" s="1"/>
  <c r="E393" i="5"/>
  <c r="F393" i="5" s="1"/>
  <c r="I393" i="5" s="1"/>
  <c r="E394" i="5"/>
  <c r="F394" i="5" s="1"/>
  <c r="I394" i="5" s="1"/>
  <c r="E395" i="5"/>
  <c r="F395" i="5" s="1"/>
  <c r="I395" i="5" s="1"/>
  <c r="E396" i="5"/>
  <c r="F396" i="5" s="1"/>
  <c r="I396" i="5" s="1"/>
  <c r="E397" i="5"/>
  <c r="F397" i="5" s="1"/>
  <c r="I397" i="5" s="1"/>
  <c r="E398" i="5"/>
  <c r="F398" i="5" s="1"/>
  <c r="I398" i="5" s="1"/>
  <c r="E399" i="5"/>
  <c r="F399" i="5" s="1"/>
  <c r="I399" i="5" s="1"/>
  <c r="E400" i="5"/>
  <c r="F400" i="5" s="1"/>
  <c r="I400" i="5" s="1"/>
  <c r="E401" i="5"/>
  <c r="F401" i="5" s="1"/>
  <c r="I401" i="5" s="1"/>
  <c r="E402" i="5"/>
  <c r="F402" i="5" s="1"/>
  <c r="I402" i="5" s="1"/>
  <c r="E403" i="5"/>
  <c r="F403" i="5" s="1"/>
  <c r="I403" i="5" s="1"/>
  <c r="E404" i="5"/>
  <c r="F404" i="5" s="1"/>
  <c r="I404" i="5" s="1"/>
  <c r="E405" i="5"/>
  <c r="F405" i="5" s="1"/>
  <c r="I405" i="5" s="1"/>
  <c r="E406" i="5"/>
  <c r="F406" i="5" s="1"/>
  <c r="I406" i="5" s="1"/>
  <c r="E407" i="5"/>
  <c r="F407" i="5" s="1"/>
  <c r="I407" i="5" s="1"/>
  <c r="E408" i="5"/>
  <c r="F408" i="5" s="1"/>
  <c r="I408" i="5" s="1"/>
  <c r="E409" i="5"/>
  <c r="F409" i="5" s="1"/>
  <c r="I409" i="5" s="1"/>
  <c r="E410" i="5"/>
  <c r="F410" i="5" s="1"/>
  <c r="I410" i="5" s="1"/>
  <c r="E411" i="5"/>
  <c r="F411" i="5" s="1"/>
  <c r="I411" i="5" s="1"/>
  <c r="E412" i="5"/>
  <c r="F412" i="5" s="1"/>
  <c r="I412" i="5" s="1"/>
  <c r="E413" i="5"/>
  <c r="F413" i="5" s="1"/>
  <c r="I413" i="5" s="1"/>
  <c r="E414" i="5"/>
  <c r="F414" i="5" s="1"/>
  <c r="I414" i="5" s="1"/>
  <c r="E415" i="5"/>
  <c r="F415" i="5" s="1"/>
  <c r="I415" i="5" s="1"/>
  <c r="E416" i="5"/>
  <c r="F416" i="5" s="1"/>
  <c r="I416" i="5" s="1"/>
  <c r="E417" i="5"/>
  <c r="F417" i="5" s="1"/>
  <c r="I417" i="5" s="1"/>
  <c r="E418" i="5"/>
  <c r="F418" i="5" s="1"/>
  <c r="I418" i="5" s="1"/>
  <c r="E419" i="5"/>
  <c r="F419" i="5" s="1"/>
  <c r="I419" i="5" s="1"/>
  <c r="E420" i="5"/>
  <c r="F420" i="5" s="1"/>
  <c r="I420" i="5" s="1"/>
  <c r="E421" i="5"/>
  <c r="F421" i="5" s="1"/>
  <c r="I421" i="5" s="1"/>
  <c r="E422" i="5"/>
  <c r="F422" i="5" s="1"/>
  <c r="I422" i="5" s="1"/>
  <c r="E423" i="5"/>
  <c r="F423" i="5" s="1"/>
  <c r="I423" i="5" s="1"/>
  <c r="E424" i="5"/>
  <c r="F424" i="5" s="1"/>
  <c r="I424" i="5" s="1"/>
  <c r="E425" i="5"/>
  <c r="F425" i="5" s="1"/>
  <c r="I425" i="5" s="1"/>
  <c r="E426" i="5"/>
  <c r="F426" i="5" s="1"/>
  <c r="I426" i="5" s="1"/>
  <c r="E427" i="5"/>
  <c r="F427" i="5" s="1"/>
  <c r="I427" i="5" s="1"/>
  <c r="E428" i="5"/>
  <c r="F428" i="5" s="1"/>
  <c r="I428" i="5" s="1"/>
  <c r="E429" i="5"/>
  <c r="F429" i="5" s="1"/>
  <c r="I429" i="5" s="1"/>
  <c r="E430" i="5"/>
  <c r="F430" i="5" s="1"/>
  <c r="I430" i="5" s="1"/>
  <c r="E431" i="5"/>
  <c r="F431" i="5" s="1"/>
  <c r="I431" i="5" s="1"/>
  <c r="E432" i="5"/>
  <c r="F432" i="5" s="1"/>
  <c r="I432" i="5" s="1"/>
  <c r="E433" i="5"/>
  <c r="F433" i="5" s="1"/>
  <c r="I433" i="5" s="1"/>
  <c r="E434" i="5"/>
  <c r="F434" i="5" s="1"/>
  <c r="I434" i="5" s="1"/>
  <c r="E435" i="5"/>
  <c r="F435" i="5" s="1"/>
  <c r="I435" i="5" s="1"/>
  <c r="E436" i="5"/>
  <c r="F436" i="5" s="1"/>
  <c r="I436" i="5" s="1"/>
  <c r="E437" i="5"/>
  <c r="F437" i="5" s="1"/>
  <c r="I437" i="5" s="1"/>
  <c r="E438" i="5"/>
  <c r="F438" i="5" s="1"/>
  <c r="I438" i="5" s="1"/>
  <c r="E439" i="5"/>
  <c r="F439" i="5" s="1"/>
  <c r="I439" i="5" s="1"/>
  <c r="E440" i="5"/>
  <c r="F440" i="5" s="1"/>
  <c r="I440" i="5" s="1"/>
  <c r="E441" i="5"/>
  <c r="F441" i="5" s="1"/>
  <c r="I441" i="5" s="1"/>
  <c r="E442" i="5"/>
  <c r="F442" i="5" s="1"/>
  <c r="I442" i="5" s="1"/>
  <c r="E443" i="5"/>
  <c r="F443" i="5" s="1"/>
  <c r="I443" i="5" s="1"/>
  <c r="E444" i="5"/>
  <c r="F444" i="5" s="1"/>
  <c r="I444" i="5" s="1"/>
  <c r="E445" i="5"/>
  <c r="F445" i="5" s="1"/>
  <c r="I445" i="5" s="1"/>
  <c r="E446" i="5"/>
  <c r="F446" i="5" s="1"/>
  <c r="I446" i="5" s="1"/>
  <c r="E447" i="5"/>
  <c r="F447" i="5" s="1"/>
  <c r="I447" i="5" s="1"/>
  <c r="E448" i="5"/>
  <c r="F448" i="5" s="1"/>
  <c r="I448" i="5" s="1"/>
  <c r="E449" i="5"/>
  <c r="F449" i="5" s="1"/>
  <c r="I449" i="5" s="1"/>
  <c r="E450" i="5"/>
  <c r="F450" i="5" s="1"/>
  <c r="I450" i="5" s="1"/>
  <c r="E451" i="5"/>
  <c r="F451" i="5" s="1"/>
  <c r="I451" i="5" s="1"/>
  <c r="E452" i="5"/>
  <c r="F452" i="5" s="1"/>
  <c r="I452" i="5" s="1"/>
  <c r="E453" i="5"/>
  <c r="F453" i="5" s="1"/>
  <c r="I453" i="5" s="1"/>
  <c r="E454" i="5"/>
  <c r="F454" i="5" s="1"/>
  <c r="I454" i="5" s="1"/>
  <c r="E455" i="5"/>
  <c r="F455" i="5" s="1"/>
  <c r="I455" i="5" s="1"/>
  <c r="E456" i="5"/>
  <c r="F456" i="5" s="1"/>
  <c r="I456" i="5" s="1"/>
  <c r="E457" i="5"/>
  <c r="F457" i="5" s="1"/>
  <c r="I457" i="5" s="1"/>
  <c r="E458" i="5"/>
  <c r="F458" i="5" s="1"/>
  <c r="I458" i="5" s="1"/>
  <c r="E459" i="5"/>
  <c r="F459" i="5" s="1"/>
  <c r="I459" i="5" s="1"/>
  <c r="E460" i="5"/>
  <c r="F460" i="5" s="1"/>
  <c r="I460" i="5" s="1"/>
  <c r="E461" i="5"/>
  <c r="F461" i="5" s="1"/>
  <c r="I461" i="5" s="1"/>
  <c r="E462" i="5"/>
  <c r="F462" i="5" s="1"/>
  <c r="I462" i="5" s="1"/>
  <c r="E463" i="5"/>
  <c r="F463" i="5" s="1"/>
  <c r="I463" i="5" s="1"/>
  <c r="E464" i="5"/>
  <c r="F464" i="5" s="1"/>
  <c r="I464" i="5" s="1"/>
  <c r="E465" i="5"/>
  <c r="F465" i="5" s="1"/>
  <c r="I465" i="5" s="1"/>
  <c r="E466" i="5"/>
  <c r="F466" i="5" s="1"/>
  <c r="I466" i="5" s="1"/>
  <c r="E467" i="5"/>
  <c r="F467" i="5" s="1"/>
  <c r="I467" i="5" s="1"/>
  <c r="E468" i="5"/>
  <c r="F468" i="5" s="1"/>
  <c r="I468" i="5" s="1"/>
  <c r="E469" i="5"/>
  <c r="F469" i="5" s="1"/>
  <c r="I469" i="5" s="1"/>
  <c r="E470" i="5"/>
  <c r="F470" i="5" s="1"/>
  <c r="I470" i="5" s="1"/>
  <c r="E471" i="5"/>
  <c r="F471" i="5" s="1"/>
  <c r="I471" i="5" s="1"/>
  <c r="E472" i="5"/>
  <c r="F472" i="5" s="1"/>
  <c r="I472" i="5" s="1"/>
  <c r="E473" i="5"/>
  <c r="F473" i="5" s="1"/>
  <c r="I473" i="5" s="1"/>
  <c r="E474" i="5"/>
  <c r="F474" i="5" s="1"/>
  <c r="I474" i="5" s="1"/>
  <c r="E475" i="5"/>
  <c r="F475" i="5" s="1"/>
  <c r="I475" i="5" s="1"/>
  <c r="E476" i="5"/>
  <c r="F476" i="5" s="1"/>
  <c r="I476" i="5" s="1"/>
  <c r="E477" i="5"/>
  <c r="F477" i="5" s="1"/>
  <c r="I477" i="5" s="1"/>
  <c r="E478" i="5"/>
  <c r="F478" i="5" s="1"/>
  <c r="I478" i="5" s="1"/>
  <c r="E479" i="5"/>
  <c r="F479" i="5" s="1"/>
  <c r="I479" i="5" s="1"/>
  <c r="E480" i="5"/>
  <c r="F480" i="5" s="1"/>
  <c r="I480" i="5" s="1"/>
  <c r="E481" i="5"/>
  <c r="F481" i="5" s="1"/>
  <c r="I481" i="5" s="1"/>
  <c r="E482" i="5"/>
  <c r="F482" i="5" s="1"/>
  <c r="I482" i="5" s="1"/>
  <c r="E483" i="5"/>
  <c r="F483" i="5" s="1"/>
  <c r="I483" i="5" s="1"/>
  <c r="E484" i="5"/>
  <c r="F484" i="5" s="1"/>
  <c r="I484" i="5" s="1"/>
  <c r="E485" i="5"/>
  <c r="F485" i="5" s="1"/>
  <c r="I485" i="5" s="1"/>
  <c r="E486" i="5"/>
  <c r="F486" i="5" s="1"/>
  <c r="I486" i="5" s="1"/>
  <c r="E487" i="5"/>
  <c r="F487" i="5" s="1"/>
  <c r="I487" i="5" s="1"/>
  <c r="E488" i="5"/>
  <c r="F488" i="5" s="1"/>
  <c r="I488" i="5" s="1"/>
  <c r="E489" i="5"/>
  <c r="F489" i="5" s="1"/>
  <c r="I489" i="5" s="1"/>
  <c r="E490" i="5"/>
  <c r="F490" i="5" s="1"/>
  <c r="I490" i="5" s="1"/>
  <c r="E491" i="5"/>
  <c r="F491" i="5" s="1"/>
  <c r="I491" i="5" s="1"/>
  <c r="E492" i="5"/>
  <c r="F492" i="5" s="1"/>
  <c r="I492" i="5" s="1"/>
  <c r="E493" i="5"/>
  <c r="F493" i="5" s="1"/>
  <c r="I493" i="5" s="1"/>
  <c r="E494" i="5"/>
  <c r="F494" i="5" s="1"/>
  <c r="I494" i="5" s="1"/>
  <c r="E495" i="5"/>
  <c r="F495" i="5" s="1"/>
  <c r="I495" i="5" s="1"/>
  <c r="E496" i="5"/>
  <c r="F496" i="5" s="1"/>
  <c r="I496" i="5" s="1"/>
  <c r="E497" i="5"/>
  <c r="F497" i="5" s="1"/>
  <c r="I497" i="5" s="1"/>
  <c r="E498" i="5"/>
  <c r="F498" i="5" s="1"/>
  <c r="I498" i="5" s="1"/>
  <c r="E499" i="5"/>
  <c r="F499" i="5" s="1"/>
  <c r="I499" i="5" s="1"/>
  <c r="E500" i="5"/>
  <c r="F500" i="5" s="1"/>
  <c r="I500" i="5" s="1"/>
  <c r="E501" i="5"/>
  <c r="F501" i="5" s="1"/>
  <c r="I501" i="5" s="1"/>
  <c r="E502" i="5"/>
  <c r="F502" i="5" s="1"/>
  <c r="I502" i="5" s="1"/>
  <c r="E503" i="5"/>
  <c r="F503" i="5" s="1"/>
  <c r="I503" i="5" s="1"/>
  <c r="E504" i="5"/>
  <c r="F504" i="5" s="1"/>
  <c r="I504" i="5" s="1"/>
  <c r="E505" i="5"/>
  <c r="F505" i="5" s="1"/>
  <c r="I505" i="5" s="1"/>
  <c r="E506" i="5"/>
  <c r="F506" i="5" s="1"/>
  <c r="I506" i="5" s="1"/>
  <c r="E507" i="5"/>
  <c r="F507" i="5" s="1"/>
  <c r="I507" i="5" s="1"/>
  <c r="E508" i="5"/>
  <c r="F508" i="5" s="1"/>
  <c r="I508" i="5" s="1"/>
  <c r="E509" i="5"/>
  <c r="F509" i="5" s="1"/>
  <c r="I509" i="5" s="1"/>
  <c r="E510" i="5"/>
  <c r="F510" i="5" s="1"/>
  <c r="I510" i="5" s="1"/>
  <c r="E511" i="5"/>
  <c r="F511" i="5" s="1"/>
  <c r="I511" i="5" s="1"/>
  <c r="E512" i="5"/>
  <c r="F512" i="5" s="1"/>
  <c r="I512" i="5" s="1"/>
  <c r="E513" i="5"/>
  <c r="F513" i="5" s="1"/>
  <c r="I513" i="5" s="1"/>
  <c r="E514" i="5"/>
  <c r="F514" i="5" s="1"/>
  <c r="I514" i="5" s="1"/>
  <c r="E515" i="5"/>
  <c r="F515" i="5" s="1"/>
  <c r="I515" i="5" s="1"/>
  <c r="E516" i="5"/>
  <c r="F516" i="5" s="1"/>
  <c r="I516" i="5" s="1"/>
  <c r="E517" i="5"/>
  <c r="F517" i="5" s="1"/>
  <c r="I517" i="5" s="1"/>
  <c r="E518" i="5"/>
  <c r="F518" i="5" s="1"/>
  <c r="I518" i="5" s="1"/>
  <c r="E519" i="5"/>
  <c r="F519" i="5" s="1"/>
  <c r="I519" i="5" s="1"/>
  <c r="E520" i="5"/>
  <c r="F520" i="5" s="1"/>
  <c r="I520" i="5" s="1"/>
  <c r="E521" i="5"/>
  <c r="F521" i="5" s="1"/>
  <c r="I521" i="5" s="1"/>
  <c r="E522" i="5"/>
  <c r="F522" i="5" s="1"/>
  <c r="I522" i="5" s="1"/>
  <c r="E523" i="5"/>
  <c r="F523" i="5" s="1"/>
  <c r="I523" i="5" s="1"/>
  <c r="E524" i="5"/>
  <c r="F524" i="5" s="1"/>
  <c r="I524" i="5" s="1"/>
  <c r="E525" i="5"/>
  <c r="F525" i="5" s="1"/>
  <c r="I525" i="5" s="1"/>
  <c r="E526" i="5"/>
  <c r="F526" i="5" s="1"/>
  <c r="I526" i="5" s="1"/>
  <c r="E527" i="5"/>
  <c r="F527" i="5" s="1"/>
  <c r="I527" i="5" s="1"/>
  <c r="E528" i="5"/>
  <c r="F528" i="5" s="1"/>
  <c r="I528" i="5" s="1"/>
  <c r="E529" i="5"/>
  <c r="F529" i="5" s="1"/>
  <c r="I529" i="5" s="1"/>
  <c r="E530" i="5"/>
  <c r="F530" i="5" s="1"/>
  <c r="I530" i="5" s="1"/>
  <c r="E531" i="5"/>
  <c r="F531" i="5" s="1"/>
  <c r="I531" i="5" s="1"/>
  <c r="E532" i="5"/>
  <c r="F532" i="5" s="1"/>
  <c r="I532" i="5" s="1"/>
  <c r="E533" i="5"/>
  <c r="F533" i="5" s="1"/>
  <c r="I533" i="5" s="1"/>
  <c r="E534" i="5"/>
  <c r="F534" i="5" s="1"/>
  <c r="I534" i="5" s="1"/>
  <c r="E535" i="5"/>
  <c r="F535" i="5" s="1"/>
  <c r="I535" i="5" s="1"/>
  <c r="E536" i="5"/>
  <c r="F536" i="5" s="1"/>
  <c r="I536" i="5" s="1"/>
  <c r="E537" i="5"/>
  <c r="F537" i="5" s="1"/>
  <c r="I537" i="5" s="1"/>
  <c r="E538" i="5"/>
  <c r="F538" i="5" s="1"/>
  <c r="I538" i="5" s="1"/>
  <c r="E539" i="5"/>
  <c r="F539" i="5" s="1"/>
  <c r="I539" i="5" s="1"/>
  <c r="E540" i="5"/>
  <c r="F540" i="5" s="1"/>
  <c r="I540" i="5" s="1"/>
  <c r="E541" i="5"/>
  <c r="F541" i="5" s="1"/>
  <c r="I541" i="5" s="1"/>
  <c r="E542" i="5"/>
  <c r="F542" i="5" s="1"/>
  <c r="I542" i="5" s="1"/>
  <c r="E543" i="5"/>
  <c r="F543" i="5" s="1"/>
  <c r="I543" i="5" s="1"/>
  <c r="E544" i="5"/>
  <c r="F544" i="5" s="1"/>
  <c r="I544" i="5" s="1"/>
  <c r="E545" i="5"/>
  <c r="F545" i="5" s="1"/>
  <c r="I545" i="5" s="1"/>
  <c r="E546" i="5"/>
  <c r="F546" i="5" s="1"/>
  <c r="I546" i="5" s="1"/>
  <c r="E547" i="5"/>
  <c r="F547" i="5" s="1"/>
  <c r="I547" i="5" s="1"/>
  <c r="E548" i="5"/>
  <c r="F548" i="5" s="1"/>
  <c r="I548" i="5" s="1"/>
  <c r="E549" i="5"/>
  <c r="F549" i="5" s="1"/>
  <c r="I549" i="5" s="1"/>
  <c r="E550" i="5"/>
  <c r="F550" i="5" s="1"/>
  <c r="I550" i="5" s="1"/>
  <c r="E551" i="5"/>
  <c r="F551" i="5" s="1"/>
  <c r="I551" i="5" s="1"/>
  <c r="E552" i="5"/>
  <c r="F552" i="5" s="1"/>
  <c r="I552" i="5" s="1"/>
  <c r="E553" i="5"/>
  <c r="F553" i="5" s="1"/>
  <c r="I553" i="5" s="1"/>
  <c r="E554" i="5"/>
  <c r="F554" i="5" s="1"/>
  <c r="I554" i="5" s="1"/>
  <c r="E555" i="5"/>
  <c r="F555" i="5" s="1"/>
  <c r="I555" i="5" s="1"/>
  <c r="E556" i="5"/>
  <c r="F556" i="5" s="1"/>
  <c r="I556" i="5" s="1"/>
  <c r="E557" i="5"/>
  <c r="F557" i="5" s="1"/>
  <c r="I557" i="5" s="1"/>
  <c r="E558" i="5"/>
  <c r="F558" i="5" s="1"/>
  <c r="I558" i="5" s="1"/>
  <c r="E559" i="5"/>
  <c r="F559" i="5" s="1"/>
  <c r="I559" i="5" s="1"/>
  <c r="E560" i="5"/>
  <c r="F560" i="5" s="1"/>
  <c r="I560" i="5" s="1"/>
  <c r="E561" i="5"/>
  <c r="F561" i="5" s="1"/>
  <c r="I561" i="5" s="1"/>
  <c r="E562" i="5"/>
  <c r="F562" i="5" s="1"/>
  <c r="I562" i="5" s="1"/>
  <c r="E563" i="5"/>
  <c r="F563" i="5" s="1"/>
  <c r="I563" i="5" s="1"/>
  <c r="E564" i="5"/>
  <c r="F564" i="5" s="1"/>
  <c r="I564" i="5" s="1"/>
  <c r="E565" i="5"/>
  <c r="F565" i="5" s="1"/>
  <c r="I565" i="5" s="1"/>
  <c r="E566" i="5"/>
  <c r="F566" i="5" s="1"/>
  <c r="I566" i="5" s="1"/>
  <c r="E567" i="5"/>
  <c r="F567" i="5" s="1"/>
  <c r="I567" i="5" s="1"/>
  <c r="E568" i="5"/>
  <c r="F568" i="5" s="1"/>
  <c r="I568" i="5" s="1"/>
  <c r="E569" i="5"/>
  <c r="F569" i="5" s="1"/>
  <c r="I569" i="5" s="1"/>
  <c r="E570" i="5"/>
  <c r="F570" i="5" s="1"/>
  <c r="I570" i="5" s="1"/>
  <c r="E571" i="5"/>
  <c r="F571" i="5" s="1"/>
  <c r="I571" i="5" s="1"/>
  <c r="E572" i="5"/>
  <c r="F572" i="5" s="1"/>
  <c r="I572" i="5" s="1"/>
  <c r="E573" i="5"/>
  <c r="F573" i="5" s="1"/>
  <c r="I573" i="5" s="1"/>
  <c r="E574" i="5"/>
  <c r="F574" i="5" s="1"/>
  <c r="I574" i="5" s="1"/>
  <c r="E575" i="5"/>
  <c r="F575" i="5" s="1"/>
  <c r="I575" i="5" s="1"/>
  <c r="E576" i="5"/>
  <c r="F576" i="5" s="1"/>
  <c r="I576" i="5" s="1"/>
  <c r="E577" i="5"/>
  <c r="F577" i="5" s="1"/>
  <c r="I577" i="5" s="1"/>
  <c r="E578" i="5"/>
  <c r="F578" i="5" s="1"/>
  <c r="I578" i="5" s="1"/>
  <c r="E579" i="5"/>
  <c r="F579" i="5" s="1"/>
  <c r="I579" i="5" s="1"/>
  <c r="E580" i="5"/>
  <c r="F580" i="5" s="1"/>
  <c r="I580" i="5" s="1"/>
  <c r="E581" i="5"/>
  <c r="F581" i="5" s="1"/>
  <c r="I581" i="5" s="1"/>
  <c r="E582" i="5"/>
  <c r="F582" i="5" s="1"/>
  <c r="I582" i="5" s="1"/>
  <c r="E583" i="5"/>
  <c r="F583" i="5" s="1"/>
  <c r="I583" i="5" s="1"/>
  <c r="E584" i="5"/>
  <c r="F584" i="5" s="1"/>
  <c r="I584" i="5" s="1"/>
  <c r="E585" i="5"/>
  <c r="F585" i="5" s="1"/>
  <c r="I585" i="5" s="1"/>
  <c r="E586" i="5"/>
  <c r="F586" i="5" s="1"/>
  <c r="I586" i="5" s="1"/>
  <c r="E587" i="5"/>
  <c r="F587" i="5" s="1"/>
  <c r="I587" i="5" s="1"/>
  <c r="E588" i="5"/>
  <c r="F588" i="5" s="1"/>
  <c r="I588" i="5" s="1"/>
  <c r="E589" i="5"/>
  <c r="F589" i="5" s="1"/>
  <c r="I589" i="5" s="1"/>
  <c r="E590" i="5"/>
  <c r="F590" i="5" s="1"/>
  <c r="I590" i="5" s="1"/>
  <c r="E591" i="5"/>
  <c r="F591" i="5" s="1"/>
  <c r="I591" i="5" s="1"/>
  <c r="E592" i="5"/>
  <c r="F592" i="5" s="1"/>
  <c r="I592" i="5" s="1"/>
  <c r="E593" i="5"/>
  <c r="F593" i="5" s="1"/>
  <c r="I593" i="5" s="1"/>
  <c r="E594" i="5"/>
  <c r="F594" i="5" s="1"/>
  <c r="I594" i="5" s="1"/>
  <c r="E595" i="5"/>
  <c r="F595" i="5" s="1"/>
  <c r="I595" i="5" s="1"/>
  <c r="E596" i="5"/>
  <c r="F596" i="5" s="1"/>
  <c r="I596" i="5" s="1"/>
  <c r="E597" i="5"/>
  <c r="F597" i="5" s="1"/>
  <c r="I597" i="5" s="1"/>
  <c r="E598" i="5"/>
  <c r="F598" i="5" s="1"/>
  <c r="I598" i="5" s="1"/>
  <c r="E599" i="5"/>
  <c r="F599" i="5" s="1"/>
  <c r="I599" i="5" s="1"/>
  <c r="E600" i="5"/>
  <c r="F600" i="5" s="1"/>
  <c r="I600" i="5" s="1"/>
  <c r="E601" i="5"/>
  <c r="F601" i="5" s="1"/>
  <c r="I601" i="5" s="1"/>
  <c r="E602" i="5"/>
  <c r="F602" i="5" s="1"/>
  <c r="I602" i="5" s="1"/>
  <c r="E603" i="5"/>
  <c r="F603" i="5" s="1"/>
  <c r="I603" i="5" s="1"/>
  <c r="E604" i="5"/>
  <c r="F604" i="5" s="1"/>
  <c r="I604" i="5" s="1"/>
  <c r="E605" i="5"/>
  <c r="F605" i="5" s="1"/>
  <c r="I605" i="5" s="1"/>
  <c r="E606" i="5"/>
  <c r="F606" i="5" s="1"/>
  <c r="I606" i="5" s="1"/>
  <c r="E607" i="5"/>
  <c r="F607" i="5" s="1"/>
  <c r="I607" i="5" s="1"/>
  <c r="E608" i="5"/>
  <c r="F608" i="5" s="1"/>
  <c r="I608" i="5" s="1"/>
  <c r="E609" i="5"/>
  <c r="F609" i="5" s="1"/>
  <c r="I609" i="5" s="1"/>
  <c r="E610" i="5"/>
  <c r="F610" i="5" s="1"/>
  <c r="I610" i="5" s="1"/>
  <c r="E611" i="5"/>
  <c r="F611" i="5" s="1"/>
  <c r="I611" i="5" s="1"/>
  <c r="E612" i="5"/>
  <c r="F612" i="5" s="1"/>
  <c r="I612" i="5" s="1"/>
  <c r="E613" i="5"/>
  <c r="F613" i="5" s="1"/>
  <c r="I613" i="5" s="1"/>
  <c r="E614" i="5"/>
  <c r="F614" i="5" s="1"/>
  <c r="I614" i="5" s="1"/>
  <c r="E615" i="5"/>
  <c r="F615" i="5" s="1"/>
  <c r="I615" i="5" s="1"/>
  <c r="E616" i="5"/>
  <c r="F616" i="5" s="1"/>
  <c r="I616" i="5" s="1"/>
  <c r="E617" i="5"/>
  <c r="F617" i="5" s="1"/>
  <c r="I617" i="5" s="1"/>
  <c r="E618" i="5"/>
  <c r="F618" i="5" s="1"/>
  <c r="I618" i="5" s="1"/>
  <c r="E619" i="5"/>
  <c r="F619" i="5" s="1"/>
  <c r="I619" i="5" s="1"/>
  <c r="E620" i="5"/>
  <c r="F620" i="5" s="1"/>
  <c r="I620" i="5" s="1"/>
  <c r="E621" i="5"/>
  <c r="F621" i="5" s="1"/>
  <c r="I621" i="5" s="1"/>
  <c r="E622" i="5"/>
  <c r="F622" i="5" s="1"/>
  <c r="I622" i="5" s="1"/>
  <c r="E623" i="5"/>
  <c r="F623" i="5" s="1"/>
  <c r="I623" i="5" s="1"/>
  <c r="E624" i="5"/>
  <c r="F624" i="5" s="1"/>
  <c r="I624" i="5" s="1"/>
  <c r="E625" i="5"/>
  <c r="F625" i="5" s="1"/>
  <c r="I625" i="5" s="1"/>
  <c r="E626" i="5"/>
  <c r="F626" i="5" s="1"/>
  <c r="I626" i="5" s="1"/>
  <c r="E627" i="5"/>
  <c r="F627" i="5" s="1"/>
  <c r="I627" i="5" s="1"/>
  <c r="E628" i="5"/>
  <c r="F628" i="5" s="1"/>
  <c r="I628" i="5" s="1"/>
  <c r="E629" i="5"/>
  <c r="F629" i="5" s="1"/>
  <c r="I629" i="5" s="1"/>
  <c r="E630" i="5"/>
  <c r="F630" i="5" s="1"/>
  <c r="I630" i="5" s="1"/>
  <c r="E631" i="5"/>
  <c r="F631" i="5" s="1"/>
  <c r="I631" i="5" s="1"/>
  <c r="E632" i="5"/>
  <c r="F632" i="5" s="1"/>
  <c r="I632" i="5" s="1"/>
  <c r="E633" i="5"/>
  <c r="F633" i="5" s="1"/>
  <c r="I633" i="5" s="1"/>
  <c r="E634" i="5"/>
  <c r="F634" i="5" s="1"/>
  <c r="I634" i="5" s="1"/>
  <c r="E635" i="5"/>
  <c r="F635" i="5" s="1"/>
  <c r="I635" i="5" s="1"/>
  <c r="E636" i="5"/>
  <c r="F636" i="5" s="1"/>
  <c r="I636" i="5" s="1"/>
  <c r="E637" i="5"/>
  <c r="F637" i="5" s="1"/>
  <c r="I637" i="5" s="1"/>
  <c r="E638" i="5"/>
  <c r="F638" i="5" s="1"/>
  <c r="I638" i="5" s="1"/>
  <c r="E639" i="5"/>
  <c r="F639" i="5" s="1"/>
  <c r="I639" i="5" s="1"/>
  <c r="E640" i="5"/>
  <c r="F640" i="5" s="1"/>
  <c r="E641" i="5"/>
  <c r="F641" i="5" s="1"/>
  <c r="I641" i="5" s="1"/>
  <c r="E642" i="5"/>
  <c r="F642" i="5" s="1"/>
  <c r="I642" i="5" s="1"/>
  <c r="E643" i="5"/>
  <c r="F643" i="5" s="1"/>
  <c r="I643" i="5" s="1"/>
  <c r="E644" i="5"/>
  <c r="F644" i="5" s="1"/>
  <c r="I644" i="5" s="1"/>
  <c r="E645" i="5"/>
  <c r="F645" i="5" s="1"/>
  <c r="I645" i="5" s="1"/>
  <c r="E646" i="5"/>
  <c r="F646" i="5" s="1"/>
  <c r="I646" i="5" s="1"/>
  <c r="E647" i="5"/>
  <c r="F647" i="5" s="1"/>
  <c r="I647" i="5" s="1"/>
  <c r="E648" i="5"/>
  <c r="F648" i="5" s="1"/>
  <c r="I648" i="5" s="1"/>
  <c r="E649" i="5"/>
  <c r="F649" i="5" s="1"/>
  <c r="I649" i="5" s="1"/>
  <c r="E650" i="5"/>
  <c r="F650" i="5" s="1"/>
  <c r="I650" i="5" s="1"/>
  <c r="E651" i="5"/>
  <c r="F651" i="5" s="1"/>
  <c r="I651" i="5" s="1"/>
  <c r="E652" i="5"/>
  <c r="F652" i="5" s="1"/>
  <c r="I652" i="5" s="1"/>
  <c r="E653" i="5"/>
  <c r="F653" i="5" s="1"/>
  <c r="I653" i="5" s="1"/>
  <c r="E654" i="5"/>
  <c r="F654" i="5" s="1"/>
  <c r="I654" i="5" s="1"/>
  <c r="E655" i="5"/>
  <c r="F655" i="5" s="1"/>
  <c r="I655" i="5" s="1"/>
  <c r="E656" i="5"/>
  <c r="F656" i="5" s="1"/>
  <c r="I656" i="5" s="1"/>
  <c r="E657" i="5"/>
  <c r="F657" i="5" s="1"/>
  <c r="I657" i="5" s="1"/>
  <c r="E658" i="5"/>
  <c r="F658" i="5" s="1"/>
  <c r="I658" i="5" s="1"/>
  <c r="E659" i="5"/>
  <c r="F659" i="5" s="1"/>
  <c r="I659" i="5" s="1"/>
  <c r="E660" i="5"/>
  <c r="F660" i="5" s="1"/>
  <c r="I660" i="5" s="1"/>
  <c r="E661" i="5"/>
  <c r="F661" i="5" s="1"/>
  <c r="I661" i="5" s="1"/>
  <c r="E662" i="5"/>
  <c r="F662" i="5" s="1"/>
  <c r="I662" i="5" s="1"/>
  <c r="E663" i="5"/>
  <c r="F663" i="5" s="1"/>
  <c r="I663" i="5" s="1"/>
  <c r="E664" i="5"/>
  <c r="F664" i="5" s="1"/>
  <c r="I664" i="5" s="1"/>
  <c r="E665" i="5"/>
  <c r="F665" i="5" s="1"/>
  <c r="I665" i="5" s="1"/>
  <c r="E666" i="5"/>
  <c r="F666" i="5" s="1"/>
  <c r="I666" i="5" s="1"/>
  <c r="E667" i="5"/>
  <c r="F667" i="5" s="1"/>
  <c r="I667" i="5" s="1"/>
  <c r="E668" i="5"/>
  <c r="F668" i="5" s="1"/>
  <c r="I668" i="5" s="1"/>
  <c r="E669" i="5"/>
  <c r="F669" i="5" s="1"/>
  <c r="I669" i="5" s="1"/>
  <c r="E670" i="5"/>
  <c r="F670" i="5" s="1"/>
  <c r="I670" i="5" s="1"/>
  <c r="E671" i="5"/>
  <c r="F671" i="5" s="1"/>
  <c r="I671" i="5" s="1"/>
  <c r="E672" i="5"/>
  <c r="F672" i="5" s="1"/>
  <c r="I672" i="5" s="1"/>
  <c r="E673" i="5"/>
  <c r="F673" i="5" s="1"/>
  <c r="I673" i="5" s="1"/>
  <c r="E674" i="5"/>
  <c r="F674" i="5" s="1"/>
  <c r="I674" i="5" s="1"/>
  <c r="E675" i="5"/>
  <c r="F675" i="5" s="1"/>
  <c r="I675" i="5" s="1"/>
  <c r="E676" i="5"/>
  <c r="F676" i="5" s="1"/>
  <c r="I676" i="5" s="1"/>
  <c r="E677" i="5"/>
  <c r="F677" i="5" s="1"/>
  <c r="I677" i="5" s="1"/>
  <c r="E678" i="5"/>
  <c r="F678" i="5" s="1"/>
  <c r="I678" i="5" s="1"/>
  <c r="E679" i="5"/>
  <c r="F679" i="5" s="1"/>
  <c r="I679" i="5" s="1"/>
  <c r="E680" i="5"/>
  <c r="F680" i="5" s="1"/>
  <c r="I680" i="5" s="1"/>
  <c r="E681" i="5"/>
  <c r="F681" i="5" s="1"/>
  <c r="I681" i="5" s="1"/>
  <c r="E682" i="5"/>
  <c r="F682" i="5" s="1"/>
  <c r="I682" i="5" s="1"/>
  <c r="E683" i="5"/>
  <c r="F683" i="5" s="1"/>
  <c r="I683" i="5" s="1"/>
  <c r="E684" i="5"/>
  <c r="F684" i="5" s="1"/>
  <c r="I684" i="5" s="1"/>
  <c r="E685" i="5"/>
  <c r="F685" i="5" s="1"/>
  <c r="I685" i="5" s="1"/>
  <c r="E686" i="5"/>
  <c r="F686" i="5" s="1"/>
  <c r="I686" i="5" s="1"/>
  <c r="E687" i="5"/>
  <c r="F687" i="5" s="1"/>
  <c r="I687" i="5" s="1"/>
  <c r="E688" i="5"/>
  <c r="F688" i="5" s="1"/>
  <c r="I688" i="5" s="1"/>
  <c r="E689" i="5"/>
  <c r="F689" i="5" s="1"/>
  <c r="I689" i="5" s="1"/>
  <c r="E690" i="5"/>
  <c r="F690" i="5" s="1"/>
  <c r="I690" i="5" s="1"/>
  <c r="E691" i="5"/>
  <c r="F691" i="5" s="1"/>
  <c r="I691" i="5" s="1"/>
  <c r="E692" i="5"/>
  <c r="F692" i="5" s="1"/>
  <c r="I692" i="5" s="1"/>
  <c r="E693" i="5"/>
  <c r="F693" i="5" s="1"/>
  <c r="I693" i="5" s="1"/>
  <c r="E694" i="5"/>
  <c r="F694" i="5" s="1"/>
  <c r="I694" i="5" s="1"/>
  <c r="E695" i="5"/>
  <c r="F695" i="5" s="1"/>
  <c r="I695" i="5" s="1"/>
  <c r="E696" i="5"/>
  <c r="F696" i="5" s="1"/>
  <c r="I696" i="5" s="1"/>
  <c r="E697" i="5"/>
  <c r="F697" i="5" s="1"/>
  <c r="I697" i="5" s="1"/>
  <c r="E698" i="5"/>
  <c r="F698" i="5" s="1"/>
  <c r="I698" i="5" s="1"/>
  <c r="E699" i="5"/>
  <c r="F699" i="5" s="1"/>
  <c r="I699" i="5" s="1"/>
  <c r="E700" i="5"/>
  <c r="F700" i="5" s="1"/>
  <c r="I700" i="5" s="1"/>
  <c r="E701" i="5"/>
  <c r="F701" i="5" s="1"/>
  <c r="I701" i="5" s="1"/>
  <c r="E702" i="5"/>
  <c r="F702" i="5" s="1"/>
  <c r="I702" i="5" s="1"/>
  <c r="E703" i="5"/>
  <c r="F703" i="5" s="1"/>
  <c r="I703" i="5" s="1"/>
  <c r="E704" i="5"/>
  <c r="F704" i="5" s="1"/>
  <c r="I704" i="5" s="1"/>
  <c r="E705" i="5"/>
  <c r="F705" i="5" s="1"/>
  <c r="I705" i="5" s="1"/>
  <c r="E706" i="5"/>
  <c r="F706" i="5" s="1"/>
  <c r="I706" i="5" s="1"/>
  <c r="E707" i="5"/>
  <c r="F707" i="5" s="1"/>
  <c r="I707" i="5" s="1"/>
  <c r="E708" i="5"/>
  <c r="F708" i="5" s="1"/>
  <c r="I708" i="5" s="1"/>
  <c r="E709" i="5"/>
  <c r="F709" i="5" s="1"/>
  <c r="I709" i="5" s="1"/>
  <c r="E710" i="5"/>
  <c r="F710" i="5" s="1"/>
  <c r="I710" i="5" s="1"/>
  <c r="E711" i="5"/>
  <c r="F711" i="5" s="1"/>
  <c r="I711" i="5" s="1"/>
  <c r="E712" i="5"/>
  <c r="F712" i="5" s="1"/>
  <c r="I712" i="5" s="1"/>
  <c r="E713" i="5"/>
  <c r="F713" i="5" s="1"/>
  <c r="I713" i="5" s="1"/>
  <c r="E714" i="5"/>
  <c r="F714" i="5" s="1"/>
  <c r="I714" i="5" s="1"/>
  <c r="E715" i="5"/>
  <c r="F715" i="5" s="1"/>
  <c r="I715" i="5" s="1"/>
  <c r="E716" i="5"/>
  <c r="F716" i="5" s="1"/>
  <c r="I716" i="5" s="1"/>
  <c r="E717" i="5"/>
  <c r="F717" i="5" s="1"/>
  <c r="I717" i="5" s="1"/>
  <c r="E718" i="5"/>
  <c r="F718" i="5" s="1"/>
  <c r="I718" i="5" s="1"/>
  <c r="E719" i="5"/>
  <c r="F719" i="5" s="1"/>
  <c r="I719" i="5" s="1"/>
  <c r="E720" i="5"/>
  <c r="F720" i="5" s="1"/>
  <c r="I720" i="5" s="1"/>
  <c r="E721" i="5"/>
  <c r="F721" i="5" s="1"/>
  <c r="I721" i="5" s="1"/>
  <c r="E722" i="5"/>
  <c r="F722" i="5" s="1"/>
  <c r="I722" i="5" s="1"/>
  <c r="E723" i="5"/>
  <c r="F723" i="5" s="1"/>
  <c r="I723" i="5" s="1"/>
  <c r="E724" i="5"/>
  <c r="F724" i="5" s="1"/>
  <c r="I724" i="5" s="1"/>
  <c r="E725" i="5"/>
  <c r="F725" i="5" s="1"/>
  <c r="I725" i="5" s="1"/>
  <c r="E726" i="5"/>
  <c r="F726" i="5" s="1"/>
  <c r="I726" i="5" s="1"/>
  <c r="E727" i="5"/>
  <c r="F727" i="5" s="1"/>
  <c r="I727" i="5" s="1"/>
  <c r="E728" i="5"/>
  <c r="F728" i="5" s="1"/>
  <c r="I728" i="5" s="1"/>
  <c r="E729" i="5"/>
  <c r="F729" i="5" s="1"/>
  <c r="I729" i="5" s="1"/>
  <c r="E730" i="5"/>
  <c r="F730" i="5" s="1"/>
  <c r="I730" i="5" s="1"/>
  <c r="E731" i="5"/>
  <c r="F731" i="5" s="1"/>
  <c r="I731" i="5" s="1"/>
  <c r="E732" i="5"/>
  <c r="F732" i="5" s="1"/>
  <c r="I732" i="5" s="1"/>
  <c r="E733" i="5"/>
  <c r="F733" i="5" s="1"/>
  <c r="I733" i="5" s="1"/>
  <c r="E734" i="5"/>
  <c r="F734" i="5" s="1"/>
  <c r="I734" i="5" s="1"/>
  <c r="E735" i="5"/>
  <c r="F735" i="5" s="1"/>
  <c r="I735" i="5" s="1"/>
  <c r="E736" i="5"/>
  <c r="F736" i="5" s="1"/>
  <c r="I736" i="5" s="1"/>
  <c r="E737" i="5"/>
  <c r="F737" i="5" s="1"/>
  <c r="I737" i="5" s="1"/>
  <c r="E738" i="5"/>
  <c r="F738" i="5" s="1"/>
  <c r="I738" i="5" s="1"/>
  <c r="E739" i="5"/>
  <c r="F739" i="5" s="1"/>
  <c r="I739" i="5" s="1"/>
  <c r="E740" i="5"/>
  <c r="F740" i="5" s="1"/>
  <c r="I740" i="5" s="1"/>
  <c r="E741" i="5"/>
  <c r="F741" i="5" s="1"/>
  <c r="I741" i="5" s="1"/>
  <c r="E742" i="5"/>
  <c r="F742" i="5" s="1"/>
  <c r="I742" i="5" s="1"/>
  <c r="E743" i="5"/>
  <c r="F743" i="5" s="1"/>
  <c r="I743" i="5" s="1"/>
  <c r="E744" i="5"/>
  <c r="F744" i="5" s="1"/>
  <c r="I744" i="5" s="1"/>
  <c r="E745" i="5"/>
  <c r="F745" i="5" s="1"/>
  <c r="I745" i="5" s="1"/>
  <c r="E746" i="5"/>
  <c r="F746" i="5" s="1"/>
  <c r="I746" i="5" s="1"/>
  <c r="E747" i="5"/>
  <c r="F747" i="5" s="1"/>
  <c r="I747" i="5" s="1"/>
  <c r="E748" i="5"/>
  <c r="F748" i="5" s="1"/>
  <c r="I748" i="5" s="1"/>
  <c r="E749" i="5"/>
  <c r="F749" i="5" s="1"/>
  <c r="I749" i="5" s="1"/>
  <c r="E750" i="5"/>
  <c r="F750" i="5" s="1"/>
  <c r="I750" i="5" s="1"/>
  <c r="E751" i="5"/>
  <c r="F751" i="5" s="1"/>
  <c r="I751" i="5" s="1"/>
  <c r="E752" i="5"/>
  <c r="F752" i="5" s="1"/>
  <c r="I752" i="5" s="1"/>
  <c r="E753" i="5"/>
  <c r="F753" i="5" s="1"/>
  <c r="I753" i="5" s="1"/>
  <c r="E754" i="5"/>
  <c r="F754" i="5" s="1"/>
  <c r="I754" i="5" s="1"/>
  <c r="E755" i="5"/>
  <c r="F755" i="5" s="1"/>
  <c r="I755" i="5" s="1"/>
  <c r="E756" i="5"/>
  <c r="F756" i="5" s="1"/>
  <c r="I756" i="5" s="1"/>
  <c r="E757" i="5"/>
  <c r="F757" i="5" s="1"/>
  <c r="I757" i="5" s="1"/>
  <c r="E758" i="5"/>
  <c r="F758" i="5" s="1"/>
  <c r="I758" i="5" s="1"/>
  <c r="E759" i="5"/>
  <c r="F759" i="5" s="1"/>
  <c r="I759" i="5" s="1"/>
  <c r="E760" i="5"/>
  <c r="F760" i="5" s="1"/>
  <c r="I760" i="5" s="1"/>
  <c r="E761" i="5"/>
  <c r="F761" i="5" s="1"/>
  <c r="I761" i="5" s="1"/>
  <c r="E762" i="5"/>
  <c r="F762" i="5" s="1"/>
  <c r="I762" i="5" s="1"/>
  <c r="E763" i="5"/>
  <c r="F763" i="5" s="1"/>
  <c r="I763" i="5" s="1"/>
  <c r="E764" i="5"/>
  <c r="F764" i="5" s="1"/>
  <c r="I764" i="5" s="1"/>
  <c r="E765" i="5"/>
  <c r="F765" i="5" s="1"/>
  <c r="I765" i="5" s="1"/>
  <c r="E766" i="5"/>
  <c r="F766" i="5" s="1"/>
  <c r="I766" i="5" s="1"/>
  <c r="E767" i="5"/>
  <c r="F767" i="5" s="1"/>
  <c r="I767" i="5" s="1"/>
  <c r="E768" i="5"/>
  <c r="F768" i="5" s="1"/>
  <c r="I768" i="5" s="1"/>
  <c r="E769" i="5"/>
  <c r="F769" i="5" s="1"/>
  <c r="I769" i="5" s="1"/>
  <c r="E770" i="5"/>
  <c r="F770" i="5" s="1"/>
  <c r="I770" i="5" s="1"/>
  <c r="E771" i="5"/>
  <c r="F771" i="5" s="1"/>
  <c r="I771" i="5" s="1"/>
  <c r="E772" i="5"/>
  <c r="F772" i="5" s="1"/>
  <c r="I772" i="5" s="1"/>
  <c r="E773" i="5"/>
  <c r="F773" i="5" s="1"/>
  <c r="I773" i="5" s="1"/>
  <c r="E774" i="5"/>
  <c r="F774" i="5" s="1"/>
  <c r="I774" i="5" s="1"/>
  <c r="E775" i="5"/>
  <c r="F775" i="5" s="1"/>
  <c r="I775" i="5" s="1"/>
  <c r="E776" i="5"/>
  <c r="F776" i="5" s="1"/>
  <c r="I776" i="5" s="1"/>
  <c r="E777" i="5"/>
  <c r="F777" i="5" s="1"/>
  <c r="I777" i="5" s="1"/>
  <c r="E778" i="5"/>
  <c r="F778" i="5" s="1"/>
  <c r="I778" i="5" s="1"/>
  <c r="E779" i="5"/>
  <c r="F779" i="5" s="1"/>
  <c r="I779" i="5" s="1"/>
  <c r="E780" i="5"/>
  <c r="F780" i="5" s="1"/>
  <c r="I780" i="5" s="1"/>
  <c r="E781" i="5"/>
  <c r="F781" i="5" s="1"/>
  <c r="I781" i="5" s="1"/>
  <c r="E782" i="5"/>
  <c r="F782" i="5" s="1"/>
  <c r="I782" i="5" s="1"/>
  <c r="E783" i="5"/>
  <c r="F783" i="5" s="1"/>
  <c r="I783" i="5" s="1"/>
  <c r="E784" i="5"/>
  <c r="F784" i="5" s="1"/>
  <c r="I784" i="5" s="1"/>
  <c r="E785" i="5"/>
  <c r="F785" i="5" s="1"/>
  <c r="I785" i="5" s="1"/>
  <c r="E786" i="5"/>
  <c r="F786" i="5" s="1"/>
  <c r="I786" i="5" s="1"/>
  <c r="E787" i="5"/>
  <c r="F787" i="5" s="1"/>
  <c r="I787" i="5" s="1"/>
  <c r="E788" i="5"/>
  <c r="F788" i="5" s="1"/>
  <c r="I788" i="5" s="1"/>
  <c r="E789" i="5"/>
  <c r="F789" i="5" s="1"/>
  <c r="I789" i="5" s="1"/>
  <c r="E790" i="5"/>
  <c r="F790" i="5" s="1"/>
  <c r="I790" i="5" s="1"/>
  <c r="E791" i="5"/>
  <c r="F791" i="5" s="1"/>
  <c r="I791" i="5" s="1"/>
  <c r="E792" i="5"/>
  <c r="F792" i="5" s="1"/>
  <c r="I792" i="5" s="1"/>
  <c r="E793" i="5"/>
  <c r="F793" i="5" s="1"/>
  <c r="I793" i="5" s="1"/>
  <c r="E794" i="5"/>
  <c r="F794" i="5" s="1"/>
  <c r="I794" i="5" s="1"/>
  <c r="E795" i="5"/>
  <c r="F795" i="5" s="1"/>
  <c r="I795" i="5" s="1"/>
  <c r="E796" i="5"/>
  <c r="F796" i="5" s="1"/>
  <c r="I796" i="5" s="1"/>
  <c r="E797" i="5"/>
  <c r="F797" i="5" s="1"/>
  <c r="I797" i="5" s="1"/>
  <c r="E798" i="5"/>
  <c r="F798" i="5" s="1"/>
  <c r="I798" i="5" s="1"/>
  <c r="E799" i="5"/>
  <c r="F799" i="5" s="1"/>
  <c r="I799" i="5" s="1"/>
  <c r="E800" i="5"/>
  <c r="F800" i="5" s="1"/>
  <c r="I800" i="5" s="1"/>
  <c r="E801" i="5"/>
  <c r="F801" i="5" s="1"/>
  <c r="I801" i="5" s="1"/>
  <c r="E802" i="5"/>
  <c r="F802" i="5" s="1"/>
  <c r="I802" i="5" s="1"/>
  <c r="E803" i="5"/>
  <c r="F803" i="5" s="1"/>
  <c r="I803" i="5" s="1"/>
  <c r="E804" i="5"/>
  <c r="F804" i="5" s="1"/>
  <c r="I804" i="5" s="1"/>
  <c r="E805" i="5"/>
  <c r="F805" i="5" s="1"/>
  <c r="I805" i="5" s="1"/>
  <c r="E806" i="5"/>
  <c r="F806" i="5" s="1"/>
  <c r="I806" i="5" s="1"/>
  <c r="E807" i="5"/>
  <c r="F807" i="5" s="1"/>
  <c r="I807" i="5" s="1"/>
  <c r="E808" i="5"/>
  <c r="F808" i="5" s="1"/>
  <c r="I808" i="5" s="1"/>
  <c r="E809" i="5"/>
  <c r="F809" i="5" s="1"/>
  <c r="I809" i="5" s="1"/>
  <c r="E810" i="5"/>
  <c r="F810" i="5" s="1"/>
  <c r="I810" i="5" s="1"/>
  <c r="E811" i="5"/>
  <c r="F811" i="5" s="1"/>
  <c r="I811" i="5" s="1"/>
  <c r="E812" i="5"/>
  <c r="F812" i="5" s="1"/>
  <c r="I812" i="5" s="1"/>
  <c r="E813" i="5"/>
  <c r="F813" i="5" s="1"/>
  <c r="I813" i="5" s="1"/>
  <c r="E814" i="5"/>
  <c r="F814" i="5" s="1"/>
  <c r="I814" i="5" s="1"/>
  <c r="E815" i="5"/>
  <c r="F815" i="5" s="1"/>
  <c r="I815" i="5" s="1"/>
  <c r="E816" i="5"/>
  <c r="F816" i="5" s="1"/>
  <c r="I816" i="5" s="1"/>
  <c r="E817" i="5"/>
  <c r="F817" i="5" s="1"/>
  <c r="I817" i="5" s="1"/>
  <c r="E818" i="5"/>
  <c r="F818" i="5" s="1"/>
  <c r="I818" i="5" s="1"/>
  <c r="E819" i="5"/>
  <c r="F819" i="5" s="1"/>
  <c r="I819" i="5" s="1"/>
  <c r="E820" i="5"/>
  <c r="F820" i="5" s="1"/>
  <c r="I820" i="5" s="1"/>
  <c r="E821" i="5"/>
  <c r="F821" i="5" s="1"/>
  <c r="I821" i="5" s="1"/>
  <c r="E822" i="5"/>
  <c r="F822" i="5" s="1"/>
  <c r="I822" i="5" s="1"/>
  <c r="E823" i="5"/>
  <c r="F823" i="5" s="1"/>
  <c r="I823" i="5" s="1"/>
  <c r="E824" i="5"/>
  <c r="F824" i="5" s="1"/>
  <c r="I824" i="5" s="1"/>
  <c r="E825" i="5"/>
  <c r="F825" i="5" s="1"/>
  <c r="I825" i="5" s="1"/>
  <c r="E826" i="5"/>
  <c r="F826" i="5" s="1"/>
  <c r="I826" i="5" s="1"/>
  <c r="E827" i="5"/>
  <c r="F827" i="5" s="1"/>
  <c r="I827" i="5" s="1"/>
  <c r="E828" i="5"/>
  <c r="F828" i="5" s="1"/>
  <c r="I828" i="5" s="1"/>
  <c r="E829" i="5"/>
  <c r="F829" i="5" s="1"/>
  <c r="I829" i="5" s="1"/>
  <c r="E830" i="5"/>
  <c r="F830" i="5" s="1"/>
  <c r="I830" i="5" s="1"/>
  <c r="E831" i="5"/>
  <c r="F831" i="5" s="1"/>
  <c r="I831" i="5" s="1"/>
  <c r="E832" i="5"/>
  <c r="F832" i="5" s="1"/>
  <c r="I832" i="5" s="1"/>
  <c r="E833" i="5"/>
  <c r="F833" i="5" s="1"/>
  <c r="I833" i="5" s="1"/>
  <c r="E834" i="5"/>
  <c r="F834" i="5" s="1"/>
  <c r="I834" i="5" s="1"/>
  <c r="E835" i="5"/>
  <c r="F835" i="5" s="1"/>
  <c r="I835" i="5" s="1"/>
  <c r="E836" i="5"/>
  <c r="F836" i="5" s="1"/>
  <c r="I836" i="5" s="1"/>
  <c r="E837" i="5"/>
  <c r="F837" i="5" s="1"/>
  <c r="I837" i="5" s="1"/>
  <c r="E838" i="5"/>
  <c r="F838" i="5" s="1"/>
  <c r="I838" i="5" s="1"/>
  <c r="E839" i="5"/>
  <c r="F839" i="5" s="1"/>
  <c r="I839" i="5" s="1"/>
  <c r="E840" i="5"/>
  <c r="F840" i="5" s="1"/>
  <c r="I840" i="5" s="1"/>
  <c r="E841" i="5"/>
  <c r="F841" i="5" s="1"/>
  <c r="I841" i="5" s="1"/>
  <c r="E842" i="5"/>
  <c r="F842" i="5" s="1"/>
  <c r="I842" i="5" s="1"/>
  <c r="E843" i="5"/>
  <c r="F843" i="5" s="1"/>
  <c r="I843" i="5" s="1"/>
  <c r="E844" i="5"/>
  <c r="F844" i="5" s="1"/>
  <c r="I844" i="5" s="1"/>
  <c r="E845" i="5"/>
  <c r="F845" i="5" s="1"/>
  <c r="I845" i="5" s="1"/>
  <c r="E846" i="5"/>
  <c r="F846" i="5" s="1"/>
  <c r="I846" i="5" s="1"/>
  <c r="E847" i="5"/>
  <c r="F847" i="5" s="1"/>
  <c r="I847" i="5" s="1"/>
  <c r="E848" i="5"/>
  <c r="F848" i="5" s="1"/>
  <c r="I848" i="5" s="1"/>
  <c r="E849" i="5"/>
  <c r="F849" i="5" s="1"/>
  <c r="I849" i="5" s="1"/>
  <c r="E850" i="5"/>
  <c r="F850" i="5" s="1"/>
  <c r="I850" i="5" s="1"/>
  <c r="E851" i="5"/>
  <c r="F851" i="5" s="1"/>
  <c r="I851" i="5" s="1"/>
  <c r="E852" i="5"/>
  <c r="F852" i="5" s="1"/>
  <c r="I852" i="5" s="1"/>
  <c r="E853" i="5"/>
  <c r="F853" i="5" s="1"/>
  <c r="I853" i="5" s="1"/>
  <c r="E854" i="5"/>
  <c r="F854" i="5" s="1"/>
  <c r="I854" i="5" s="1"/>
  <c r="E855" i="5"/>
  <c r="F855" i="5" s="1"/>
  <c r="I855" i="5" s="1"/>
  <c r="E856" i="5"/>
  <c r="F856" i="5" s="1"/>
  <c r="I856" i="5" s="1"/>
  <c r="E857" i="5"/>
  <c r="F857" i="5" s="1"/>
  <c r="I857" i="5" s="1"/>
  <c r="E858" i="5"/>
  <c r="F858" i="5" s="1"/>
  <c r="I858" i="5" s="1"/>
  <c r="E859" i="5"/>
  <c r="F859" i="5" s="1"/>
  <c r="I859" i="5" s="1"/>
  <c r="E860" i="5"/>
  <c r="F860" i="5" s="1"/>
  <c r="I860" i="5" s="1"/>
  <c r="E861" i="5"/>
  <c r="F861" i="5" s="1"/>
  <c r="I861" i="5" s="1"/>
  <c r="E862" i="5"/>
  <c r="F862" i="5" s="1"/>
  <c r="I862" i="5" s="1"/>
  <c r="E863" i="5"/>
  <c r="F863" i="5" s="1"/>
  <c r="I863" i="5" s="1"/>
  <c r="E864" i="5"/>
  <c r="F864" i="5" s="1"/>
  <c r="I864" i="5" s="1"/>
  <c r="E865" i="5"/>
  <c r="F865" i="5" s="1"/>
  <c r="I865" i="5" s="1"/>
  <c r="E866" i="5"/>
  <c r="F866" i="5" s="1"/>
  <c r="I866" i="5" s="1"/>
  <c r="E867" i="5"/>
  <c r="F867" i="5" s="1"/>
  <c r="I867" i="5" s="1"/>
  <c r="E868" i="5"/>
  <c r="F868" i="5" s="1"/>
  <c r="I868" i="5" s="1"/>
  <c r="E869" i="5"/>
  <c r="F869" i="5" s="1"/>
  <c r="I869" i="5" s="1"/>
  <c r="E870" i="5"/>
  <c r="F870" i="5" s="1"/>
  <c r="I870" i="5" s="1"/>
  <c r="E871" i="5"/>
  <c r="F871" i="5" s="1"/>
  <c r="I871" i="5" s="1"/>
  <c r="E872" i="5"/>
  <c r="F872" i="5" s="1"/>
  <c r="I872" i="5" s="1"/>
  <c r="E873" i="5"/>
  <c r="F873" i="5" s="1"/>
  <c r="I873" i="5" s="1"/>
  <c r="E874" i="5"/>
  <c r="F874" i="5" s="1"/>
  <c r="I874" i="5" s="1"/>
  <c r="E875" i="5"/>
  <c r="F875" i="5" s="1"/>
  <c r="I875" i="5" s="1"/>
  <c r="E876" i="5"/>
  <c r="F876" i="5" s="1"/>
  <c r="I876" i="5" s="1"/>
  <c r="E877" i="5"/>
  <c r="F877" i="5" s="1"/>
  <c r="I877" i="5" s="1"/>
  <c r="E878" i="5"/>
  <c r="F878" i="5" s="1"/>
  <c r="I878" i="5" s="1"/>
  <c r="E879" i="5"/>
  <c r="F879" i="5" s="1"/>
  <c r="I879" i="5" s="1"/>
  <c r="E880" i="5"/>
  <c r="F880" i="5" s="1"/>
  <c r="I880" i="5" s="1"/>
  <c r="E881" i="5"/>
  <c r="F881" i="5" s="1"/>
  <c r="I881" i="5" s="1"/>
  <c r="E882" i="5"/>
  <c r="F882" i="5" s="1"/>
  <c r="I882" i="5" s="1"/>
  <c r="E883" i="5"/>
  <c r="F883" i="5" s="1"/>
  <c r="I883" i="5" s="1"/>
  <c r="E884" i="5"/>
  <c r="F884" i="5" s="1"/>
  <c r="I884" i="5" s="1"/>
  <c r="E885" i="5"/>
  <c r="F885" i="5" s="1"/>
  <c r="I885" i="5" s="1"/>
  <c r="E886" i="5"/>
  <c r="F886" i="5" s="1"/>
  <c r="I886" i="5" s="1"/>
  <c r="E887" i="5"/>
  <c r="F887" i="5" s="1"/>
  <c r="I887" i="5" s="1"/>
  <c r="E888" i="5"/>
  <c r="F888" i="5" s="1"/>
  <c r="I888" i="5" s="1"/>
  <c r="E889" i="5"/>
  <c r="F889" i="5" s="1"/>
  <c r="I889" i="5" s="1"/>
  <c r="E890" i="5"/>
  <c r="F890" i="5" s="1"/>
  <c r="I890" i="5" s="1"/>
  <c r="E891" i="5"/>
  <c r="F891" i="5" s="1"/>
  <c r="I891" i="5" s="1"/>
  <c r="E892" i="5"/>
  <c r="F892" i="5" s="1"/>
  <c r="I892" i="5" s="1"/>
  <c r="E893" i="5"/>
  <c r="F893" i="5" s="1"/>
  <c r="I893" i="5" s="1"/>
  <c r="E894" i="5"/>
  <c r="F894" i="5" s="1"/>
  <c r="I894" i="5" s="1"/>
  <c r="E895" i="5"/>
  <c r="F895" i="5" s="1"/>
  <c r="I895" i="5" s="1"/>
  <c r="E896" i="5"/>
  <c r="F896" i="5" s="1"/>
  <c r="I896" i="5" s="1"/>
  <c r="E897" i="5"/>
  <c r="F897" i="5" s="1"/>
  <c r="I897" i="5" s="1"/>
  <c r="E898" i="5"/>
  <c r="F898" i="5" s="1"/>
  <c r="I898" i="5" s="1"/>
  <c r="E899" i="5"/>
  <c r="F899" i="5" s="1"/>
  <c r="I899" i="5" s="1"/>
  <c r="E900" i="5"/>
  <c r="F900" i="5" s="1"/>
  <c r="I900" i="5" s="1"/>
  <c r="E901" i="5"/>
  <c r="F901" i="5" s="1"/>
  <c r="I901" i="5" s="1"/>
  <c r="E902" i="5"/>
  <c r="F902" i="5" s="1"/>
  <c r="I902" i="5" s="1"/>
  <c r="E903" i="5"/>
  <c r="F903" i="5" s="1"/>
  <c r="I903" i="5" s="1"/>
  <c r="E904" i="5"/>
  <c r="F904" i="5" s="1"/>
  <c r="I904" i="5" s="1"/>
  <c r="E905" i="5"/>
  <c r="F905" i="5" s="1"/>
  <c r="I905" i="5" s="1"/>
  <c r="E906" i="5"/>
  <c r="F906" i="5" s="1"/>
  <c r="I906" i="5" s="1"/>
  <c r="E907" i="5"/>
  <c r="F907" i="5" s="1"/>
  <c r="I907" i="5" s="1"/>
  <c r="E908" i="5"/>
  <c r="F908" i="5" s="1"/>
  <c r="I908" i="5" s="1"/>
  <c r="E909" i="5"/>
  <c r="F909" i="5" s="1"/>
  <c r="I909" i="5" s="1"/>
  <c r="E910" i="5"/>
  <c r="F910" i="5" s="1"/>
  <c r="I910" i="5" s="1"/>
  <c r="E911" i="5"/>
  <c r="F911" i="5" s="1"/>
  <c r="I911" i="5" s="1"/>
  <c r="E912" i="5"/>
  <c r="F912" i="5" s="1"/>
  <c r="I912" i="5" s="1"/>
  <c r="E913" i="5"/>
  <c r="F913" i="5" s="1"/>
  <c r="I913" i="5" s="1"/>
  <c r="E914" i="5"/>
  <c r="F914" i="5" s="1"/>
  <c r="I914" i="5" s="1"/>
  <c r="E915" i="5"/>
  <c r="F915" i="5" s="1"/>
  <c r="I915" i="5" s="1"/>
  <c r="E916" i="5"/>
  <c r="F916" i="5" s="1"/>
  <c r="I916" i="5" s="1"/>
  <c r="E917" i="5"/>
  <c r="F917" i="5" s="1"/>
  <c r="I917" i="5" s="1"/>
  <c r="E918" i="5"/>
  <c r="F918" i="5" s="1"/>
  <c r="I918" i="5" s="1"/>
  <c r="E919" i="5"/>
  <c r="F919" i="5" s="1"/>
  <c r="I919" i="5" s="1"/>
  <c r="E920" i="5"/>
  <c r="F920" i="5" s="1"/>
  <c r="I920" i="5" s="1"/>
  <c r="E921" i="5"/>
  <c r="F921" i="5" s="1"/>
  <c r="I921" i="5" s="1"/>
  <c r="E922" i="5"/>
  <c r="F922" i="5" s="1"/>
  <c r="I922" i="5" s="1"/>
  <c r="E923" i="5"/>
  <c r="F923" i="5" s="1"/>
  <c r="I923" i="5" s="1"/>
  <c r="E924" i="5"/>
  <c r="F924" i="5" s="1"/>
  <c r="I924" i="5" s="1"/>
  <c r="E925" i="5"/>
  <c r="F925" i="5" s="1"/>
  <c r="I925" i="5" s="1"/>
  <c r="E926" i="5"/>
  <c r="F926" i="5" s="1"/>
  <c r="I926" i="5" s="1"/>
  <c r="E927" i="5"/>
  <c r="F927" i="5" s="1"/>
  <c r="I927" i="5" s="1"/>
  <c r="E928" i="5"/>
  <c r="F928" i="5" s="1"/>
  <c r="I928" i="5" s="1"/>
  <c r="E929" i="5"/>
  <c r="F929" i="5" s="1"/>
  <c r="I929" i="5" s="1"/>
  <c r="E930" i="5"/>
  <c r="F930" i="5" s="1"/>
  <c r="I930" i="5" s="1"/>
  <c r="E931" i="5"/>
  <c r="F931" i="5" s="1"/>
  <c r="I931" i="5" s="1"/>
  <c r="E932" i="5"/>
  <c r="F932" i="5" s="1"/>
  <c r="I932" i="5" s="1"/>
  <c r="E933" i="5"/>
  <c r="F933" i="5" s="1"/>
  <c r="I933" i="5" s="1"/>
  <c r="E934" i="5"/>
  <c r="F934" i="5" s="1"/>
  <c r="I934" i="5" s="1"/>
  <c r="E935" i="5"/>
  <c r="F935" i="5" s="1"/>
  <c r="I935" i="5" s="1"/>
  <c r="E936" i="5"/>
  <c r="F936" i="5" s="1"/>
  <c r="I936" i="5" s="1"/>
  <c r="E937" i="5"/>
  <c r="F937" i="5" s="1"/>
  <c r="I937" i="5" s="1"/>
  <c r="E938" i="5"/>
  <c r="F938" i="5" s="1"/>
  <c r="I938" i="5" s="1"/>
  <c r="E939" i="5"/>
  <c r="F939" i="5" s="1"/>
  <c r="I939" i="5" s="1"/>
  <c r="E940" i="5"/>
  <c r="F940" i="5" s="1"/>
  <c r="I940" i="5" s="1"/>
  <c r="E941" i="5"/>
  <c r="F941" i="5" s="1"/>
  <c r="I941" i="5" s="1"/>
  <c r="E942" i="5"/>
  <c r="F942" i="5" s="1"/>
  <c r="I942" i="5" s="1"/>
  <c r="E943" i="5"/>
  <c r="F943" i="5" s="1"/>
  <c r="I943" i="5" s="1"/>
  <c r="E944" i="5"/>
  <c r="F944" i="5" s="1"/>
  <c r="I944" i="5" s="1"/>
  <c r="E945" i="5"/>
  <c r="F945" i="5" s="1"/>
  <c r="I945" i="5" s="1"/>
  <c r="E946" i="5"/>
  <c r="F946" i="5" s="1"/>
  <c r="I946" i="5" s="1"/>
  <c r="E947" i="5"/>
  <c r="F947" i="5" s="1"/>
  <c r="I947" i="5" s="1"/>
  <c r="E948" i="5"/>
  <c r="F948" i="5" s="1"/>
  <c r="I948" i="5" s="1"/>
  <c r="E949" i="5"/>
  <c r="F949" i="5" s="1"/>
  <c r="I949" i="5" s="1"/>
  <c r="E950" i="5"/>
  <c r="F950" i="5" s="1"/>
  <c r="I950" i="5" s="1"/>
  <c r="E951" i="5"/>
  <c r="F951" i="5" s="1"/>
  <c r="I951" i="5" s="1"/>
  <c r="E952" i="5"/>
  <c r="F952" i="5" s="1"/>
  <c r="I952" i="5" s="1"/>
  <c r="E953" i="5"/>
  <c r="F953" i="5" s="1"/>
  <c r="I953" i="5" s="1"/>
  <c r="E954" i="5"/>
  <c r="F954" i="5" s="1"/>
  <c r="I954" i="5" s="1"/>
  <c r="E955" i="5"/>
  <c r="F955" i="5" s="1"/>
  <c r="I955" i="5" s="1"/>
  <c r="E956" i="5"/>
  <c r="F956" i="5" s="1"/>
  <c r="I956" i="5" s="1"/>
  <c r="E957" i="5"/>
  <c r="F957" i="5" s="1"/>
  <c r="I957" i="5" s="1"/>
  <c r="E958" i="5"/>
  <c r="F958" i="5" s="1"/>
  <c r="I958" i="5" s="1"/>
  <c r="E959" i="5"/>
  <c r="F959" i="5" s="1"/>
  <c r="I959" i="5" s="1"/>
  <c r="E960" i="5"/>
  <c r="F960" i="5" s="1"/>
  <c r="I960" i="5" s="1"/>
  <c r="E961" i="5"/>
  <c r="F961" i="5" s="1"/>
  <c r="I961" i="5" s="1"/>
  <c r="E962" i="5"/>
  <c r="F962" i="5" s="1"/>
  <c r="I962" i="5" s="1"/>
  <c r="E963" i="5"/>
  <c r="F963" i="5" s="1"/>
  <c r="I963" i="5" s="1"/>
  <c r="E964" i="5"/>
  <c r="F964" i="5" s="1"/>
  <c r="I964" i="5" s="1"/>
  <c r="E965" i="5"/>
  <c r="F965" i="5" s="1"/>
  <c r="I965" i="5" s="1"/>
  <c r="E966" i="5"/>
  <c r="F966" i="5" s="1"/>
  <c r="I966" i="5" s="1"/>
  <c r="E967" i="5"/>
  <c r="F967" i="5" s="1"/>
  <c r="I967" i="5" s="1"/>
  <c r="E968" i="5"/>
  <c r="F968" i="5" s="1"/>
  <c r="I968" i="5" s="1"/>
  <c r="E969" i="5"/>
  <c r="F969" i="5" s="1"/>
  <c r="I969" i="5" s="1"/>
  <c r="E970" i="5"/>
  <c r="F970" i="5" s="1"/>
  <c r="I970" i="5" s="1"/>
  <c r="E971" i="5"/>
  <c r="F971" i="5" s="1"/>
  <c r="I971" i="5" s="1"/>
  <c r="E972" i="5"/>
  <c r="F972" i="5" s="1"/>
  <c r="I972" i="5" s="1"/>
  <c r="E973" i="5"/>
  <c r="F973" i="5" s="1"/>
  <c r="I973" i="5" s="1"/>
  <c r="E974" i="5"/>
  <c r="F974" i="5" s="1"/>
  <c r="I974" i="5" s="1"/>
  <c r="E975" i="5"/>
  <c r="F975" i="5" s="1"/>
  <c r="I975" i="5" s="1"/>
  <c r="E976" i="5"/>
  <c r="F976" i="5" s="1"/>
  <c r="I976" i="5" s="1"/>
  <c r="E977" i="5"/>
  <c r="F977" i="5" s="1"/>
  <c r="I977" i="5" s="1"/>
  <c r="E978" i="5"/>
  <c r="F978" i="5" s="1"/>
  <c r="I978" i="5" s="1"/>
  <c r="E979" i="5"/>
  <c r="F979" i="5" s="1"/>
  <c r="I979" i="5" s="1"/>
  <c r="E980" i="5"/>
  <c r="F980" i="5" s="1"/>
  <c r="I980" i="5" s="1"/>
  <c r="E981" i="5"/>
  <c r="F981" i="5" s="1"/>
  <c r="I981" i="5" s="1"/>
  <c r="E982" i="5"/>
  <c r="F982" i="5" s="1"/>
  <c r="I982" i="5" s="1"/>
  <c r="E983" i="5"/>
  <c r="F983" i="5" s="1"/>
  <c r="I983" i="5" s="1"/>
  <c r="E984" i="5"/>
  <c r="F984" i="5" s="1"/>
  <c r="I984" i="5" s="1"/>
  <c r="E985" i="5"/>
  <c r="F985" i="5" s="1"/>
  <c r="I985" i="5" s="1"/>
  <c r="E986" i="5"/>
  <c r="F986" i="5" s="1"/>
  <c r="I986" i="5" s="1"/>
  <c r="E987" i="5"/>
  <c r="F987" i="5" s="1"/>
  <c r="I987" i="5" s="1"/>
  <c r="E988" i="5"/>
  <c r="F988" i="5" s="1"/>
  <c r="I988" i="5" s="1"/>
  <c r="E989" i="5"/>
  <c r="F989" i="5" s="1"/>
  <c r="I989" i="5" s="1"/>
  <c r="E990" i="5"/>
  <c r="F990" i="5" s="1"/>
  <c r="I990" i="5" s="1"/>
  <c r="E991" i="5"/>
  <c r="F991" i="5" s="1"/>
  <c r="I991" i="5" s="1"/>
  <c r="E992" i="5"/>
  <c r="F992" i="5" s="1"/>
  <c r="I992" i="5" s="1"/>
  <c r="E993" i="5"/>
  <c r="F993" i="5" s="1"/>
  <c r="I993" i="5" s="1"/>
  <c r="E994" i="5"/>
  <c r="F994" i="5" s="1"/>
  <c r="I994" i="5" s="1"/>
  <c r="E995" i="5"/>
  <c r="F995" i="5" s="1"/>
  <c r="I995" i="5" s="1"/>
  <c r="E996" i="5"/>
  <c r="F996" i="5" s="1"/>
  <c r="I996" i="5" s="1"/>
  <c r="E997" i="5"/>
  <c r="F997" i="5" s="1"/>
  <c r="I997" i="5" s="1"/>
  <c r="E998" i="5"/>
  <c r="F998" i="5" s="1"/>
  <c r="I998" i="5" s="1"/>
  <c r="E999" i="5"/>
  <c r="F999" i="5" s="1"/>
  <c r="I999" i="5" s="1"/>
  <c r="E1000" i="5"/>
  <c r="F1000" i="5" s="1"/>
  <c r="I1000" i="5" s="1"/>
  <c r="E1001" i="5"/>
  <c r="F1001" i="5" s="1"/>
  <c r="I1001" i="5" s="1"/>
  <c r="E1002" i="5"/>
  <c r="F1002" i="5" s="1"/>
  <c r="I1002" i="5" s="1"/>
  <c r="E1003" i="5"/>
  <c r="F1003" i="5" s="1"/>
  <c r="I1003" i="5" s="1"/>
  <c r="E1004" i="5"/>
  <c r="F1004" i="5" s="1"/>
  <c r="I1004" i="5" s="1"/>
  <c r="E1005" i="5"/>
  <c r="F1005" i="5" s="1"/>
  <c r="I1005" i="5" s="1"/>
  <c r="E1006" i="5"/>
  <c r="F1006" i="5" s="1"/>
  <c r="I1006" i="5" s="1"/>
  <c r="E1007" i="5"/>
  <c r="F1007" i="5" s="1"/>
  <c r="I1007" i="5" s="1"/>
  <c r="E1008" i="5"/>
  <c r="F1008" i="5" s="1"/>
  <c r="I1008" i="5" s="1"/>
  <c r="E1009" i="5"/>
  <c r="F1009" i="5" s="1"/>
  <c r="I1009" i="5" s="1"/>
  <c r="E1010" i="5"/>
  <c r="F1010" i="5" s="1"/>
  <c r="I1010" i="5" s="1"/>
  <c r="E1011" i="5"/>
  <c r="F1011" i="5" s="1"/>
  <c r="I1011" i="5" s="1"/>
  <c r="E1012" i="5"/>
  <c r="F1012" i="5" s="1"/>
  <c r="I1012" i="5" s="1"/>
  <c r="E1013" i="5"/>
  <c r="F1013" i="5" s="1"/>
  <c r="I1013" i="5" s="1"/>
  <c r="E1014" i="5"/>
  <c r="F1014" i="5" s="1"/>
  <c r="I1014" i="5" s="1"/>
  <c r="E1015" i="5"/>
  <c r="F1015" i="5" s="1"/>
  <c r="I1015" i="5" s="1"/>
  <c r="E1016" i="5"/>
  <c r="F1016" i="5" s="1"/>
  <c r="I1016" i="5" s="1"/>
  <c r="E1017" i="5"/>
  <c r="F1017" i="5" s="1"/>
  <c r="I1017" i="5" s="1"/>
  <c r="E1018" i="5"/>
  <c r="F1018" i="5" s="1"/>
  <c r="I1018" i="5" s="1"/>
  <c r="E1019" i="5"/>
  <c r="F1019" i="5" s="1"/>
  <c r="I1019" i="5" s="1"/>
  <c r="E1020" i="5"/>
  <c r="F1020" i="5" s="1"/>
  <c r="I1020" i="5" s="1"/>
  <c r="E1021" i="5"/>
  <c r="F1021" i="5" s="1"/>
  <c r="I1021" i="5" s="1"/>
  <c r="E1022" i="5"/>
  <c r="F1022" i="5" s="1"/>
  <c r="I1022" i="5" s="1"/>
  <c r="E1023" i="5"/>
  <c r="F1023" i="5" s="1"/>
  <c r="I1023" i="5" s="1"/>
  <c r="E1024" i="5"/>
  <c r="F1024" i="5" s="1"/>
  <c r="I1024" i="5" s="1"/>
  <c r="E1025" i="5"/>
  <c r="F1025" i="5" s="1"/>
  <c r="I1025" i="5" s="1"/>
  <c r="E1026" i="5"/>
  <c r="F1026" i="5" s="1"/>
  <c r="I1026" i="5" s="1"/>
  <c r="E1027" i="5"/>
  <c r="F1027" i="5" s="1"/>
  <c r="I1027" i="5" s="1"/>
  <c r="E1028" i="5"/>
  <c r="F1028" i="5" s="1"/>
  <c r="I1028" i="5" s="1"/>
  <c r="E1029" i="5"/>
  <c r="F1029" i="5" s="1"/>
  <c r="I1029" i="5" s="1"/>
  <c r="E1030" i="5"/>
  <c r="F1030" i="5" s="1"/>
  <c r="I1030" i="5" s="1"/>
  <c r="E1031" i="5"/>
  <c r="F1031" i="5" s="1"/>
  <c r="I1031" i="5" s="1"/>
  <c r="E1032" i="5"/>
  <c r="F1032" i="5" s="1"/>
  <c r="I1032" i="5" s="1"/>
  <c r="E1033" i="5"/>
  <c r="F1033" i="5" s="1"/>
  <c r="I1033" i="5" s="1"/>
  <c r="E1034" i="5"/>
  <c r="F1034" i="5" s="1"/>
  <c r="I1034" i="5" s="1"/>
  <c r="E1035" i="5"/>
  <c r="F1035" i="5" s="1"/>
  <c r="I1035" i="5" s="1"/>
  <c r="E1036" i="5"/>
  <c r="F1036" i="5" s="1"/>
  <c r="I1036" i="5" s="1"/>
  <c r="E1037" i="5"/>
  <c r="F1037" i="5" s="1"/>
  <c r="I1037" i="5" s="1"/>
  <c r="E1038" i="5"/>
  <c r="F1038" i="5" s="1"/>
  <c r="I1038" i="5" s="1"/>
  <c r="E1039" i="5"/>
  <c r="F1039" i="5" s="1"/>
  <c r="I1039" i="5" s="1"/>
  <c r="E1040" i="5"/>
  <c r="F1040" i="5" s="1"/>
  <c r="I1040" i="5" s="1"/>
  <c r="E1041" i="5"/>
  <c r="F1041" i="5" s="1"/>
  <c r="I1041" i="5" s="1"/>
  <c r="E1042" i="5"/>
  <c r="F1042" i="5" s="1"/>
  <c r="I1042" i="5" s="1"/>
  <c r="E1043" i="5"/>
  <c r="F1043" i="5" s="1"/>
  <c r="I1043" i="5" s="1"/>
  <c r="E1044" i="5"/>
  <c r="F1044" i="5" s="1"/>
  <c r="I1044" i="5" s="1"/>
  <c r="E1045" i="5"/>
  <c r="F1045" i="5" s="1"/>
  <c r="I1045" i="5" s="1"/>
  <c r="E1046" i="5"/>
  <c r="F1046" i="5" s="1"/>
  <c r="I1046" i="5" s="1"/>
  <c r="E1047" i="5"/>
  <c r="F1047" i="5" s="1"/>
  <c r="I1047" i="5" s="1"/>
  <c r="E1048" i="5"/>
  <c r="F1048" i="5" s="1"/>
  <c r="I1048" i="5" s="1"/>
  <c r="E1049" i="5"/>
  <c r="E1050" i="5"/>
  <c r="F1050" i="5" s="1"/>
  <c r="I1050" i="5" s="1"/>
  <c r="E1051" i="5"/>
  <c r="F1051" i="5" s="1"/>
  <c r="I1051" i="5" s="1"/>
  <c r="E1052" i="5"/>
  <c r="F1052" i="5" s="1"/>
  <c r="I1052" i="5" s="1"/>
  <c r="E1053" i="5"/>
  <c r="F1053" i="5" s="1"/>
  <c r="I1053" i="5" s="1"/>
  <c r="E1054" i="5"/>
  <c r="F1054" i="5" s="1"/>
  <c r="I1054" i="5" s="1"/>
  <c r="E1055" i="5"/>
  <c r="F1055" i="5" s="1"/>
  <c r="I1055" i="5" s="1"/>
  <c r="E1056" i="5"/>
  <c r="F1056" i="5" s="1"/>
  <c r="I1056" i="5" s="1"/>
  <c r="E1057" i="5"/>
  <c r="F1057" i="5" s="1"/>
  <c r="I1057" i="5" s="1"/>
  <c r="E1058" i="5"/>
  <c r="F1058" i="5" s="1"/>
  <c r="I1058" i="5" s="1"/>
  <c r="E1059" i="5"/>
  <c r="F1059" i="5" s="1"/>
  <c r="I1059" i="5" s="1"/>
  <c r="E1060" i="5"/>
  <c r="F1060" i="5" s="1"/>
  <c r="I1060" i="5" s="1"/>
  <c r="E1061" i="5"/>
  <c r="F1061" i="5" s="1"/>
  <c r="I1061" i="5" s="1"/>
  <c r="E1062" i="5"/>
  <c r="F1062" i="5" s="1"/>
  <c r="I1062" i="5" s="1"/>
  <c r="E1063" i="5"/>
  <c r="F1063" i="5" s="1"/>
  <c r="I1063" i="5" s="1"/>
  <c r="E1064" i="5"/>
  <c r="F1064" i="5" s="1"/>
  <c r="I1064" i="5" s="1"/>
  <c r="E1065" i="5"/>
  <c r="F1065" i="5" s="1"/>
  <c r="I1065" i="5" s="1"/>
  <c r="E1066" i="5"/>
  <c r="F1066" i="5" s="1"/>
  <c r="I1066" i="5" s="1"/>
  <c r="E1067" i="5"/>
  <c r="F1067" i="5" s="1"/>
  <c r="I1067" i="5" s="1"/>
  <c r="E1068" i="5"/>
  <c r="F1068" i="5" s="1"/>
  <c r="I1068" i="5" s="1"/>
  <c r="E1069" i="5"/>
  <c r="F1069" i="5" s="1"/>
  <c r="I1069" i="5" s="1"/>
  <c r="E1070" i="5"/>
  <c r="F1070" i="5" s="1"/>
  <c r="I1070" i="5" s="1"/>
  <c r="E1071" i="5"/>
  <c r="F1071" i="5" s="1"/>
  <c r="I1071" i="5" s="1"/>
  <c r="E1072" i="5"/>
  <c r="F1072" i="5" s="1"/>
  <c r="I1072" i="5" s="1"/>
  <c r="E1073" i="5"/>
  <c r="F1073" i="5" s="1"/>
  <c r="I1073" i="5" s="1"/>
  <c r="E1074" i="5"/>
  <c r="F1074" i="5" s="1"/>
  <c r="I1074" i="5" s="1"/>
  <c r="E1075" i="5"/>
  <c r="F1075" i="5" s="1"/>
  <c r="I1075" i="5" s="1"/>
  <c r="E1076" i="5"/>
  <c r="F1076" i="5" s="1"/>
  <c r="I1076" i="5" s="1"/>
  <c r="E1077" i="5"/>
  <c r="F1077" i="5" s="1"/>
  <c r="I1077" i="5" s="1"/>
  <c r="E1078" i="5"/>
  <c r="F1078" i="5" s="1"/>
  <c r="I1078" i="5" s="1"/>
  <c r="E1079" i="5"/>
  <c r="F1079" i="5" s="1"/>
  <c r="I1079" i="5" s="1"/>
  <c r="E1080" i="5"/>
  <c r="F1080" i="5" s="1"/>
  <c r="I1080" i="5" s="1"/>
  <c r="E1081" i="5"/>
  <c r="F1081" i="5" s="1"/>
  <c r="I1081" i="5" s="1"/>
  <c r="E1082" i="5"/>
  <c r="F1082" i="5" s="1"/>
  <c r="I1082" i="5" s="1"/>
  <c r="E1083" i="5"/>
  <c r="F1083" i="5" s="1"/>
  <c r="I1083" i="5" s="1"/>
  <c r="E1084" i="5"/>
  <c r="F1084" i="5" s="1"/>
  <c r="I1084" i="5" s="1"/>
  <c r="E1085" i="5"/>
  <c r="F1085" i="5" s="1"/>
  <c r="I1085" i="5" s="1"/>
  <c r="E1086" i="5"/>
  <c r="F1086" i="5" s="1"/>
  <c r="I1086" i="5" s="1"/>
  <c r="E1087" i="5"/>
  <c r="F1087" i="5" s="1"/>
  <c r="I1087" i="5" s="1"/>
  <c r="E1088" i="5"/>
  <c r="F1088" i="5" s="1"/>
  <c r="I1088" i="5" s="1"/>
  <c r="E1089" i="5"/>
  <c r="F1089" i="5" s="1"/>
  <c r="I1089" i="5" s="1"/>
  <c r="E1090" i="5"/>
  <c r="F1090" i="5" s="1"/>
  <c r="I1090" i="5" s="1"/>
  <c r="E1091" i="5"/>
  <c r="F1091" i="5" s="1"/>
  <c r="I1091" i="5" s="1"/>
  <c r="E1092" i="5"/>
  <c r="F1092" i="5" s="1"/>
  <c r="I1092" i="5" s="1"/>
  <c r="E1093" i="5"/>
  <c r="F1093" i="5" s="1"/>
  <c r="I1093" i="5" s="1"/>
  <c r="E1094" i="5"/>
  <c r="F1094" i="5" s="1"/>
  <c r="I1094" i="5" s="1"/>
  <c r="E1095" i="5"/>
  <c r="F1095" i="5" s="1"/>
  <c r="I1095" i="5" s="1"/>
  <c r="E1096" i="5"/>
  <c r="F1096" i="5" s="1"/>
  <c r="I1096" i="5" s="1"/>
  <c r="E1097" i="5"/>
  <c r="F1097" i="5" s="1"/>
  <c r="I1097" i="5" s="1"/>
  <c r="E1098" i="5"/>
  <c r="F1098" i="5" s="1"/>
  <c r="I1098" i="5" s="1"/>
  <c r="E1099" i="5"/>
  <c r="F1099" i="5" s="1"/>
  <c r="I1099" i="5" s="1"/>
  <c r="E1100" i="5"/>
  <c r="F1100" i="5" s="1"/>
  <c r="I1100" i="5" s="1"/>
  <c r="E1101" i="5"/>
  <c r="F1101" i="5" s="1"/>
  <c r="I1101" i="5" s="1"/>
  <c r="E1102" i="5"/>
  <c r="F1102" i="5" s="1"/>
  <c r="I1102" i="5" s="1"/>
  <c r="E1103" i="5"/>
  <c r="F1103" i="5" s="1"/>
  <c r="I1103" i="5" s="1"/>
  <c r="E1104" i="5"/>
  <c r="F1104" i="5" s="1"/>
  <c r="I1104" i="5" s="1"/>
  <c r="E1105" i="5"/>
  <c r="F1105" i="5" s="1"/>
  <c r="I1105" i="5" s="1"/>
  <c r="E1106" i="5"/>
  <c r="F1106" i="5" s="1"/>
  <c r="I1106" i="5" s="1"/>
  <c r="E1107" i="5"/>
  <c r="F1107" i="5" s="1"/>
  <c r="I1107" i="5" s="1"/>
  <c r="E1108" i="5"/>
  <c r="F1108" i="5" s="1"/>
  <c r="I1108" i="5" s="1"/>
  <c r="E1109" i="5"/>
  <c r="F1109" i="5" s="1"/>
  <c r="I1109" i="5" s="1"/>
  <c r="E1110" i="5"/>
  <c r="F1110" i="5" s="1"/>
  <c r="I1110" i="5" s="1"/>
  <c r="E1111" i="5"/>
  <c r="F1111" i="5" s="1"/>
  <c r="I1111" i="5" s="1"/>
  <c r="E1112" i="5"/>
  <c r="F1112" i="5" s="1"/>
  <c r="I1112" i="5" s="1"/>
  <c r="E1113" i="5"/>
  <c r="F1113" i="5" s="1"/>
  <c r="I1113" i="5" s="1"/>
  <c r="E1114" i="5"/>
  <c r="F1114" i="5" s="1"/>
  <c r="I1114" i="5" s="1"/>
  <c r="E1115" i="5"/>
  <c r="F1115" i="5" s="1"/>
  <c r="I1115" i="5" s="1"/>
  <c r="E1116" i="5"/>
  <c r="F1116" i="5" s="1"/>
  <c r="I1116" i="5" s="1"/>
  <c r="E1117" i="5"/>
  <c r="F1117" i="5" s="1"/>
  <c r="I1117" i="5" s="1"/>
  <c r="E1118" i="5"/>
  <c r="F1118" i="5" s="1"/>
  <c r="I1118" i="5" s="1"/>
  <c r="E1119" i="5"/>
  <c r="F1119" i="5" s="1"/>
  <c r="I1119" i="5" s="1"/>
  <c r="E1120" i="5"/>
  <c r="F1120" i="5" s="1"/>
  <c r="I1120" i="5" s="1"/>
  <c r="E1121" i="5"/>
  <c r="F1121" i="5" s="1"/>
  <c r="I1121" i="5" s="1"/>
  <c r="E1122" i="5"/>
  <c r="F1122" i="5" s="1"/>
  <c r="I1122" i="5" s="1"/>
  <c r="E1123" i="5"/>
  <c r="F1123" i="5" s="1"/>
  <c r="I1123" i="5" s="1"/>
  <c r="E1124" i="5"/>
  <c r="F1124" i="5" s="1"/>
  <c r="I1124" i="5" s="1"/>
  <c r="E1125" i="5"/>
  <c r="F1125" i="5" s="1"/>
  <c r="I1125" i="5" s="1"/>
  <c r="E1126" i="5"/>
  <c r="F1126" i="5" s="1"/>
  <c r="I1126" i="5" s="1"/>
  <c r="E1127" i="5"/>
  <c r="F1127" i="5" s="1"/>
  <c r="I1127" i="5" s="1"/>
  <c r="E1128" i="5"/>
  <c r="F1128" i="5" s="1"/>
  <c r="I1128" i="5" s="1"/>
  <c r="E1129" i="5"/>
  <c r="F1129" i="5" s="1"/>
  <c r="I1129" i="5" s="1"/>
  <c r="E1130" i="5"/>
  <c r="F1130" i="5" s="1"/>
  <c r="I1130" i="5" s="1"/>
  <c r="E1131" i="5"/>
  <c r="F1131" i="5" s="1"/>
  <c r="I1131" i="5" s="1"/>
  <c r="E1132" i="5"/>
  <c r="F1132" i="5" s="1"/>
  <c r="I1132" i="5" s="1"/>
  <c r="E1133" i="5"/>
  <c r="F1133" i="5" s="1"/>
  <c r="I1133" i="5" s="1"/>
  <c r="E1134" i="5"/>
  <c r="F1134" i="5" s="1"/>
  <c r="I1134" i="5" s="1"/>
  <c r="E1135" i="5"/>
  <c r="F1135" i="5" s="1"/>
  <c r="I1135" i="5" s="1"/>
  <c r="E1136" i="5"/>
  <c r="F1136" i="5" s="1"/>
  <c r="I1136" i="5" s="1"/>
  <c r="E1137" i="5"/>
  <c r="F1137" i="5" s="1"/>
  <c r="I1137" i="5" s="1"/>
  <c r="E1138" i="5"/>
  <c r="F1138" i="5" s="1"/>
  <c r="I1138" i="5" s="1"/>
  <c r="E1139" i="5"/>
  <c r="F1139" i="5" s="1"/>
  <c r="I1139" i="5" s="1"/>
  <c r="E1140" i="5"/>
  <c r="F1140" i="5" s="1"/>
  <c r="I1140" i="5" s="1"/>
  <c r="E1141" i="5"/>
  <c r="F1141" i="5" s="1"/>
  <c r="I1141" i="5" s="1"/>
  <c r="E1142" i="5"/>
  <c r="F1142" i="5" s="1"/>
  <c r="I1142" i="5" s="1"/>
  <c r="E1143" i="5"/>
  <c r="F1143" i="5" s="1"/>
  <c r="I1143" i="5" s="1"/>
  <c r="E1144" i="5"/>
  <c r="F1144" i="5" s="1"/>
  <c r="I1144" i="5" s="1"/>
  <c r="E1145" i="5"/>
  <c r="F1145" i="5" s="1"/>
  <c r="I1145" i="5" s="1"/>
  <c r="E1146" i="5"/>
  <c r="F1146" i="5" s="1"/>
  <c r="I1146" i="5" s="1"/>
  <c r="E1147" i="5"/>
  <c r="F1147" i="5" s="1"/>
  <c r="I1147" i="5" s="1"/>
  <c r="E1148" i="5"/>
  <c r="F1148" i="5" s="1"/>
  <c r="I1148" i="5" s="1"/>
  <c r="E1149" i="5"/>
  <c r="F1149" i="5" s="1"/>
  <c r="I1149" i="5" s="1"/>
  <c r="E1150" i="5"/>
  <c r="F1150" i="5" s="1"/>
  <c r="I1150" i="5" s="1"/>
  <c r="E1151" i="5"/>
  <c r="F1151" i="5" s="1"/>
  <c r="I1151" i="5" s="1"/>
  <c r="E1152" i="5"/>
  <c r="F1152" i="5" s="1"/>
  <c r="I1152" i="5" s="1"/>
  <c r="E1153" i="5"/>
  <c r="F1153" i="5" s="1"/>
  <c r="I1153" i="5" s="1"/>
  <c r="E1154" i="5"/>
  <c r="F1154" i="5" s="1"/>
  <c r="I1154" i="5" s="1"/>
  <c r="E1155" i="5"/>
  <c r="F1155" i="5" s="1"/>
  <c r="I1155" i="5" s="1"/>
  <c r="E1156" i="5"/>
  <c r="F1156" i="5" s="1"/>
  <c r="I1156" i="5" s="1"/>
  <c r="E1157" i="5"/>
  <c r="F1157" i="5" s="1"/>
  <c r="I1157" i="5" s="1"/>
  <c r="E1158" i="5"/>
  <c r="F1158" i="5" s="1"/>
  <c r="I1158" i="5" s="1"/>
  <c r="E1159" i="5"/>
  <c r="F1159" i="5" s="1"/>
  <c r="I1159" i="5" s="1"/>
  <c r="E1160" i="5"/>
  <c r="F1160" i="5" s="1"/>
  <c r="I1160" i="5" s="1"/>
  <c r="E1161" i="5"/>
  <c r="F1161" i="5" s="1"/>
  <c r="I1161" i="5" s="1"/>
  <c r="E1162" i="5"/>
  <c r="F1162" i="5" s="1"/>
  <c r="I1162" i="5" s="1"/>
  <c r="E1163" i="5"/>
  <c r="F1163" i="5" s="1"/>
  <c r="I1163" i="5" s="1"/>
  <c r="E1164" i="5"/>
  <c r="F1164" i="5" s="1"/>
  <c r="I1164" i="5" s="1"/>
  <c r="E1165" i="5"/>
  <c r="F1165" i="5" s="1"/>
  <c r="I1165" i="5" s="1"/>
  <c r="E1166" i="5"/>
  <c r="F1166" i="5" s="1"/>
  <c r="I1166" i="5" s="1"/>
  <c r="E1167" i="5"/>
  <c r="F1167" i="5" s="1"/>
  <c r="I1167" i="5" s="1"/>
  <c r="E1168" i="5"/>
  <c r="F1168" i="5" s="1"/>
  <c r="I1168" i="5" s="1"/>
  <c r="E1169" i="5"/>
  <c r="F1169" i="5" s="1"/>
  <c r="I1169" i="5" s="1"/>
  <c r="E1170" i="5"/>
  <c r="F1170" i="5" s="1"/>
  <c r="I1170" i="5" s="1"/>
  <c r="E1171" i="5"/>
  <c r="F1171" i="5" s="1"/>
  <c r="I1171" i="5" s="1"/>
  <c r="E1172" i="5"/>
  <c r="F1172" i="5" s="1"/>
  <c r="I1172" i="5" s="1"/>
  <c r="E1173" i="5"/>
  <c r="F1173" i="5" s="1"/>
  <c r="I1173" i="5" s="1"/>
  <c r="E1174" i="5"/>
  <c r="F1174" i="5" s="1"/>
  <c r="I1174" i="5" s="1"/>
  <c r="E1175" i="5"/>
  <c r="F1175" i="5" s="1"/>
  <c r="I1175" i="5" s="1"/>
  <c r="E1176" i="5"/>
  <c r="F1176" i="5" s="1"/>
  <c r="I1176" i="5" s="1"/>
  <c r="E1177" i="5"/>
  <c r="F1177" i="5" s="1"/>
  <c r="I1177" i="5" s="1"/>
  <c r="E1178" i="5"/>
  <c r="F1178" i="5" s="1"/>
  <c r="I1178" i="5" s="1"/>
  <c r="E1179" i="5"/>
  <c r="F1179" i="5" s="1"/>
  <c r="I1179" i="5" s="1"/>
  <c r="E1180" i="5"/>
  <c r="F1180" i="5" s="1"/>
  <c r="I1180" i="5" s="1"/>
  <c r="E1181" i="5"/>
  <c r="F1181" i="5" s="1"/>
  <c r="I1181" i="5" s="1"/>
  <c r="E1182" i="5"/>
  <c r="F1182" i="5" s="1"/>
  <c r="I1182" i="5" s="1"/>
  <c r="E1183" i="5"/>
  <c r="F1183" i="5" s="1"/>
  <c r="I1183" i="5" s="1"/>
  <c r="E1184" i="5"/>
  <c r="F1184" i="5" s="1"/>
  <c r="I1184" i="5" s="1"/>
  <c r="E1185" i="5"/>
  <c r="F1185" i="5" s="1"/>
  <c r="I1185" i="5" s="1"/>
  <c r="E1186" i="5"/>
  <c r="F1186" i="5" s="1"/>
  <c r="I1186" i="5" s="1"/>
  <c r="E1187" i="5"/>
  <c r="F1187" i="5" s="1"/>
  <c r="I1187" i="5" s="1"/>
  <c r="E1188" i="5"/>
  <c r="F1188" i="5" s="1"/>
  <c r="I1188" i="5" s="1"/>
  <c r="E1189" i="5"/>
  <c r="F1189" i="5" s="1"/>
  <c r="I1189" i="5" s="1"/>
  <c r="E1190" i="5"/>
  <c r="F1190" i="5" s="1"/>
  <c r="I1190" i="5" s="1"/>
  <c r="E1191" i="5"/>
  <c r="F1191" i="5" s="1"/>
  <c r="I1191" i="5" s="1"/>
  <c r="E1192" i="5"/>
  <c r="F1192" i="5" s="1"/>
  <c r="I1192" i="5" s="1"/>
  <c r="E1193" i="5"/>
  <c r="F1193" i="5" s="1"/>
  <c r="I1193" i="5" s="1"/>
  <c r="E1194" i="5"/>
  <c r="F1194" i="5" s="1"/>
  <c r="I1194" i="5" s="1"/>
  <c r="E1195" i="5"/>
  <c r="F1195" i="5" s="1"/>
  <c r="I1195" i="5" s="1"/>
  <c r="E1196" i="5"/>
  <c r="F1196" i="5" s="1"/>
  <c r="I1196" i="5" s="1"/>
  <c r="E1197" i="5"/>
  <c r="F1197" i="5" s="1"/>
  <c r="I1197" i="5" s="1"/>
  <c r="E1198" i="5"/>
  <c r="F1198" i="5" s="1"/>
  <c r="I1198" i="5" s="1"/>
  <c r="E1199" i="5"/>
  <c r="F1199" i="5" s="1"/>
  <c r="I1199" i="5" s="1"/>
  <c r="E1200" i="5"/>
  <c r="F1200" i="5" s="1"/>
  <c r="I1200" i="5" s="1"/>
  <c r="E1201" i="5"/>
  <c r="F1201" i="5" s="1"/>
  <c r="I1201" i="5" s="1"/>
  <c r="E1202" i="5"/>
  <c r="F1202" i="5" s="1"/>
  <c r="I1202" i="5" s="1"/>
  <c r="E1203" i="5"/>
  <c r="F1203" i="5" s="1"/>
  <c r="I1203" i="5" s="1"/>
  <c r="E1204" i="5"/>
  <c r="F1204" i="5" s="1"/>
  <c r="I1204" i="5" s="1"/>
  <c r="E1205" i="5"/>
  <c r="F1205" i="5" s="1"/>
  <c r="I1205" i="5" s="1"/>
  <c r="E1206" i="5"/>
  <c r="F1206" i="5" s="1"/>
  <c r="I1206" i="5" s="1"/>
  <c r="E1207" i="5"/>
  <c r="F1207" i="5" s="1"/>
  <c r="I1207" i="5" s="1"/>
  <c r="E1208" i="5"/>
  <c r="F1208" i="5" s="1"/>
  <c r="I1208" i="5" s="1"/>
  <c r="E1209" i="5"/>
  <c r="F1209" i="5" s="1"/>
  <c r="I1209" i="5" s="1"/>
  <c r="E1210" i="5"/>
  <c r="F1210" i="5" s="1"/>
  <c r="I1210" i="5" s="1"/>
  <c r="E1211" i="5"/>
  <c r="F1211" i="5" s="1"/>
  <c r="I1211" i="5" s="1"/>
  <c r="E1212" i="5"/>
  <c r="F1212" i="5" s="1"/>
  <c r="I1212" i="5" s="1"/>
  <c r="E1213" i="5"/>
  <c r="F1213" i="5" s="1"/>
  <c r="I1213" i="5" s="1"/>
  <c r="E1214" i="5"/>
  <c r="F1214" i="5" s="1"/>
  <c r="I1214" i="5" s="1"/>
  <c r="E1215" i="5"/>
  <c r="F1215" i="5" s="1"/>
  <c r="I1215" i="5" s="1"/>
  <c r="E1216" i="5"/>
  <c r="F1216" i="5" s="1"/>
  <c r="I1216" i="5" s="1"/>
  <c r="E1217" i="5"/>
  <c r="F1217" i="5" s="1"/>
  <c r="I1217" i="5" s="1"/>
  <c r="E1218" i="5"/>
  <c r="F1218" i="5" s="1"/>
  <c r="I1218" i="5" s="1"/>
  <c r="E1219" i="5"/>
  <c r="F1219" i="5" s="1"/>
  <c r="I1219" i="5" s="1"/>
  <c r="E1220" i="5"/>
  <c r="F1220" i="5" s="1"/>
  <c r="I1220" i="5" s="1"/>
  <c r="E1221" i="5"/>
  <c r="F1221" i="5" s="1"/>
  <c r="I1221" i="5" s="1"/>
  <c r="E1222" i="5"/>
  <c r="F1222" i="5" s="1"/>
  <c r="I1222" i="5" s="1"/>
  <c r="E1223" i="5"/>
  <c r="F1223" i="5" s="1"/>
  <c r="I1223" i="5" s="1"/>
  <c r="E1224" i="5"/>
  <c r="F1224" i="5" s="1"/>
  <c r="I1224" i="5" s="1"/>
  <c r="E1225" i="5"/>
  <c r="F1225" i="5" s="1"/>
  <c r="I1225" i="5" s="1"/>
  <c r="E1226" i="5"/>
  <c r="F1226" i="5" s="1"/>
  <c r="I1226" i="5" s="1"/>
  <c r="E1227" i="5"/>
  <c r="F1227" i="5" s="1"/>
  <c r="I1227" i="5" s="1"/>
  <c r="E1228" i="5"/>
  <c r="F1228" i="5" s="1"/>
  <c r="I1228" i="5" s="1"/>
  <c r="E1229" i="5"/>
  <c r="F1229" i="5" s="1"/>
  <c r="I1229" i="5" s="1"/>
  <c r="E1230" i="5"/>
  <c r="F1230" i="5" s="1"/>
  <c r="I1230" i="5" s="1"/>
  <c r="E1231" i="5"/>
  <c r="F1231" i="5" s="1"/>
  <c r="I1231" i="5" s="1"/>
  <c r="E1232" i="5"/>
  <c r="F1232" i="5" s="1"/>
  <c r="I1232" i="5" s="1"/>
  <c r="E1233" i="5"/>
  <c r="F1233" i="5" s="1"/>
  <c r="I1233" i="5" s="1"/>
  <c r="E1234" i="5"/>
  <c r="F1234" i="5" s="1"/>
  <c r="I1234" i="5" s="1"/>
  <c r="E1235" i="5"/>
  <c r="F1235" i="5" s="1"/>
  <c r="I1235" i="5" s="1"/>
  <c r="E1236" i="5"/>
  <c r="F1236" i="5" s="1"/>
  <c r="I1236" i="5" s="1"/>
  <c r="E1237" i="5"/>
  <c r="F1237" i="5" s="1"/>
  <c r="I1237" i="5" s="1"/>
  <c r="E1238" i="5"/>
  <c r="F1238" i="5" s="1"/>
  <c r="I1238" i="5" s="1"/>
  <c r="E1239" i="5"/>
  <c r="F1239" i="5" s="1"/>
  <c r="I1239" i="5" s="1"/>
  <c r="E1240" i="5"/>
  <c r="F1240" i="5" s="1"/>
  <c r="I1240" i="5" s="1"/>
  <c r="E1241" i="5"/>
  <c r="F1241" i="5" s="1"/>
  <c r="I1241" i="5" s="1"/>
  <c r="E1242" i="5"/>
  <c r="F1242" i="5" s="1"/>
  <c r="I1242" i="5" s="1"/>
  <c r="E1243" i="5"/>
  <c r="F1243" i="5" s="1"/>
  <c r="I1243" i="5" s="1"/>
  <c r="E1244" i="5"/>
  <c r="F1244" i="5" s="1"/>
  <c r="I1244" i="5" s="1"/>
  <c r="E1245" i="5"/>
  <c r="F1245" i="5" s="1"/>
  <c r="I1245" i="5" s="1"/>
  <c r="E1246" i="5"/>
  <c r="F1246" i="5" s="1"/>
  <c r="I1246" i="5" s="1"/>
  <c r="E1247" i="5"/>
  <c r="F1247" i="5" s="1"/>
  <c r="I1247" i="5" s="1"/>
  <c r="E1248" i="5"/>
  <c r="F1248" i="5" s="1"/>
  <c r="I1248" i="5" s="1"/>
  <c r="E1249" i="5"/>
  <c r="F1249" i="5" s="1"/>
  <c r="I1249" i="5" s="1"/>
  <c r="E1250" i="5"/>
  <c r="F1250" i="5" s="1"/>
  <c r="I1250" i="5" s="1"/>
  <c r="E1251" i="5"/>
  <c r="F1251" i="5" s="1"/>
  <c r="I1251" i="5" s="1"/>
  <c r="E1252" i="5"/>
  <c r="F1252" i="5" s="1"/>
  <c r="I1252" i="5" s="1"/>
  <c r="E1253" i="5"/>
  <c r="F1253" i="5" s="1"/>
  <c r="I1253" i="5" s="1"/>
  <c r="E1254" i="5"/>
  <c r="F1254" i="5" s="1"/>
  <c r="I1254" i="5" s="1"/>
  <c r="E1255" i="5"/>
  <c r="F1255" i="5" s="1"/>
  <c r="I1255" i="5" s="1"/>
  <c r="E1256" i="5"/>
  <c r="F1256" i="5" s="1"/>
  <c r="I1256" i="5" s="1"/>
  <c r="E1257" i="5"/>
  <c r="F1257" i="5" s="1"/>
  <c r="I1257" i="5" s="1"/>
  <c r="E1258" i="5"/>
  <c r="F1258" i="5" s="1"/>
  <c r="I1258" i="5" s="1"/>
  <c r="E1259" i="5"/>
  <c r="F1259" i="5" s="1"/>
  <c r="I1259" i="5" s="1"/>
  <c r="E1260" i="5"/>
  <c r="F1260" i="5" s="1"/>
  <c r="I1260" i="5" s="1"/>
  <c r="E1261" i="5"/>
  <c r="F1261" i="5" s="1"/>
  <c r="I1261" i="5" s="1"/>
  <c r="E1262" i="5"/>
  <c r="F1262" i="5" s="1"/>
  <c r="I1262" i="5" s="1"/>
  <c r="E1263" i="5"/>
  <c r="F1263" i="5" s="1"/>
  <c r="I1263" i="5" s="1"/>
  <c r="E1264" i="5"/>
  <c r="F1264" i="5" s="1"/>
  <c r="I1264" i="5" s="1"/>
  <c r="E1265" i="5"/>
  <c r="F1265" i="5" s="1"/>
  <c r="I1265" i="5" s="1"/>
  <c r="E1266" i="5"/>
  <c r="F1266" i="5" s="1"/>
  <c r="I1266" i="5" s="1"/>
  <c r="E1267" i="5"/>
  <c r="F1267" i="5" s="1"/>
  <c r="I1267" i="5" s="1"/>
  <c r="E1268" i="5"/>
  <c r="F1268" i="5" s="1"/>
  <c r="I1268" i="5" s="1"/>
  <c r="E1269" i="5"/>
  <c r="F1269" i="5" s="1"/>
  <c r="I1269" i="5" s="1"/>
  <c r="E1270" i="5"/>
  <c r="F1270" i="5" s="1"/>
  <c r="I1270" i="5" s="1"/>
  <c r="E1271" i="5"/>
  <c r="F1271" i="5" s="1"/>
  <c r="I1271" i="5" s="1"/>
  <c r="E1272" i="5"/>
  <c r="F1272" i="5" s="1"/>
  <c r="I1272" i="5" s="1"/>
  <c r="E1273" i="5"/>
  <c r="F1273" i="5" s="1"/>
  <c r="I1273" i="5" s="1"/>
  <c r="E1274" i="5"/>
  <c r="F1274" i="5" s="1"/>
  <c r="I1274" i="5" s="1"/>
  <c r="E1275" i="5"/>
  <c r="F1275" i="5" s="1"/>
  <c r="I1275" i="5" s="1"/>
  <c r="E1276" i="5"/>
  <c r="F1276" i="5" s="1"/>
  <c r="I1276" i="5" s="1"/>
  <c r="E1277" i="5"/>
  <c r="F1277" i="5" s="1"/>
  <c r="I1277" i="5" s="1"/>
  <c r="E1278" i="5"/>
  <c r="F1278" i="5" s="1"/>
  <c r="I1278" i="5" s="1"/>
  <c r="E1279" i="5"/>
  <c r="F1279" i="5" s="1"/>
  <c r="I1279" i="5" s="1"/>
  <c r="E1280" i="5"/>
  <c r="F1280" i="5" s="1"/>
  <c r="I1280" i="5" s="1"/>
  <c r="E1281" i="5"/>
  <c r="F1281" i="5" s="1"/>
  <c r="I1281" i="5" s="1"/>
  <c r="E1282" i="5"/>
  <c r="F1282" i="5" s="1"/>
  <c r="I1282" i="5" s="1"/>
  <c r="E1283" i="5"/>
  <c r="F1283" i="5" s="1"/>
  <c r="I1283" i="5" s="1"/>
  <c r="E1284" i="5"/>
  <c r="F1284" i="5" s="1"/>
  <c r="I1284" i="5" s="1"/>
  <c r="E1285" i="5"/>
  <c r="F1285" i="5" s="1"/>
  <c r="I1285" i="5" s="1"/>
  <c r="E1286" i="5"/>
  <c r="F1286" i="5" s="1"/>
  <c r="I1286" i="5" s="1"/>
  <c r="E1287" i="5"/>
  <c r="F1287" i="5" s="1"/>
  <c r="I1287" i="5" s="1"/>
  <c r="E1288" i="5"/>
  <c r="F1288" i="5" s="1"/>
  <c r="I1288" i="5" s="1"/>
  <c r="E1289" i="5"/>
  <c r="F1289" i="5" s="1"/>
  <c r="I1289" i="5" s="1"/>
  <c r="E1290" i="5"/>
  <c r="F1290" i="5" s="1"/>
  <c r="I1290" i="5" s="1"/>
  <c r="E1291" i="5"/>
  <c r="F1291" i="5" s="1"/>
  <c r="I1291" i="5" s="1"/>
  <c r="E1292" i="5"/>
  <c r="F1292" i="5" s="1"/>
  <c r="I1292" i="5" s="1"/>
  <c r="E1293" i="5"/>
  <c r="F1293" i="5" s="1"/>
  <c r="I1293" i="5" s="1"/>
  <c r="E1294" i="5"/>
  <c r="F1294" i="5" s="1"/>
  <c r="I1294" i="5" s="1"/>
  <c r="E1295" i="5"/>
  <c r="F1295" i="5" s="1"/>
  <c r="I1295" i="5" s="1"/>
  <c r="E1296" i="5"/>
  <c r="F1296" i="5" s="1"/>
  <c r="I1296" i="5" s="1"/>
  <c r="E1297" i="5"/>
  <c r="F1297" i="5" s="1"/>
  <c r="I1297" i="5" s="1"/>
  <c r="E1298" i="5"/>
  <c r="F1298" i="5" s="1"/>
  <c r="I1298" i="5" s="1"/>
  <c r="E1299" i="5"/>
  <c r="F1299" i="5" s="1"/>
  <c r="I1299" i="5" s="1"/>
  <c r="E1300" i="5"/>
  <c r="F1300" i="5" s="1"/>
  <c r="I1300" i="5" s="1"/>
  <c r="E1301" i="5"/>
  <c r="F1301" i="5" s="1"/>
  <c r="I1301" i="5" s="1"/>
  <c r="E1302" i="5"/>
  <c r="F1302" i="5" s="1"/>
  <c r="I1302" i="5" s="1"/>
  <c r="E1303" i="5"/>
  <c r="F1303" i="5" s="1"/>
  <c r="I1303" i="5" s="1"/>
  <c r="E1304" i="5"/>
  <c r="F1304" i="5" s="1"/>
  <c r="I1304" i="5" s="1"/>
  <c r="E1305" i="5"/>
  <c r="F1305" i="5" s="1"/>
  <c r="I1305" i="5" s="1"/>
  <c r="E1306" i="5"/>
  <c r="F1306" i="5" s="1"/>
  <c r="I1306" i="5" s="1"/>
  <c r="E1307" i="5"/>
  <c r="F1307" i="5" s="1"/>
  <c r="I1307" i="5" s="1"/>
  <c r="E1308" i="5"/>
  <c r="F1308" i="5" s="1"/>
  <c r="I1308" i="5" s="1"/>
  <c r="E1309" i="5"/>
  <c r="F1309" i="5" s="1"/>
  <c r="I1309" i="5" s="1"/>
  <c r="E1310" i="5"/>
  <c r="F1310" i="5" s="1"/>
  <c r="I1310" i="5" s="1"/>
  <c r="E1311" i="5"/>
  <c r="F1311" i="5" s="1"/>
  <c r="I1311" i="5" s="1"/>
  <c r="E1312" i="5"/>
  <c r="F1312" i="5" s="1"/>
  <c r="I1312" i="5" s="1"/>
  <c r="E1313" i="5"/>
  <c r="F1313" i="5" s="1"/>
  <c r="I1313" i="5" s="1"/>
  <c r="E1314" i="5"/>
  <c r="F1314" i="5" s="1"/>
  <c r="I1314" i="5" s="1"/>
  <c r="E1315" i="5"/>
  <c r="F1315" i="5" s="1"/>
  <c r="I1315" i="5" s="1"/>
  <c r="E1316" i="5"/>
  <c r="F1316" i="5" s="1"/>
  <c r="I1316" i="5" s="1"/>
  <c r="E1317" i="5"/>
  <c r="F1317" i="5" s="1"/>
  <c r="I1317" i="5" s="1"/>
  <c r="E1318" i="5"/>
  <c r="F1318" i="5" s="1"/>
  <c r="I1318" i="5" s="1"/>
  <c r="E1319" i="5"/>
  <c r="F1319" i="5" s="1"/>
  <c r="I1319" i="5" s="1"/>
  <c r="E1320" i="5"/>
  <c r="F1320" i="5" s="1"/>
  <c r="I1320" i="5" s="1"/>
  <c r="E1321" i="5"/>
  <c r="F1321" i="5" s="1"/>
  <c r="I1321" i="5" s="1"/>
  <c r="E1322" i="5"/>
  <c r="F1322" i="5" s="1"/>
  <c r="I1322" i="5" s="1"/>
  <c r="E1323" i="5"/>
  <c r="F1323" i="5" s="1"/>
  <c r="I1323" i="5" s="1"/>
  <c r="E1324" i="5"/>
  <c r="F1324" i="5" s="1"/>
  <c r="I1324" i="5" s="1"/>
  <c r="E1325" i="5"/>
  <c r="F1325" i="5" s="1"/>
  <c r="I1325" i="5" s="1"/>
  <c r="E1326" i="5"/>
  <c r="F1326" i="5" s="1"/>
  <c r="I1326" i="5" s="1"/>
  <c r="E1327" i="5"/>
  <c r="F1327" i="5" s="1"/>
  <c r="I1327" i="5" s="1"/>
  <c r="E1328" i="5"/>
  <c r="F1328" i="5" s="1"/>
  <c r="I1328" i="5" s="1"/>
  <c r="E1329" i="5"/>
  <c r="F1329" i="5" s="1"/>
  <c r="I1329" i="5" s="1"/>
  <c r="E1330" i="5"/>
  <c r="F1330" i="5" s="1"/>
  <c r="I1330" i="5" s="1"/>
  <c r="E1331" i="5"/>
  <c r="F1331" i="5" s="1"/>
  <c r="I1331" i="5" s="1"/>
  <c r="E1332" i="5"/>
  <c r="F1332" i="5" s="1"/>
  <c r="I1332" i="5" s="1"/>
  <c r="E1333" i="5"/>
  <c r="F1333" i="5" s="1"/>
  <c r="I1333" i="5" s="1"/>
  <c r="E1334" i="5"/>
  <c r="F1334" i="5" s="1"/>
  <c r="I1334" i="5" s="1"/>
  <c r="E1335" i="5"/>
  <c r="F1335" i="5" s="1"/>
  <c r="I1335" i="5" s="1"/>
  <c r="E1336" i="5"/>
  <c r="F1336" i="5" s="1"/>
  <c r="I1336" i="5" s="1"/>
  <c r="E1337" i="5"/>
  <c r="F1337" i="5" s="1"/>
  <c r="I1337" i="5" s="1"/>
  <c r="E1338" i="5"/>
  <c r="F1338" i="5" s="1"/>
  <c r="I1338" i="5" s="1"/>
  <c r="E1339" i="5"/>
  <c r="F1339" i="5" s="1"/>
  <c r="I1339" i="5" s="1"/>
  <c r="E1340" i="5"/>
  <c r="F1340" i="5" s="1"/>
  <c r="I1340" i="5" s="1"/>
  <c r="E1341" i="5"/>
  <c r="F1341" i="5" s="1"/>
  <c r="I1341" i="5" s="1"/>
  <c r="E1342" i="5"/>
  <c r="F1342" i="5" s="1"/>
  <c r="I1342" i="5" s="1"/>
  <c r="E1343" i="5"/>
  <c r="F1343" i="5" s="1"/>
  <c r="I1343" i="5" s="1"/>
  <c r="E1344" i="5"/>
  <c r="F1344" i="5" s="1"/>
  <c r="I1344" i="5" s="1"/>
  <c r="E1345" i="5"/>
  <c r="F1345" i="5" s="1"/>
  <c r="I1345" i="5" s="1"/>
  <c r="E1346" i="5"/>
  <c r="F1346" i="5" s="1"/>
  <c r="I1346" i="5" s="1"/>
  <c r="E1347" i="5"/>
  <c r="F1347" i="5" s="1"/>
  <c r="I1347" i="5" s="1"/>
  <c r="E1348" i="5"/>
  <c r="F1348" i="5" s="1"/>
  <c r="I1348" i="5" s="1"/>
  <c r="E1349" i="5"/>
  <c r="F1349" i="5" s="1"/>
  <c r="I1349" i="5" s="1"/>
  <c r="E1350" i="5"/>
  <c r="F1350" i="5" s="1"/>
  <c r="I1350" i="5" s="1"/>
  <c r="E1351" i="5"/>
  <c r="F1351" i="5" s="1"/>
  <c r="I1351" i="5" s="1"/>
  <c r="E1352" i="5"/>
  <c r="F1352" i="5" s="1"/>
  <c r="I1352" i="5" s="1"/>
  <c r="E1353" i="5"/>
  <c r="F1353" i="5" s="1"/>
  <c r="I1353" i="5" s="1"/>
  <c r="E1354" i="5"/>
  <c r="F1354" i="5" s="1"/>
  <c r="I1354" i="5" s="1"/>
  <c r="E1355" i="5"/>
  <c r="F1355" i="5" s="1"/>
  <c r="I1355" i="5" s="1"/>
  <c r="E1356" i="5"/>
  <c r="F1356" i="5" s="1"/>
  <c r="I1356" i="5" s="1"/>
  <c r="E1357" i="5"/>
  <c r="F1357" i="5" s="1"/>
  <c r="I1357" i="5" s="1"/>
  <c r="E1358" i="5"/>
  <c r="F1358" i="5" s="1"/>
  <c r="I1358" i="5" s="1"/>
  <c r="E1359" i="5"/>
  <c r="F1359" i="5" s="1"/>
  <c r="I1359" i="5" s="1"/>
  <c r="E1360" i="5"/>
  <c r="F1360" i="5" s="1"/>
  <c r="I1360" i="5" s="1"/>
  <c r="E1361" i="5"/>
  <c r="F1361" i="5" s="1"/>
  <c r="I1361" i="5" s="1"/>
  <c r="E1362" i="5"/>
  <c r="F1362" i="5" s="1"/>
  <c r="I1362" i="5" s="1"/>
  <c r="E1363" i="5"/>
  <c r="F1363" i="5" s="1"/>
  <c r="I1363" i="5" s="1"/>
  <c r="E1364" i="5"/>
  <c r="F1364" i="5" s="1"/>
  <c r="I1364" i="5" s="1"/>
  <c r="E1365" i="5"/>
  <c r="F1365" i="5" s="1"/>
  <c r="I1365" i="5" s="1"/>
  <c r="E1366" i="5"/>
  <c r="F1366" i="5" s="1"/>
  <c r="I1366" i="5" s="1"/>
  <c r="E1367" i="5"/>
  <c r="F1367" i="5" s="1"/>
  <c r="I1367" i="5" s="1"/>
  <c r="E1368" i="5"/>
  <c r="F1368" i="5" s="1"/>
  <c r="I1368" i="5" s="1"/>
  <c r="E1369" i="5"/>
  <c r="F1369" i="5" s="1"/>
  <c r="I1369" i="5" s="1"/>
  <c r="E1370" i="5"/>
  <c r="F1370" i="5" s="1"/>
  <c r="I1370" i="5" s="1"/>
  <c r="E1371" i="5"/>
  <c r="F1371" i="5" s="1"/>
  <c r="I1371" i="5" s="1"/>
  <c r="E1372" i="5"/>
  <c r="F1372" i="5" s="1"/>
  <c r="I1372" i="5" s="1"/>
  <c r="E1373" i="5"/>
  <c r="F1373" i="5" s="1"/>
  <c r="I1373" i="5" s="1"/>
  <c r="E1374" i="5"/>
  <c r="F1374" i="5" s="1"/>
  <c r="I1374" i="5" s="1"/>
  <c r="E1375" i="5"/>
  <c r="F1375" i="5" s="1"/>
  <c r="I1375" i="5" s="1"/>
  <c r="E1376" i="5"/>
  <c r="F1376" i="5" s="1"/>
  <c r="I1376" i="5" s="1"/>
  <c r="E1377" i="5"/>
  <c r="F1377" i="5" s="1"/>
  <c r="I1377" i="5" s="1"/>
  <c r="E1378" i="5"/>
  <c r="F1378" i="5" s="1"/>
  <c r="I1378" i="5" s="1"/>
  <c r="E1379" i="5"/>
  <c r="F1379" i="5" s="1"/>
  <c r="I1379" i="5" s="1"/>
  <c r="E1380" i="5"/>
  <c r="F1380" i="5" s="1"/>
  <c r="I1380" i="5" s="1"/>
  <c r="E1381" i="5"/>
  <c r="F1381" i="5" s="1"/>
  <c r="I1381" i="5" s="1"/>
  <c r="E1382" i="5"/>
  <c r="F1382" i="5" s="1"/>
  <c r="I1382" i="5" s="1"/>
  <c r="E1383" i="5"/>
  <c r="F1383" i="5" s="1"/>
  <c r="I1383" i="5" s="1"/>
  <c r="E1384" i="5"/>
  <c r="F1384" i="5" s="1"/>
  <c r="I1384" i="5" s="1"/>
  <c r="E1385" i="5"/>
  <c r="F1385" i="5" s="1"/>
  <c r="I1385" i="5" s="1"/>
  <c r="E1386" i="5"/>
  <c r="F1386" i="5" s="1"/>
  <c r="I1386" i="5" s="1"/>
  <c r="E1387" i="5"/>
  <c r="F1387" i="5" s="1"/>
  <c r="I1387" i="5" s="1"/>
  <c r="E1388" i="5"/>
  <c r="F1388" i="5" s="1"/>
  <c r="I1388" i="5" s="1"/>
  <c r="E1389" i="5"/>
  <c r="F1389" i="5" s="1"/>
  <c r="I1389" i="5" s="1"/>
  <c r="E1390" i="5"/>
  <c r="F1390" i="5" s="1"/>
  <c r="I1390" i="5" s="1"/>
  <c r="E1391" i="5"/>
  <c r="F1391" i="5" s="1"/>
  <c r="I1391" i="5" s="1"/>
  <c r="E1392" i="5"/>
  <c r="F1392" i="5" s="1"/>
  <c r="I1392" i="5" s="1"/>
  <c r="E1393" i="5"/>
  <c r="F1393" i="5" s="1"/>
  <c r="I1393" i="5" s="1"/>
  <c r="E1394" i="5"/>
  <c r="F1394" i="5" s="1"/>
  <c r="I1394" i="5" s="1"/>
  <c r="E1395" i="5"/>
  <c r="F1395" i="5" s="1"/>
  <c r="I1395" i="5" s="1"/>
  <c r="E1396" i="5"/>
  <c r="F1396" i="5" s="1"/>
  <c r="I1396" i="5" s="1"/>
  <c r="E1397" i="5"/>
  <c r="F1397" i="5" s="1"/>
  <c r="I1397" i="5" s="1"/>
  <c r="E1398" i="5"/>
  <c r="F1398" i="5" s="1"/>
  <c r="I1398" i="5" s="1"/>
  <c r="E1399" i="5"/>
  <c r="F1399" i="5" s="1"/>
  <c r="I1399" i="5" s="1"/>
  <c r="E1400" i="5"/>
  <c r="F1400" i="5" s="1"/>
  <c r="I1400" i="5" s="1"/>
  <c r="E1401" i="5"/>
  <c r="F1401" i="5" s="1"/>
  <c r="I1401" i="5" s="1"/>
  <c r="E1402" i="5"/>
  <c r="F1402" i="5" s="1"/>
  <c r="I1402" i="5" s="1"/>
  <c r="E1403" i="5"/>
  <c r="F1403" i="5" s="1"/>
  <c r="I1403" i="5" s="1"/>
  <c r="E1404" i="5"/>
  <c r="F1404" i="5" s="1"/>
  <c r="I1404" i="5" s="1"/>
  <c r="E1405" i="5"/>
  <c r="F1405" i="5" s="1"/>
  <c r="I1405" i="5" s="1"/>
  <c r="E1406" i="5"/>
  <c r="F1406" i="5" s="1"/>
  <c r="I1406" i="5" s="1"/>
  <c r="E1407" i="5"/>
  <c r="F1407" i="5" s="1"/>
  <c r="I1407" i="5" s="1"/>
  <c r="E1408" i="5"/>
  <c r="F1408" i="5" s="1"/>
  <c r="I1408" i="5" s="1"/>
  <c r="E1409" i="5"/>
  <c r="F1409" i="5" s="1"/>
  <c r="I1409" i="5" s="1"/>
  <c r="E1410" i="5"/>
  <c r="F1410" i="5" s="1"/>
  <c r="I1410" i="5" s="1"/>
  <c r="E1411" i="5"/>
  <c r="F1411" i="5" s="1"/>
  <c r="I1411" i="5" s="1"/>
  <c r="E1412" i="5"/>
  <c r="F1412" i="5" s="1"/>
  <c r="I1412" i="5" s="1"/>
  <c r="E1413" i="5"/>
  <c r="F1413" i="5" s="1"/>
  <c r="I1413" i="5" s="1"/>
  <c r="E1414" i="5"/>
  <c r="F1414" i="5" s="1"/>
  <c r="I1414" i="5" s="1"/>
  <c r="E1415" i="5"/>
  <c r="F1415" i="5" s="1"/>
  <c r="I1415" i="5" s="1"/>
  <c r="E1416" i="5"/>
  <c r="F1416" i="5" s="1"/>
  <c r="I1416" i="5" s="1"/>
  <c r="E1417" i="5"/>
  <c r="F1417" i="5" s="1"/>
  <c r="I1417" i="5" s="1"/>
  <c r="E1418" i="5"/>
  <c r="F1418" i="5" s="1"/>
  <c r="I1418" i="5" s="1"/>
  <c r="E1419" i="5"/>
  <c r="F1419" i="5" s="1"/>
  <c r="I1419" i="5" s="1"/>
  <c r="E1420" i="5"/>
  <c r="F1420" i="5" s="1"/>
  <c r="I1420" i="5" s="1"/>
  <c r="E1421" i="5"/>
  <c r="F1421" i="5" s="1"/>
  <c r="I1421" i="5" s="1"/>
  <c r="E1422" i="5"/>
  <c r="F1422" i="5" s="1"/>
  <c r="I1422" i="5" s="1"/>
  <c r="E1423" i="5"/>
  <c r="F1423" i="5" s="1"/>
  <c r="I1423" i="5" s="1"/>
  <c r="E1424" i="5"/>
  <c r="F1424" i="5" s="1"/>
  <c r="I1424" i="5" s="1"/>
  <c r="E1425" i="5"/>
  <c r="F1425" i="5" s="1"/>
  <c r="I1425" i="5" s="1"/>
  <c r="E1426" i="5"/>
  <c r="F1426" i="5" s="1"/>
  <c r="I1426" i="5" s="1"/>
  <c r="E1427" i="5"/>
  <c r="F1427" i="5" s="1"/>
  <c r="I1427" i="5" s="1"/>
  <c r="E1428" i="5"/>
  <c r="F1428" i="5" s="1"/>
  <c r="I1428" i="5" s="1"/>
  <c r="E1429" i="5"/>
  <c r="F1429" i="5" s="1"/>
  <c r="I1429" i="5" s="1"/>
  <c r="E1430" i="5"/>
  <c r="F1430" i="5" s="1"/>
  <c r="I1430" i="5" s="1"/>
  <c r="E1431" i="5"/>
  <c r="F1431" i="5" s="1"/>
  <c r="I1431" i="5" s="1"/>
  <c r="E1432" i="5"/>
  <c r="F1432" i="5" s="1"/>
  <c r="I1432" i="5" s="1"/>
  <c r="E1433" i="5"/>
  <c r="F1433" i="5" s="1"/>
  <c r="I1433" i="5" s="1"/>
  <c r="E1434" i="5"/>
  <c r="F1434" i="5" s="1"/>
  <c r="I1434" i="5" s="1"/>
  <c r="E1435" i="5"/>
  <c r="F1435" i="5" s="1"/>
  <c r="I1435" i="5" s="1"/>
  <c r="E1436" i="5"/>
  <c r="F1436" i="5" s="1"/>
  <c r="I1436" i="5" s="1"/>
  <c r="E1437" i="5"/>
  <c r="F1437" i="5" s="1"/>
  <c r="I1437" i="5" s="1"/>
  <c r="E1438" i="5"/>
  <c r="F1438" i="5" s="1"/>
  <c r="I1438" i="5" s="1"/>
  <c r="E1439" i="5"/>
  <c r="F1439" i="5" s="1"/>
  <c r="I1439" i="5" s="1"/>
  <c r="E1440" i="5"/>
  <c r="F1440" i="5" s="1"/>
  <c r="I1440" i="5" s="1"/>
  <c r="E1441" i="5"/>
  <c r="F1441" i="5" s="1"/>
  <c r="I1441" i="5" s="1"/>
  <c r="E1442" i="5"/>
  <c r="F1442" i="5" s="1"/>
  <c r="I1442" i="5" s="1"/>
  <c r="E1443" i="5"/>
  <c r="F1443" i="5" s="1"/>
  <c r="I1443" i="5" s="1"/>
  <c r="E1444" i="5"/>
  <c r="F1444" i="5" s="1"/>
  <c r="I1444" i="5" s="1"/>
  <c r="E1445" i="5"/>
  <c r="F1445" i="5" s="1"/>
  <c r="I1445" i="5" s="1"/>
  <c r="E1446" i="5"/>
  <c r="F1446" i="5" s="1"/>
  <c r="I1446" i="5" s="1"/>
  <c r="E1447" i="5"/>
  <c r="F1447" i="5" s="1"/>
  <c r="I1447" i="5" s="1"/>
  <c r="E1448" i="5"/>
  <c r="F1448" i="5" s="1"/>
  <c r="I1448" i="5" s="1"/>
  <c r="E1449" i="5"/>
  <c r="F1449" i="5" s="1"/>
  <c r="I1449" i="5" s="1"/>
  <c r="E1450" i="5"/>
  <c r="F1450" i="5" s="1"/>
  <c r="I1450" i="5" s="1"/>
  <c r="E1451" i="5"/>
  <c r="F1451" i="5" s="1"/>
  <c r="I1451" i="5" s="1"/>
  <c r="E1452" i="5"/>
  <c r="F1452" i="5" s="1"/>
  <c r="I1452" i="5" s="1"/>
  <c r="E1453" i="5"/>
  <c r="F1453" i="5" s="1"/>
  <c r="I1453" i="5" s="1"/>
  <c r="E1454" i="5"/>
  <c r="F1454" i="5" s="1"/>
  <c r="I1454" i="5" s="1"/>
  <c r="E1455" i="5"/>
  <c r="F1455" i="5" s="1"/>
  <c r="I1455" i="5" s="1"/>
  <c r="E1456" i="5"/>
  <c r="F1456" i="5" s="1"/>
  <c r="I1456" i="5" s="1"/>
  <c r="E1457" i="5"/>
  <c r="F1457" i="5" s="1"/>
  <c r="I1457" i="5" s="1"/>
  <c r="E1458" i="5"/>
  <c r="F1458" i="5" s="1"/>
  <c r="I1458" i="5" s="1"/>
  <c r="E1459" i="5"/>
  <c r="F1459" i="5" s="1"/>
  <c r="I1459" i="5" s="1"/>
  <c r="E1460" i="5"/>
  <c r="F1460" i="5" s="1"/>
  <c r="I1460" i="5" s="1"/>
  <c r="E1461" i="5"/>
  <c r="F1461" i="5" s="1"/>
  <c r="I1461" i="5" s="1"/>
  <c r="E1462" i="5"/>
  <c r="F1462" i="5" s="1"/>
  <c r="I1462" i="5" s="1"/>
  <c r="E1463" i="5"/>
  <c r="F1463" i="5" s="1"/>
  <c r="I1463" i="5" s="1"/>
  <c r="E1464" i="5"/>
  <c r="F1464" i="5" s="1"/>
  <c r="I1464" i="5" s="1"/>
  <c r="E1465" i="5"/>
  <c r="F1465" i="5" s="1"/>
  <c r="I1465" i="5" s="1"/>
  <c r="E1466" i="5"/>
  <c r="F1466" i="5" s="1"/>
  <c r="I1466" i="5" s="1"/>
  <c r="E1467" i="5"/>
  <c r="F1467" i="5" s="1"/>
  <c r="I1467" i="5" s="1"/>
  <c r="E1468" i="5"/>
  <c r="F1468" i="5" s="1"/>
  <c r="I1468" i="5" s="1"/>
  <c r="E1469" i="5"/>
  <c r="F1469" i="5" s="1"/>
  <c r="I1469" i="5" s="1"/>
  <c r="E1470" i="5"/>
  <c r="F1470" i="5" s="1"/>
  <c r="I1470" i="5" s="1"/>
  <c r="E1471" i="5"/>
  <c r="F1471" i="5" s="1"/>
  <c r="I1471" i="5" s="1"/>
  <c r="E1472" i="5"/>
  <c r="F1472" i="5" s="1"/>
  <c r="I1472" i="5" s="1"/>
  <c r="E1473" i="5"/>
  <c r="F1473" i="5" s="1"/>
  <c r="I1473" i="5" s="1"/>
  <c r="E1474" i="5"/>
  <c r="F1474" i="5" s="1"/>
  <c r="I1474" i="5" s="1"/>
  <c r="E1475" i="5"/>
  <c r="F1475" i="5" s="1"/>
  <c r="I1475" i="5" s="1"/>
  <c r="E1476" i="5"/>
  <c r="F1476" i="5" s="1"/>
  <c r="I1476" i="5" s="1"/>
  <c r="E1477" i="5"/>
  <c r="F1477" i="5" s="1"/>
  <c r="I1477" i="5" s="1"/>
  <c r="E1478" i="5"/>
  <c r="F1478" i="5" s="1"/>
  <c r="I1478" i="5" s="1"/>
  <c r="E1479" i="5"/>
  <c r="F1479" i="5" s="1"/>
  <c r="I1479" i="5" s="1"/>
  <c r="E1480" i="5"/>
  <c r="F1480" i="5" s="1"/>
  <c r="I1480" i="5" s="1"/>
  <c r="E1481" i="5"/>
  <c r="F1481" i="5" s="1"/>
  <c r="I1481" i="5" s="1"/>
  <c r="E1482" i="5"/>
  <c r="F1482" i="5" s="1"/>
  <c r="I1482" i="5" s="1"/>
  <c r="E1483" i="5"/>
  <c r="F1483" i="5" s="1"/>
  <c r="I1483" i="5" s="1"/>
  <c r="E1484" i="5"/>
  <c r="F1484" i="5" s="1"/>
  <c r="I1484" i="5" s="1"/>
  <c r="E1485" i="5"/>
  <c r="F1485" i="5" s="1"/>
  <c r="I1485" i="5" s="1"/>
  <c r="E1486" i="5"/>
  <c r="F1486" i="5" s="1"/>
  <c r="I1486" i="5" s="1"/>
  <c r="E1487" i="5"/>
  <c r="F1487" i="5" s="1"/>
  <c r="I1487" i="5" s="1"/>
  <c r="E1488" i="5"/>
  <c r="F1488" i="5" s="1"/>
  <c r="I1488" i="5" s="1"/>
  <c r="E1489" i="5"/>
  <c r="F1489" i="5" s="1"/>
  <c r="I1489" i="5" s="1"/>
  <c r="E1490" i="5"/>
  <c r="F1490" i="5" s="1"/>
  <c r="I1490" i="5" s="1"/>
  <c r="E1491" i="5"/>
  <c r="F1491" i="5" s="1"/>
  <c r="I1491" i="5" s="1"/>
  <c r="E1492" i="5"/>
  <c r="F1492" i="5" s="1"/>
  <c r="I1492" i="5" s="1"/>
  <c r="E1493" i="5"/>
  <c r="F1493" i="5" s="1"/>
  <c r="I1493" i="5" s="1"/>
  <c r="E1494" i="5"/>
  <c r="F1494" i="5" s="1"/>
  <c r="I1494" i="5" s="1"/>
  <c r="E1495" i="5"/>
  <c r="F1495" i="5" s="1"/>
  <c r="I1495" i="5" s="1"/>
  <c r="E1496" i="5"/>
  <c r="F1496" i="5" s="1"/>
  <c r="I1496" i="5" s="1"/>
  <c r="E1497" i="5"/>
  <c r="F1497" i="5" s="1"/>
  <c r="I1497" i="5" s="1"/>
  <c r="E1498" i="5"/>
  <c r="F1498" i="5" s="1"/>
  <c r="I1498" i="5" s="1"/>
  <c r="E1499" i="5"/>
  <c r="F1499" i="5" s="1"/>
  <c r="I1499" i="5" s="1"/>
  <c r="E1500" i="5"/>
  <c r="F1500" i="5" s="1"/>
  <c r="I1500" i="5" s="1"/>
  <c r="E1501" i="5"/>
  <c r="F1501" i="5" s="1"/>
  <c r="I1501" i="5" s="1"/>
  <c r="E1502" i="5"/>
  <c r="F1502" i="5" s="1"/>
  <c r="I1502" i="5" s="1"/>
  <c r="E1503" i="5"/>
  <c r="F1503" i="5" s="1"/>
  <c r="I1503" i="5" s="1"/>
  <c r="E1504" i="5"/>
  <c r="F1504" i="5" s="1"/>
  <c r="I1504" i="5" s="1"/>
  <c r="E1505" i="5"/>
  <c r="F1505" i="5" s="1"/>
  <c r="I1505" i="5" s="1"/>
  <c r="E1506" i="5"/>
  <c r="F1506" i="5" s="1"/>
  <c r="I1506" i="5" s="1"/>
  <c r="E1507" i="5"/>
  <c r="F1507" i="5" s="1"/>
  <c r="I1507" i="5" s="1"/>
  <c r="E1508" i="5"/>
  <c r="F1508" i="5" s="1"/>
  <c r="I1508" i="5" s="1"/>
  <c r="E1509" i="5"/>
  <c r="F1509" i="5" s="1"/>
  <c r="I1509" i="5" s="1"/>
  <c r="E1510" i="5"/>
  <c r="F1510" i="5" s="1"/>
  <c r="I1510" i="5" s="1"/>
  <c r="E1511" i="5"/>
  <c r="F1511" i="5" s="1"/>
  <c r="I1511" i="5" s="1"/>
  <c r="E1512" i="5"/>
  <c r="F1512" i="5" s="1"/>
  <c r="I1512" i="5" s="1"/>
  <c r="E1513" i="5"/>
  <c r="F1513" i="5" s="1"/>
  <c r="I1513" i="5" s="1"/>
  <c r="E1514" i="5"/>
  <c r="F1514" i="5" s="1"/>
  <c r="I1514" i="5" s="1"/>
  <c r="E1515" i="5"/>
  <c r="F1515" i="5" s="1"/>
  <c r="I1515" i="5" s="1"/>
  <c r="E1516" i="5"/>
  <c r="F1516" i="5" s="1"/>
  <c r="I1516" i="5" s="1"/>
  <c r="E1517" i="5"/>
  <c r="F1517" i="5" s="1"/>
  <c r="I1517" i="5" s="1"/>
  <c r="E1518" i="5"/>
  <c r="F1518" i="5" s="1"/>
  <c r="I1518" i="5" s="1"/>
  <c r="E1519" i="5"/>
  <c r="F1519" i="5" s="1"/>
  <c r="I1519" i="5" s="1"/>
  <c r="E1520" i="5"/>
  <c r="F1520" i="5" s="1"/>
  <c r="I1520" i="5" s="1"/>
  <c r="E1521" i="5"/>
  <c r="F1521" i="5" s="1"/>
  <c r="I1521" i="5" s="1"/>
  <c r="E1522" i="5"/>
  <c r="F1522" i="5" s="1"/>
  <c r="I1522" i="5" s="1"/>
  <c r="E1523" i="5"/>
  <c r="F1523" i="5" s="1"/>
  <c r="I1523" i="5" s="1"/>
  <c r="E1524" i="5"/>
  <c r="F1524" i="5" s="1"/>
  <c r="I1524" i="5" s="1"/>
  <c r="E1525" i="5"/>
  <c r="F1525" i="5" s="1"/>
  <c r="I1525" i="5" s="1"/>
  <c r="E1526" i="5"/>
  <c r="F1526" i="5" s="1"/>
  <c r="I1526" i="5" s="1"/>
  <c r="E1527" i="5"/>
  <c r="F1527" i="5" s="1"/>
  <c r="I1527" i="5" s="1"/>
  <c r="E1528" i="5"/>
  <c r="F1528" i="5" s="1"/>
  <c r="I1528" i="5" s="1"/>
  <c r="E1529" i="5"/>
  <c r="F1529" i="5" s="1"/>
  <c r="I1529" i="5" s="1"/>
  <c r="E1530" i="5"/>
  <c r="F1530" i="5" s="1"/>
  <c r="I1530" i="5" s="1"/>
  <c r="E1531" i="5"/>
  <c r="F1531" i="5" s="1"/>
  <c r="I1531" i="5" s="1"/>
  <c r="E1532" i="5"/>
  <c r="F1532" i="5" s="1"/>
  <c r="I1532" i="5" s="1"/>
  <c r="E1533" i="5"/>
  <c r="F1533" i="5" s="1"/>
  <c r="I1533" i="5" s="1"/>
  <c r="E1534" i="5"/>
  <c r="F1534" i="5" s="1"/>
  <c r="I1534" i="5" s="1"/>
  <c r="E1535" i="5"/>
  <c r="F1535" i="5" s="1"/>
  <c r="I1535" i="5" s="1"/>
  <c r="E1536" i="5"/>
  <c r="F1536" i="5" s="1"/>
  <c r="I1536" i="5" s="1"/>
  <c r="E1537" i="5"/>
  <c r="F1537" i="5" s="1"/>
  <c r="I1537" i="5" s="1"/>
  <c r="E1538" i="5"/>
  <c r="F1538" i="5" s="1"/>
  <c r="I1538" i="5" s="1"/>
  <c r="E1539" i="5"/>
  <c r="F1539" i="5" s="1"/>
  <c r="I1539" i="5" s="1"/>
  <c r="E1540" i="5"/>
  <c r="F1540" i="5" s="1"/>
  <c r="I1540" i="5" s="1"/>
  <c r="E1541" i="5"/>
  <c r="F1541" i="5" s="1"/>
  <c r="I1541" i="5" s="1"/>
  <c r="E1542" i="5"/>
  <c r="F1542" i="5" s="1"/>
  <c r="I1542" i="5" s="1"/>
  <c r="E1543" i="5"/>
  <c r="F1543" i="5" s="1"/>
  <c r="I1543" i="5" s="1"/>
  <c r="E1544" i="5"/>
  <c r="F1544" i="5" s="1"/>
  <c r="I1544" i="5" s="1"/>
  <c r="E1545" i="5"/>
  <c r="F1545" i="5" s="1"/>
  <c r="I1545" i="5" s="1"/>
  <c r="E1546" i="5"/>
  <c r="F1546" i="5" s="1"/>
  <c r="I1546" i="5" s="1"/>
  <c r="E1547" i="5"/>
  <c r="F1547" i="5" s="1"/>
  <c r="I1547" i="5" s="1"/>
  <c r="E1548" i="5"/>
  <c r="F1548" i="5" s="1"/>
  <c r="I1548" i="5" s="1"/>
  <c r="E1549" i="5"/>
  <c r="F1549" i="5" s="1"/>
  <c r="I1549" i="5" s="1"/>
  <c r="E1550" i="5"/>
  <c r="F1550" i="5" s="1"/>
  <c r="I1550" i="5" s="1"/>
  <c r="E1551" i="5"/>
  <c r="F1551" i="5" s="1"/>
  <c r="I1551" i="5" s="1"/>
  <c r="E1552" i="5"/>
  <c r="F1552" i="5" s="1"/>
  <c r="I1552" i="5" s="1"/>
  <c r="E1553" i="5"/>
  <c r="F1553" i="5" s="1"/>
  <c r="I1553" i="5" s="1"/>
  <c r="E1554" i="5"/>
  <c r="F1554" i="5" s="1"/>
  <c r="I1554" i="5" s="1"/>
  <c r="E1555" i="5"/>
  <c r="F1555" i="5" s="1"/>
  <c r="I1555" i="5" s="1"/>
  <c r="E1556" i="5"/>
  <c r="F1556" i="5" s="1"/>
  <c r="I1556" i="5" s="1"/>
  <c r="E1557" i="5"/>
  <c r="F1557" i="5" s="1"/>
  <c r="I1557" i="5" s="1"/>
  <c r="E1558" i="5"/>
  <c r="F1558" i="5" s="1"/>
  <c r="I1558" i="5" s="1"/>
  <c r="E1559" i="5"/>
  <c r="F1559" i="5" s="1"/>
  <c r="I1559" i="5" s="1"/>
  <c r="E1560" i="5"/>
  <c r="F1560" i="5" s="1"/>
  <c r="I1560" i="5" s="1"/>
  <c r="E1561" i="5"/>
  <c r="F1561" i="5" s="1"/>
  <c r="I1561" i="5" s="1"/>
  <c r="E1562" i="5"/>
  <c r="F1562" i="5" s="1"/>
  <c r="I1562" i="5" s="1"/>
  <c r="E1563" i="5"/>
  <c r="F1563" i="5" s="1"/>
  <c r="I1563" i="5" s="1"/>
  <c r="E1564" i="5"/>
  <c r="F1564" i="5" s="1"/>
  <c r="I1564" i="5" s="1"/>
  <c r="E1565" i="5"/>
  <c r="F1565" i="5" s="1"/>
  <c r="I1565" i="5" s="1"/>
  <c r="E1566" i="5"/>
  <c r="F1566" i="5" s="1"/>
  <c r="I1566" i="5" s="1"/>
  <c r="E1567" i="5"/>
  <c r="F1567" i="5" s="1"/>
  <c r="I1567" i="5" s="1"/>
  <c r="E1568" i="5"/>
  <c r="F1568" i="5" s="1"/>
  <c r="I1568" i="5" s="1"/>
  <c r="E1569" i="5"/>
  <c r="F1569" i="5" s="1"/>
  <c r="I1569" i="5" s="1"/>
  <c r="E1570" i="5"/>
  <c r="F1570" i="5" s="1"/>
  <c r="I1570" i="5" s="1"/>
  <c r="E1571" i="5"/>
  <c r="F1571" i="5" s="1"/>
  <c r="I1571" i="5" s="1"/>
  <c r="E1572" i="5"/>
  <c r="F1572" i="5" s="1"/>
  <c r="I1572" i="5" s="1"/>
  <c r="E1573" i="5"/>
  <c r="F1573" i="5" s="1"/>
  <c r="I1573" i="5" s="1"/>
  <c r="E1574" i="5"/>
  <c r="F1574" i="5" s="1"/>
  <c r="I1574" i="5" s="1"/>
  <c r="E1575" i="5"/>
  <c r="F1575" i="5" s="1"/>
  <c r="I1575" i="5" s="1"/>
  <c r="E1576" i="5"/>
  <c r="F1576" i="5" s="1"/>
  <c r="I1576" i="5" s="1"/>
  <c r="E1577" i="5"/>
  <c r="F1577" i="5" s="1"/>
  <c r="I1577" i="5" s="1"/>
  <c r="E1578" i="5"/>
  <c r="F1578" i="5" s="1"/>
  <c r="I1578" i="5" s="1"/>
  <c r="E1579" i="5"/>
  <c r="F1579" i="5" s="1"/>
  <c r="I1579" i="5" s="1"/>
  <c r="E1580" i="5"/>
  <c r="F1580" i="5" s="1"/>
  <c r="I1580" i="5" s="1"/>
  <c r="E1581" i="5"/>
  <c r="F1581" i="5" s="1"/>
  <c r="I1581" i="5" s="1"/>
  <c r="E1582" i="5"/>
  <c r="F1582" i="5" s="1"/>
  <c r="I1582" i="5" s="1"/>
  <c r="E1583" i="5"/>
  <c r="F1583" i="5" s="1"/>
  <c r="I1583" i="5" s="1"/>
  <c r="E1584" i="5"/>
  <c r="F1584" i="5" s="1"/>
  <c r="I1584" i="5" s="1"/>
  <c r="E1585" i="5"/>
  <c r="F1585" i="5" s="1"/>
  <c r="I1585" i="5" s="1"/>
  <c r="E1586" i="5"/>
  <c r="F1586" i="5" s="1"/>
  <c r="I1586" i="5" s="1"/>
  <c r="E1587" i="5"/>
  <c r="F1587" i="5" s="1"/>
  <c r="I1587" i="5" s="1"/>
  <c r="E1588" i="5"/>
  <c r="F1588" i="5" s="1"/>
  <c r="I1588" i="5" s="1"/>
  <c r="E1589" i="5"/>
  <c r="F1589" i="5" s="1"/>
  <c r="I1589" i="5" s="1"/>
  <c r="E1590" i="5"/>
  <c r="F1590" i="5" s="1"/>
  <c r="I1590" i="5" s="1"/>
  <c r="E1591" i="5"/>
  <c r="F1591" i="5" s="1"/>
  <c r="I1591" i="5" s="1"/>
  <c r="E1592" i="5"/>
  <c r="F1592" i="5" s="1"/>
  <c r="I1592" i="5" s="1"/>
  <c r="E1593" i="5"/>
  <c r="F1593" i="5" s="1"/>
  <c r="I1593" i="5" s="1"/>
  <c r="E1594" i="5"/>
  <c r="F1594" i="5" s="1"/>
  <c r="I1594" i="5" s="1"/>
  <c r="E1595" i="5"/>
  <c r="F1595" i="5" s="1"/>
  <c r="I1595" i="5" s="1"/>
  <c r="E1596" i="5"/>
  <c r="F1596" i="5" s="1"/>
  <c r="I1596" i="5" s="1"/>
  <c r="E1597" i="5"/>
  <c r="F1597" i="5" s="1"/>
  <c r="I1597" i="5" s="1"/>
  <c r="E1598" i="5"/>
  <c r="F1598" i="5" s="1"/>
  <c r="I1598" i="5" s="1"/>
  <c r="E1599" i="5"/>
  <c r="F1599" i="5" s="1"/>
  <c r="I1599" i="5" s="1"/>
  <c r="E1600" i="5"/>
  <c r="F1600" i="5" s="1"/>
  <c r="I1600" i="5" s="1"/>
  <c r="E1601" i="5"/>
  <c r="F1601" i="5" s="1"/>
  <c r="I1601" i="5" s="1"/>
  <c r="E1602" i="5"/>
  <c r="F1602" i="5" s="1"/>
  <c r="I1602" i="5" s="1"/>
  <c r="E1603" i="5"/>
  <c r="F1603" i="5" s="1"/>
  <c r="I1603" i="5" s="1"/>
  <c r="E1604" i="5"/>
  <c r="F1604" i="5" s="1"/>
  <c r="I1604" i="5" s="1"/>
  <c r="E1605" i="5"/>
  <c r="F1605" i="5" s="1"/>
  <c r="I1605" i="5" s="1"/>
  <c r="E1606" i="5"/>
  <c r="F1606" i="5" s="1"/>
  <c r="I1606" i="5" s="1"/>
  <c r="E1607" i="5"/>
  <c r="F1607" i="5" s="1"/>
  <c r="I1607" i="5" s="1"/>
  <c r="E1608" i="5"/>
  <c r="F1608" i="5" s="1"/>
  <c r="I1608" i="5" s="1"/>
  <c r="E1609" i="5"/>
  <c r="F1609" i="5" s="1"/>
  <c r="I1609" i="5" s="1"/>
  <c r="E1610" i="5"/>
  <c r="F1610" i="5" s="1"/>
  <c r="I1610" i="5" s="1"/>
  <c r="E1611" i="5"/>
  <c r="F1611" i="5" s="1"/>
  <c r="I1611" i="5" s="1"/>
  <c r="E1612" i="5"/>
  <c r="F1612" i="5" s="1"/>
  <c r="I1612" i="5" s="1"/>
  <c r="E1613" i="5"/>
  <c r="F1613" i="5" s="1"/>
  <c r="I1613" i="5" s="1"/>
  <c r="E1614" i="5"/>
  <c r="F1614" i="5" s="1"/>
  <c r="I1614" i="5" s="1"/>
  <c r="E1615" i="5"/>
  <c r="F1615" i="5" s="1"/>
  <c r="I1615" i="5" s="1"/>
  <c r="E1616" i="5"/>
  <c r="F1616" i="5" s="1"/>
  <c r="I1616" i="5" s="1"/>
  <c r="E1617" i="5"/>
  <c r="F1617" i="5" s="1"/>
  <c r="I1617" i="5" s="1"/>
  <c r="E1618" i="5"/>
  <c r="F1618" i="5" s="1"/>
  <c r="I1618" i="5" s="1"/>
  <c r="E1619" i="5"/>
  <c r="F1619" i="5" s="1"/>
  <c r="I1619" i="5" s="1"/>
  <c r="E1620" i="5"/>
  <c r="F1620" i="5" s="1"/>
  <c r="I1620" i="5" s="1"/>
  <c r="E1621" i="5"/>
  <c r="F1621" i="5" s="1"/>
  <c r="I1621" i="5" s="1"/>
  <c r="E1622" i="5"/>
  <c r="F1622" i="5" s="1"/>
  <c r="I1622" i="5" s="1"/>
  <c r="E1623" i="5"/>
  <c r="F1623" i="5" s="1"/>
  <c r="I1623" i="5" s="1"/>
  <c r="E1624" i="5"/>
  <c r="F1624" i="5" s="1"/>
  <c r="I1624" i="5" s="1"/>
  <c r="E1625" i="5"/>
  <c r="F1625" i="5" s="1"/>
  <c r="I1625" i="5" s="1"/>
  <c r="E1626" i="5"/>
  <c r="F1626" i="5" s="1"/>
  <c r="I1626" i="5" s="1"/>
  <c r="E1627" i="5"/>
  <c r="F1627" i="5" s="1"/>
  <c r="I1627" i="5" s="1"/>
  <c r="E1628" i="5"/>
  <c r="F1628" i="5" s="1"/>
  <c r="I1628" i="5" s="1"/>
  <c r="E1629" i="5"/>
  <c r="F1629" i="5" s="1"/>
  <c r="I1629" i="5" s="1"/>
  <c r="E1630" i="5"/>
  <c r="F1630" i="5" s="1"/>
  <c r="I1630" i="5" s="1"/>
  <c r="E1631" i="5"/>
  <c r="F1631" i="5" s="1"/>
  <c r="I1631" i="5" s="1"/>
  <c r="E1632" i="5"/>
  <c r="F1632" i="5" s="1"/>
  <c r="I1632" i="5" s="1"/>
  <c r="E1633" i="5"/>
  <c r="F1633" i="5" s="1"/>
  <c r="I1633" i="5" s="1"/>
  <c r="E1634" i="5"/>
  <c r="F1634" i="5" s="1"/>
  <c r="I1634" i="5" s="1"/>
  <c r="E1635" i="5"/>
  <c r="F1635" i="5" s="1"/>
  <c r="I1635" i="5" s="1"/>
  <c r="E1636" i="5"/>
  <c r="F1636" i="5" s="1"/>
  <c r="I1636" i="5" s="1"/>
  <c r="E1637" i="5"/>
  <c r="F1637" i="5" s="1"/>
  <c r="I1637" i="5" s="1"/>
  <c r="E1638" i="5"/>
  <c r="F1638" i="5" s="1"/>
  <c r="I1638" i="5" s="1"/>
  <c r="E1639" i="5"/>
  <c r="F1639" i="5" s="1"/>
  <c r="I1639" i="5" s="1"/>
  <c r="E1640" i="5"/>
  <c r="F1640" i="5" s="1"/>
  <c r="I1640" i="5" s="1"/>
  <c r="E1641" i="5"/>
  <c r="F1641" i="5" s="1"/>
  <c r="I1641" i="5" s="1"/>
  <c r="E1642" i="5"/>
  <c r="F1642" i="5" s="1"/>
  <c r="I1642" i="5" s="1"/>
  <c r="E1643" i="5"/>
  <c r="F1643" i="5" s="1"/>
  <c r="I1643" i="5" s="1"/>
  <c r="E1644" i="5"/>
  <c r="F1644" i="5" s="1"/>
  <c r="I1644" i="5" s="1"/>
  <c r="E1645" i="5"/>
  <c r="F1645" i="5" s="1"/>
  <c r="I1645" i="5" s="1"/>
  <c r="E1646" i="5"/>
  <c r="F1646" i="5" s="1"/>
  <c r="I1646" i="5" s="1"/>
  <c r="E1647" i="5"/>
  <c r="F1647" i="5" s="1"/>
  <c r="I1647" i="5" s="1"/>
  <c r="E1648" i="5"/>
  <c r="F1648" i="5" s="1"/>
  <c r="I1648" i="5" s="1"/>
  <c r="E1649" i="5"/>
  <c r="F1649" i="5" s="1"/>
  <c r="I1649" i="5" s="1"/>
  <c r="E1650" i="5"/>
  <c r="F1650" i="5" s="1"/>
  <c r="I1650" i="5" s="1"/>
  <c r="E1651" i="5"/>
  <c r="F1651" i="5" s="1"/>
  <c r="I1651" i="5" s="1"/>
  <c r="E1652" i="5"/>
  <c r="F1652" i="5" s="1"/>
  <c r="I1652" i="5" s="1"/>
  <c r="E1653" i="5"/>
  <c r="F1653" i="5" s="1"/>
  <c r="I1653" i="5" s="1"/>
  <c r="E1654" i="5"/>
  <c r="F1654" i="5" s="1"/>
  <c r="I1654" i="5" s="1"/>
  <c r="E1655" i="5"/>
  <c r="F1655" i="5" s="1"/>
  <c r="I1655" i="5" s="1"/>
  <c r="E1656" i="5"/>
  <c r="F1656" i="5" s="1"/>
  <c r="I1656" i="5" s="1"/>
  <c r="E1657" i="5"/>
  <c r="F1657" i="5" s="1"/>
  <c r="I1657" i="5" s="1"/>
  <c r="E1658" i="5"/>
  <c r="F1658" i="5" s="1"/>
  <c r="I1658" i="5" s="1"/>
  <c r="E1659" i="5"/>
  <c r="F1659" i="5" s="1"/>
  <c r="I1659" i="5" s="1"/>
  <c r="E1660" i="5"/>
  <c r="F1660" i="5" s="1"/>
  <c r="I1660" i="5" s="1"/>
  <c r="E1661" i="5"/>
  <c r="F1661" i="5" s="1"/>
  <c r="I1661" i="5" s="1"/>
  <c r="E1662" i="5"/>
  <c r="F1662" i="5" s="1"/>
  <c r="I1662" i="5" s="1"/>
  <c r="E1663" i="5"/>
  <c r="F1663" i="5" s="1"/>
  <c r="I1663" i="5" s="1"/>
  <c r="E1664" i="5"/>
  <c r="F1664" i="5" s="1"/>
  <c r="I1664" i="5" s="1"/>
  <c r="E1665" i="5"/>
  <c r="F1665" i="5" s="1"/>
  <c r="I1665" i="5" s="1"/>
  <c r="E1666" i="5"/>
  <c r="F1666" i="5" s="1"/>
  <c r="I1666" i="5" s="1"/>
  <c r="E1667" i="5"/>
  <c r="F1667" i="5" s="1"/>
  <c r="I1667" i="5" s="1"/>
  <c r="E1668" i="5"/>
  <c r="F1668" i="5" s="1"/>
  <c r="I1668" i="5" s="1"/>
  <c r="E1669" i="5"/>
  <c r="F1669" i="5" s="1"/>
  <c r="I1669" i="5" s="1"/>
  <c r="E1670" i="5"/>
  <c r="F1670" i="5" s="1"/>
  <c r="I1670" i="5" s="1"/>
  <c r="E1671" i="5"/>
  <c r="F1671" i="5" s="1"/>
  <c r="I1671" i="5" s="1"/>
  <c r="E1672" i="5"/>
  <c r="F1672" i="5" s="1"/>
  <c r="I1672" i="5" s="1"/>
  <c r="E1673" i="5"/>
  <c r="F1673" i="5" s="1"/>
  <c r="I1673" i="5" s="1"/>
  <c r="E1674" i="5"/>
  <c r="F1674" i="5" s="1"/>
  <c r="I1674" i="5" s="1"/>
  <c r="E1675" i="5"/>
  <c r="F1675" i="5" s="1"/>
  <c r="I1675" i="5" s="1"/>
  <c r="E1676" i="5"/>
  <c r="F1676" i="5" s="1"/>
  <c r="I1676" i="5" s="1"/>
  <c r="E1677" i="5"/>
  <c r="F1677" i="5" s="1"/>
  <c r="I1677" i="5" s="1"/>
  <c r="E1678" i="5"/>
  <c r="F1678" i="5" s="1"/>
  <c r="I1678" i="5" s="1"/>
  <c r="E1679" i="5"/>
  <c r="F1679" i="5" s="1"/>
  <c r="I1679" i="5" s="1"/>
  <c r="E1680" i="5"/>
  <c r="F1680" i="5" s="1"/>
  <c r="I1680" i="5" s="1"/>
  <c r="E1681" i="5"/>
  <c r="F1681" i="5" s="1"/>
  <c r="I1681" i="5" s="1"/>
  <c r="E1682" i="5"/>
  <c r="F1682" i="5" s="1"/>
  <c r="I1682" i="5" s="1"/>
  <c r="E1683" i="5"/>
  <c r="F1683" i="5" s="1"/>
  <c r="I1683" i="5" s="1"/>
  <c r="E1684" i="5"/>
  <c r="F1684" i="5" s="1"/>
  <c r="I1684" i="5" s="1"/>
  <c r="E1685" i="5"/>
  <c r="F1685" i="5" s="1"/>
  <c r="I1685" i="5" s="1"/>
  <c r="E1686" i="5"/>
  <c r="F1686" i="5" s="1"/>
  <c r="I1686" i="5" s="1"/>
  <c r="E1687" i="5"/>
  <c r="F1687" i="5" s="1"/>
  <c r="I1687" i="5" s="1"/>
  <c r="E1688" i="5"/>
  <c r="F1688" i="5" s="1"/>
  <c r="I1688" i="5" s="1"/>
  <c r="E1689" i="5"/>
  <c r="F1689" i="5" s="1"/>
  <c r="I1689" i="5" s="1"/>
  <c r="E1690" i="5"/>
  <c r="F1690" i="5" s="1"/>
  <c r="I1690" i="5" s="1"/>
  <c r="E1691" i="5"/>
  <c r="F1691" i="5" s="1"/>
  <c r="I1691" i="5" s="1"/>
  <c r="E1692" i="5"/>
  <c r="F1692" i="5" s="1"/>
  <c r="I1692" i="5" s="1"/>
  <c r="E1693" i="5"/>
  <c r="F1693" i="5" s="1"/>
  <c r="I1693" i="5" s="1"/>
  <c r="E1694" i="5"/>
  <c r="F1694" i="5" s="1"/>
  <c r="I1694" i="5" s="1"/>
  <c r="E1695" i="5"/>
  <c r="F1695" i="5" s="1"/>
  <c r="I1695" i="5" s="1"/>
  <c r="E1696" i="5"/>
  <c r="F1696" i="5" s="1"/>
  <c r="I1696" i="5" s="1"/>
  <c r="E1697" i="5"/>
  <c r="F1697" i="5" s="1"/>
  <c r="I1697" i="5" s="1"/>
  <c r="E1698" i="5"/>
  <c r="F1698" i="5" s="1"/>
  <c r="I1698" i="5" s="1"/>
  <c r="E1699" i="5"/>
  <c r="F1699" i="5" s="1"/>
  <c r="I1699" i="5" s="1"/>
  <c r="E1700" i="5"/>
  <c r="F1700" i="5" s="1"/>
  <c r="I1700" i="5" s="1"/>
  <c r="E1701" i="5"/>
  <c r="F1701" i="5" s="1"/>
  <c r="I1701" i="5" s="1"/>
  <c r="E1702" i="5"/>
  <c r="F1702" i="5" s="1"/>
  <c r="I1702" i="5" s="1"/>
  <c r="E1703" i="5"/>
  <c r="F1703" i="5" s="1"/>
  <c r="I1703" i="5" s="1"/>
  <c r="E1704" i="5"/>
  <c r="F1704" i="5" s="1"/>
  <c r="I1704" i="5" s="1"/>
  <c r="E1705" i="5"/>
  <c r="F1705" i="5" s="1"/>
  <c r="I1705" i="5" s="1"/>
  <c r="E1706" i="5"/>
  <c r="F1706" i="5" s="1"/>
  <c r="I1706" i="5" s="1"/>
  <c r="E1707" i="5"/>
  <c r="F1707" i="5" s="1"/>
  <c r="I1707" i="5" s="1"/>
  <c r="E1708" i="5"/>
  <c r="F1708" i="5" s="1"/>
  <c r="I1708" i="5" s="1"/>
  <c r="E1709" i="5"/>
  <c r="F1709" i="5" s="1"/>
  <c r="I1709" i="5" s="1"/>
  <c r="E1710" i="5"/>
  <c r="F1710" i="5" s="1"/>
  <c r="I1710" i="5" s="1"/>
  <c r="E1711" i="5"/>
  <c r="F1711" i="5" s="1"/>
  <c r="I1711" i="5" s="1"/>
  <c r="E1712" i="5"/>
  <c r="F1712" i="5" s="1"/>
  <c r="I1712" i="5" s="1"/>
  <c r="E1713" i="5"/>
  <c r="F1713" i="5" s="1"/>
  <c r="I1713" i="5" s="1"/>
  <c r="E1714" i="5"/>
  <c r="F1714" i="5" s="1"/>
  <c r="I1714" i="5" s="1"/>
  <c r="E1715" i="5"/>
  <c r="F1715" i="5" s="1"/>
  <c r="I1715" i="5" s="1"/>
  <c r="E1716" i="5"/>
  <c r="F1716" i="5" s="1"/>
  <c r="I1716" i="5" s="1"/>
  <c r="E1717" i="5"/>
  <c r="F1717" i="5" s="1"/>
  <c r="I1717" i="5" s="1"/>
  <c r="E1718" i="5"/>
  <c r="F1718" i="5" s="1"/>
  <c r="I1718" i="5" s="1"/>
  <c r="E1719" i="5"/>
  <c r="F1719" i="5" s="1"/>
  <c r="I1719" i="5" s="1"/>
  <c r="E1720" i="5"/>
  <c r="F1720" i="5" s="1"/>
  <c r="I1720" i="5" s="1"/>
  <c r="E1721" i="5"/>
  <c r="F1721" i="5" s="1"/>
  <c r="I1721" i="5" s="1"/>
  <c r="E1722" i="5"/>
  <c r="F1722" i="5" s="1"/>
  <c r="I1722" i="5" s="1"/>
  <c r="E1723" i="5"/>
  <c r="F1723" i="5" s="1"/>
  <c r="I1723" i="5" s="1"/>
  <c r="E1724" i="5"/>
  <c r="F1724" i="5" s="1"/>
  <c r="I1724" i="5" s="1"/>
  <c r="E1725" i="5"/>
  <c r="F1725" i="5" s="1"/>
  <c r="I1725" i="5" s="1"/>
  <c r="E1726" i="5"/>
  <c r="F1726" i="5" s="1"/>
  <c r="I1726" i="5" s="1"/>
  <c r="E1727" i="5"/>
  <c r="F1727" i="5" s="1"/>
  <c r="I1727" i="5" s="1"/>
  <c r="E1728" i="5"/>
  <c r="F1728" i="5" s="1"/>
  <c r="I1728" i="5" s="1"/>
  <c r="E1729" i="5"/>
  <c r="F1729" i="5" s="1"/>
  <c r="I1729" i="5" s="1"/>
  <c r="E1730" i="5"/>
  <c r="F1730" i="5" s="1"/>
  <c r="I1730" i="5" s="1"/>
  <c r="E1731" i="5"/>
  <c r="F1731" i="5" s="1"/>
  <c r="I1731" i="5" s="1"/>
  <c r="E1732" i="5"/>
  <c r="F1732" i="5" s="1"/>
  <c r="I1732" i="5" s="1"/>
  <c r="E1733" i="5"/>
  <c r="F1733" i="5" s="1"/>
  <c r="I1733" i="5" s="1"/>
  <c r="E1734" i="5"/>
  <c r="F1734" i="5" s="1"/>
  <c r="I1734" i="5" s="1"/>
  <c r="E1735" i="5"/>
  <c r="F1735" i="5" s="1"/>
  <c r="I1735" i="5" s="1"/>
  <c r="E1736" i="5"/>
  <c r="F1736" i="5" s="1"/>
  <c r="I1736" i="5" s="1"/>
  <c r="E1737" i="5"/>
  <c r="F1737" i="5" s="1"/>
  <c r="I1737" i="5" s="1"/>
  <c r="E1738" i="5"/>
  <c r="F1738" i="5" s="1"/>
  <c r="I1738" i="5" s="1"/>
  <c r="E1739" i="5"/>
  <c r="F1739" i="5" s="1"/>
  <c r="I1739" i="5" s="1"/>
  <c r="E1740" i="5"/>
  <c r="F1740" i="5" s="1"/>
  <c r="I1740" i="5" s="1"/>
  <c r="E1741" i="5"/>
  <c r="F1741" i="5" s="1"/>
  <c r="I1741" i="5" s="1"/>
  <c r="E1742" i="5"/>
  <c r="F1742" i="5" s="1"/>
  <c r="I1742" i="5" s="1"/>
  <c r="E1743" i="5"/>
  <c r="F1743" i="5" s="1"/>
  <c r="I1743" i="5" s="1"/>
  <c r="E1744" i="5"/>
  <c r="F1744" i="5" s="1"/>
  <c r="I1744" i="5" s="1"/>
  <c r="E1745" i="5"/>
  <c r="F1745" i="5" s="1"/>
  <c r="I1745" i="5" s="1"/>
  <c r="E1746" i="5"/>
  <c r="F1746" i="5" s="1"/>
  <c r="I1746" i="5" s="1"/>
  <c r="E1747" i="5"/>
  <c r="F1747" i="5" s="1"/>
  <c r="I1747" i="5" s="1"/>
  <c r="E1748" i="5"/>
  <c r="F1748" i="5" s="1"/>
  <c r="I1748" i="5" s="1"/>
  <c r="E1749" i="5"/>
  <c r="F1749" i="5" s="1"/>
  <c r="I1749" i="5" s="1"/>
  <c r="E1750" i="5"/>
  <c r="F1750" i="5" s="1"/>
  <c r="I1750" i="5" s="1"/>
  <c r="E1751" i="5"/>
  <c r="F1751" i="5" s="1"/>
  <c r="I1751" i="5" s="1"/>
  <c r="E1752" i="5"/>
  <c r="F1752" i="5" s="1"/>
  <c r="I1752" i="5" s="1"/>
  <c r="E1753" i="5"/>
  <c r="F1753" i="5" s="1"/>
  <c r="I1753" i="5" s="1"/>
  <c r="E1754" i="5"/>
  <c r="F1754" i="5" s="1"/>
  <c r="I1754" i="5" s="1"/>
  <c r="E1755" i="5"/>
  <c r="F1755" i="5" s="1"/>
  <c r="I1755" i="5" s="1"/>
  <c r="E1756" i="5"/>
  <c r="F1756" i="5" s="1"/>
  <c r="I1756" i="5" s="1"/>
  <c r="E1757" i="5"/>
  <c r="F1757" i="5" s="1"/>
  <c r="I1757" i="5" s="1"/>
  <c r="E1758" i="5"/>
  <c r="F1758" i="5" s="1"/>
  <c r="I1758" i="5" s="1"/>
  <c r="E1759" i="5"/>
  <c r="F1759" i="5" s="1"/>
  <c r="I1759" i="5" s="1"/>
  <c r="E1760" i="5"/>
  <c r="F1760" i="5" s="1"/>
  <c r="I1760" i="5" s="1"/>
  <c r="E1761" i="5"/>
  <c r="F1761" i="5" s="1"/>
  <c r="I1761" i="5" s="1"/>
  <c r="E1762" i="5"/>
  <c r="F1762" i="5" s="1"/>
  <c r="I1762" i="5" s="1"/>
  <c r="E1763" i="5"/>
  <c r="F1763" i="5" s="1"/>
  <c r="I1763" i="5" s="1"/>
  <c r="E1764" i="5"/>
  <c r="F1764" i="5" s="1"/>
  <c r="I1764" i="5" s="1"/>
  <c r="E1765" i="5"/>
  <c r="F1765" i="5" s="1"/>
  <c r="I1765" i="5" s="1"/>
  <c r="E1766" i="5"/>
  <c r="F1766" i="5" s="1"/>
  <c r="I1766" i="5" s="1"/>
  <c r="E1767" i="5"/>
  <c r="F1767" i="5" s="1"/>
  <c r="I1767" i="5" s="1"/>
  <c r="E1768" i="5"/>
  <c r="F1768" i="5" s="1"/>
  <c r="I1768" i="5" s="1"/>
  <c r="E1769" i="5"/>
  <c r="F1769" i="5" s="1"/>
  <c r="I1769" i="5" s="1"/>
  <c r="E1770" i="5"/>
  <c r="F1770" i="5" s="1"/>
  <c r="I1770" i="5" s="1"/>
  <c r="E1771" i="5"/>
  <c r="F1771" i="5" s="1"/>
  <c r="I1771" i="5" s="1"/>
  <c r="E1772" i="5"/>
  <c r="F1772" i="5" s="1"/>
  <c r="I1772" i="5" s="1"/>
  <c r="E1773" i="5"/>
  <c r="F1773" i="5" s="1"/>
  <c r="I1773" i="5" s="1"/>
  <c r="E1774" i="5"/>
  <c r="F1774" i="5" s="1"/>
  <c r="I1774" i="5" s="1"/>
  <c r="E1775" i="5"/>
  <c r="F1775" i="5" s="1"/>
  <c r="I1775" i="5" s="1"/>
  <c r="E1776" i="5"/>
  <c r="F1776" i="5" s="1"/>
  <c r="I1776" i="5" s="1"/>
  <c r="E1777" i="5"/>
  <c r="F1777" i="5" s="1"/>
  <c r="I1777" i="5" s="1"/>
  <c r="E1778" i="5"/>
  <c r="F1778" i="5" s="1"/>
  <c r="I1778" i="5" s="1"/>
  <c r="E1779" i="5"/>
  <c r="F1779" i="5" s="1"/>
  <c r="I1779" i="5" s="1"/>
  <c r="E1780" i="5"/>
  <c r="F1780" i="5" s="1"/>
  <c r="I1780" i="5" s="1"/>
  <c r="E1781" i="5"/>
  <c r="F1781" i="5" s="1"/>
  <c r="I1781" i="5" s="1"/>
  <c r="E1782" i="5"/>
  <c r="F1782" i="5" s="1"/>
  <c r="I1782" i="5" s="1"/>
  <c r="E1783" i="5"/>
  <c r="F1783" i="5" s="1"/>
  <c r="I1783" i="5" s="1"/>
  <c r="E1784" i="5"/>
  <c r="F1784" i="5" s="1"/>
  <c r="I1784" i="5" s="1"/>
  <c r="E1785" i="5"/>
  <c r="F1785" i="5" s="1"/>
  <c r="I1785" i="5" s="1"/>
  <c r="E1786" i="5"/>
  <c r="F1786" i="5" s="1"/>
  <c r="I1786" i="5" s="1"/>
  <c r="E1787" i="5"/>
  <c r="F1787" i="5" s="1"/>
  <c r="I1787" i="5" s="1"/>
  <c r="E1788" i="5"/>
  <c r="F1788" i="5" s="1"/>
  <c r="I1788" i="5" s="1"/>
  <c r="E1789" i="5"/>
  <c r="F1789" i="5" s="1"/>
  <c r="I1789" i="5" s="1"/>
  <c r="E1790" i="5"/>
  <c r="F1790" i="5" s="1"/>
  <c r="I1790" i="5" s="1"/>
  <c r="E1791" i="5"/>
  <c r="F1791" i="5" s="1"/>
  <c r="I1791" i="5" s="1"/>
  <c r="E1792" i="5"/>
  <c r="F1792" i="5" s="1"/>
  <c r="I1792" i="5" s="1"/>
  <c r="E1793" i="5"/>
  <c r="F1793" i="5" s="1"/>
  <c r="I1793" i="5" s="1"/>
  <c r="E1794" i="5"/>
  <c r="F1794" i="5" s="1"/>
  <c r="I1794" i="5" s="1"/>
  <c r="E1795" i="5"/>
  <c r="F1795" i="5" s="1"/>
  <c r="I1795" i="5" s="1"/>
  <c r="E1796" i="5"/>
  <c r="F1796" i="5" s="1"/>
  <c r="I1796" i="5" s="1"/>
  <c r="E1797" i="5"/>
  <c r="F1797" i="5" s="1"/>
  <c r="I1797" i="5" s="1"/>
  <c r="E1798" i="5"/>
  <c r="F1798" i="5" s="1"/>
  <c r="I1798" i="5" s="1"/>
  <c r="E1799" i="5"/>
  <c r="F1799" i="5" s="1"/>
  <c r="I1799" i="5" s="1"/>
  <c r="E1800" i="5"/>
  <c r="F1800" i="5" s="1"/>
  <c r="I1800" i="5" s="1"/>
  <c r="E1801" i="5"/>
  <c r="F1801" i="5" s="1"/>
  <c r="I1801" i="5" s="1"/>
  <c r="E1802" i="5"/>
  <c r="F1802" i="5" s="1"/>
  <c r="I1802" i="5" s="1"/>
  <c r="E1803" i="5"/>
  <c r="F1803" i="5" s="1"/>
  <c r="I1803" i="5" s="1"/>
  <c r="E1804" i="5"/>
  <c r="F1804" i="5" s="1"/>
  <c r="I1804" i="5" s="1"/>
  <c r="E1805" i="5"/>
  <c r="F1805" i="5" s="1"/>
  <c r="I1805" i="5" s="1"/>
  <c r="E1806" i="5"/>
  <c r="F1806" i="5" s="1"/>
  <c r="I1806" i="5" s="1"/>
  <c r="E1807" i="5"/>
  <c r="F1807" i="5" s="1"/>
  <c r="I1807" i="5" s="1"/>
  <c r="E1808" i="5"/>
  <c r="F1808" i="5" s="1"/>
  <c r="I1808" i="5" s="1"/>
  <c r="E1809" i="5"/>
  <c r="F1809" i="5" s="1"/>
  <c r="I1809" i="5" s="1"/>
  <c r="E1810" i="5"/>
  <c r="F1810" i="5" s="1"/>
  <c r="I1810" i="5" s="1"/>
  <c r="E1811" i="5"/>
  <c r="F1811" i="5" s="1"/>
  <c r="I1811" i="5" s="1"/>
  <c r="E1812" i="5"/>
  <c r="F1812" i="5" s="1"/>
  <c r="I1812" i="5" s="1"/>
  <c r="E1813" i="5"/>
  <c r="F1813" i="5" s="1"/>
  <c r="I1813" i="5" s="1"/>
  <c r="E1814" i="5"/>
  <c r="F1814" i="5" s="1"/>
  <c r="I1814" i="5" s="1"/>
  <c r="E1815" i="5"/>
  <c r="F1815" i="5" s="1"/>
  <c r="I1815" i="5" s="1"/>
  <c r="E1816" i="5"/>
  <c r="F1816" i="5" s="1"/>
  <c r="I1816" i="5" s="1"/>
  <c r="E1817" i="5"/>
  <c r="F1817" i="5" s="1"/>
  <c r="I1817" i="5" s="1"/>
  <c r="E1818" i="5"/>
  <c r="F1818" i="5" s="1"/>
  <c r="I1818" i="5" s="1"/>
  <c r="E1819" i="5"/>
  <c r="F1819" i="5" s="1"/>
  <c r="I1819" i="5" s="1"/>
  <c r="E1820" i="5"/>
  <c r="F1820" i="5" s="1"/>
  <c r="I1820" i="5" s="1"/>
  <c r="E1821" i="5"/>
  <c r="F1821" i="5" s="1"/>
  <c r="I1821" i="5" s="1"/>
  <c r="E1822" i="5"/>
  <c r="F1822" i="5" s="1"/>
  <c r="I1822" i="5" s="1"/>
  <c r="E1823" i="5"/>
  <c r="F1823" i="5" s="1"/>
  <c r="I1823" i="5" s="1"/>
  <c r="E1824" i="5"/>
  <c r="F1824" i="5" s="1"/>
  <c r="I1824" i="5" s="1"/>
  <c r="E1825" i="5"/>
  <c r="F1825" i="5" s="1"/>
  <c r="I1825" i="5" s="1"/>
  <c r="E1826" i="5"/>
  <c r="F1826" i="5" s="1"/>
  <c r="I1826" i="5" s="1"/>
  <c r="E1827" i="5"/>
  <c r="F1827" i="5" s="1"/>
  <c r="I1827" i="5" s="1"/>
  <c r="E1828" i="5"/>
  <c r="F1828" i="5" s="1"/>
  <c r="I1828" i="5" s="1"/>
  <c r="E1829" i="5"/>
  <c r="F1829" i="5" s="1"/>
  <c r="I1829" i="5" s="1"/>
  <c r="E1830" i="5"/>
  <c r="F1830" i="5" s="1"/>
  <c r="I1830" i="5" s="1"/>
  <c r="E1831" i="5"/>
  <c r="F1831" i="5" s="1"/>
  <c r="I1831" i="5" s="1"/>
  <c r="E1832" i="5"/>
  <c r="F1832" i="5" s="1"/>
  <c r="I1832" i="5" s="1"/>
  <c r="E1833" i="5"/>
  <c r="F1833" i="5" s="1"/>
  <c r="I1833" i="5" s="1"/>
  <c r="E1834" i="5"/>
  <c r="F1834" i="5" s="1"/>
  <c r="I1834" i="5" s="1"/>
  <c r="E1835" i="5"/>
  <c r="F1835" i="5" s="1"/>
  <c r="I1835" i="5" s="1"/>
  <c r="E1836" i="5"/>
  <c r="F1836" i="5" s="1"/>
  <c r="I1836" i="5" s="1"/>
  <c r="E1837" i="5"/>
  <c r="F1837" i="5" s="1"/>
  <c r="I1837" i="5" s="1"/>
  <c r="E1838" i="5"/>
  <c r="F1838" i="5" s="1"/>
  <c r="I1838" i="5" s="1"/>
  <c r="E1839" i="5"/>
  <c r="F1839" i="5" s="1"/>
  <c r="I1839" i="5" s="1"/>
  <c r="E1840" i="5"/>
  <c r="F1840" i="5" s="1"/>
  <c r="I1840" i="5" s="1"/>
  <c r="E1841" i="5"/>
  <c r="F1841" i="5" s="1"/>
  <c r="I1841" i="5" s="1"/>
  <c r="E1842" i="5"/>
  <c r="F1842" i="5" s="1"/>
  <c r="I1842" i="5" s="1"/>
  <c r="E1843" i="5"/>
  <c r="F1843" i="5" s="1"/>
  <c r="I1843" i="5" s="1"/>
  <c r="E1844" i="5"/>
  <c r="F1844" i="5" s="1"/>
  <c r="I1844" i="5" s="1"/>
  <c r="E1845" i="5"/>
  <c r="F1845" i="5" s="1"/>
  <c r="I1845" i="5" s="1"/>
  <c r="E1846" i="5"/>
  <c r="F1846" i="5" s="1"/>
  <c r="I1846" i="5" s="1"/>
  <c r="E1847" i="5"/>
  <c r="F1847" i="5" s="1"/>
  <c r="I1847" i="5" s="1"/>
  <c r="E1848" i="5"/>
  <c r="F1848" i="5" s="1"/>
  <c r="I1848" i="5" s="1"/>
  <c r="E1849" i="5"/>
  <c r="F1849" i="5" s="1"/>
  <c r="I1849" i="5" s="1"/>
  <c r="E1850" i="5"/>
  <c r="F1850" i="5" s="1"/>
  <c r="I1850" i="5" s="1"/>
  <c r="E1851" i="5"/>
  <c r="F1851" i="5" s="1"/>
  <c r="I1851" i="5" s="1"/>
  <c r="E1852" i="5"/>
  <c r="F1852" i="5" s="1"/>
  <c r="I1852" i="5" s="1"/>
  <c r="E1853" i="5"/>
  <c r="F1853" i="5" s="1"/>
  <c r="I1853" i="5" s="1"/>
  <c r="E1854" i="5"/>
  <c r="F1854" i="5" s="1"/>
  <c r="I1854" i="5" s="1"/>
  <c r="E1855" i="5"/>
  <c r="F1855" i="5" s="1"/>
  <c r="I1855" i="5" s="1"/>
  <c r="E1856" i="5"/>
  <c r="F1856" i="5" s="1"/>
  <c r="I1856" i="5" s="1"/>
  <c r="E1857" i="5"/>
  <c r="F1857" i="5" s="1"/>
  <c r="I1857" i="5" s="1"/>
  <c r="E1858" i="5"/>
  <c r="F1858" i="5" s="1"/>
  <c r="I1858" i="5" s="1"/>
  <c r="E1859" i="5"/>
  <c r="F1859" i="5" s="1"/>
  <c r="I1859" i="5" s="1"/>
  <c r="E1860" i="5"/>
  <c r="F1860" i="5" s="1"/>
  <c r="I1860" i="5" s="1"/>
  <c r="E1861" i="5"/>
  <c r="F1861" i="5" s="1"/>
  <c r="I1861" i="5" s="1"/>
  <c r="E1862" i="5"/>
  <c r="F1862" i="5" s="1"/>
  <c r="I1862" i="5" s="1"/>
  <c r="E1863" i="5"/>
  <c r="F1863" i="5" s="1"/>
  <c r="I1863" i="5" s="1"/>
  <c r="E1864" i="5"/>
  <c r="F1864" i="5" s="1"/>
  <c r="I1864" i="5" s="1"/>
  <c r="E1865" i="5"/>
  <c r="F1865" i="5" s="1"/>
  <c r="I1865" i="5" s="1"/>
  <c r="E1866" i="5"/>
  <c r="F1866" i="5" s="1"/>
  <c r="I1866" i="5" s="1"/>
  <c r="E1867" i="5"/>
  <c r="F1867" i="5" s="1"/>
  <c r="I1867" i="5" s="1"/>
  <c r="E1868" i="5"/>
  <c r="F1868" i="5" s="1"/>
  <c r="I1868" i="5" s="1"/>
  <c r="E1869" i="5"/>
  <c r="F1869" i="5" s="1"/>
  <c r="I1869" i="5" s="1"/>
  <c r="E1870" i="5"/>
  <c r="F1870" i="5" s="1"/>
  <c r="I1870" i="5" s="1"/>
  <c r="E1871" i="5"/>
  <c r="F1871" i="5" s="1"/>
  <c r="I1871" i="5" s="1"/>
  <c r="E1872" i="5"/>
  <c r="F1872" i="5" s="1"/>
  <c r="I1872" i="5" s="1"/>
  <c r="E1873" i="5"/>
  <c r="F1873" i="5" s="1"/>
  <c r="I1873" i="5" s="1"/>
  <c r="E1874" i="5"/>
  <c r="F1874" i="5" s="1"/>
  <c r="I1874" i="5" s="1"/>
  <c r="E1875" i="5"/>
  <c r="F1875" i="5" s="1"/>
  <c r="I1875" i="5" s="1"/>
  <c r="E1876" i="5"/>
  <c r="F1876" i="5" s="1"/>
  <c r="I1876" i="5" s="1"/>
  <c r="E1877" i="5"/>
  <c r="F1877" i="5" s="1"/>
  <c r="I1877" i="5" s="1"/>
  <c r="E1878" i="5"/>
  <c r="F1878" i="5" s="1"/>
  <c r="I1878" i="5" s="1"/>
  <c r="E1879" i="5"/>
  <c r="F1879" i="5" s="1"/>
  <c r="I1879" i="5" s="1"/>
  <c r="E1880" i="5"/>
  <c r="F1880" i="5" s="1"/>
  <c r="I1880" i="5" s="1"/>
  <c r="E1881" i="5"/>
  <c r="F1881" i="5" s="1"/>
  <c r="I1881" i="5" s="1"/>
  <c r="E1882" i="5"/>
  <c r="F1882" i="5" s="1"/>
  <c r="I1882" i="5" s="1"/>
  <c r="E1883" i="5"/>
  <c r="F1883" i="5" s="1"/>
  <c r="I1883" i="5" s="1"/>
  <c r="E1884" i="5"/>
  <c r="F1884" i="5" s="1"/>
  <c r="I1884" i="5" s="1"/>
  <c r="E1885" i="5"/>
  <c r="F1885" i="5" s="1"/>
  <c r="I1885" i="5" s="1"/>
  <c r="E1886" i="5"/>
  <c r="F1886" i="5" s="1"/>
  <c r="I1886" i="5" s="1"/>
  <c r="E1887" i="5"/>
  <c r="F1887" i="5" s="1"/>
  <c r="I1887" i="5" s="1"/>
  <c r="E1888" i="5"/>
  <c r="F1888" i="5" s="1"/>
  <c r="I1888" i="5" s="1"/>
  <c r="E1889" i="5"/>
  <c r="F1889" i="5" s="1"/>
  <c r="I1889" i="5" s="1"/>
  <c r="E1890" i="5"/>
  <c r="F1890" i="5" s="1"/>
  <c r="I1890" i="5" s="1"/>
  <c r="E1891" i="5"/>
  <c r="F1891" i="5" s="1"/>
  <c r="I1891" i="5" s="1"/>
  <c r="E1892" i="5"/>
  <c r="F1892" i="5" s="1"/>
  <c r="I1892" i="5" s="1"/>
  <c r="E1893" i="5"/>
  <c r="F1893" i="5" s="1"/>
  <c r="I1893" i="5" s="1"/>
  <c r="E1894" i="5"/>
  <c r="F1894" i="5" s="1"/>
  <c r="I1894" i="5" s="1"/>
  <c r="E1895" i="5"/>
  <c r="F1895" i="5" s="1"/>
  <c r="I1895" i="5" s="1"/>
  <c r="E1896" i="5"/>
  <c r="F1896" i="5" s="1"/>
  <c r="I1896" i="5" s="1"/>
  <c r="E1897" i="5"/>
  <c r="F1897" i="5" s="1"/>
  <c r="I1897" i="5" s="1"/>
  <c r="E1898" i="5"/>
  <c r="F1898" i="5" s="1"/>
  <c r="I1898" i="5" s="1"/>
  <c r="E1899" i="5"/>
  <c r="F1899" i="5" s="1"/>
  <c r="I1899" i="5" s="1"/>
  <c r="E1900" i="5"/>
  <c r="F1900" i="5" s="1"/>
  <c r="I1900" i="5" s="1"/>
  <c r="E1901" i="5"/>
  <c r="F1901" i="5" s="1"/>
  <c r="I1901" i="5" s="1"/>
  <c r="E1902" i="5"/>
  <c r="F1902" i="5" s="1"/>
  <c r="I1902" i="5" s="1"/>
  <c r="E1903" i="5"/>
  <c r="F1903" i="5" s="1"/>
  <c r="I1903" i="5" s="1"/>
  <c r="E1904" i="5"/>
  <c r="F1904" i="5" s="1"/>
  <c r="I1904" i="5" s="1"/>
  <c r="E1905" i="5"/>
  <c r="F1905" i="5" s="1"/>
  <c r="I1905" i="5" s="1"/>
  <c r="E1906" i="5"/>
  <c r="F1906" i="5" s="1"/>
  <c r="I1906" i="5" s="1"/>
  <c r="E1907" i="5"/>
  <c r="F1907" i="5" s="1"/>
  <c r="I1907" i="5" s="1"/>
  <c r="E1908" i="5"/>
  <c r="F1908" i="5" s="1"/>
  <c r="I1908" i="5" s="1"/>
  <c r="E1909" i="5"/>
  <c r="F1909" i="5" s="1"/>
  <c r="I1909" i="5" s="1"/>
  <c r="E1910" i="5"/>
  <c r="F1910" i="5" s="1"/>
  <c r="I1910" i="5" s="1"/>
  <c r="E1911" i="5"/>
  <c r="F1911" i="5" s="1"/>
  <c r="I1911" i="5" s="1"/>
  <c r="E1912" i="5"/>
  <c r="F1912" i="5" s="1"/>
  <c r="I1912" i="5" s="1"/>
  <c r="E1913" i="5"/>
  <c r="F1913" i="5" s="1"/>
  <c r="I1913" i="5" s="1"/>
  <c r="E1914" i="5"/>
  <c r="F1914" i="5" s="1"/>
  <c r="I1914" i="5" s="1"/>
  <c r="E1915" i="5"/>
  <c r="F1915" i="5" s="1"/>
  <c r="I1915" i="5" s="1"/>
  <c r="E1916" i="5"/>
  <c r="F1916" i="5" s="1"/>
  <c r="I1916" i="5" s="1"/>
  <c r="E1917" i="5"/>
  <c r="F1917" i="5" s="1"/>
  <c r="I1917" i="5" s="1"/>
  <c r="E1918" i="5"/>
  <c r="F1918" i="5" s="1"/>
  <c r="I1918" i="5" s="1"/>
  <c r="E1919" i="5"/>
  <c r="F1919" i="5" s="1"/>
  <c r="I1919" i="5" s="1"/>
  <c r="E1920" i="5"/>
  <c r="F1920" i="5" s="1"/>
  <c r="I1920" i="5" s="1"/>
  <c r="E1921" i="5"/>
  <c r="F1921" i="5" s="1"/>
  <c r="I1921" i="5" s="1"/>
  <c r="E1922" i="5"/>
  <c r="F1922" i="5" s="1"/>
  <c r="I1922" i="5" s="1"/>
  <c r="E1923" i="5"/>
  <c r="F1923" i="5" s="1"/>
  <c r="I1923" i="5" s="1"/>
  <c r="E1924" i="5"/>
  <c r="F1924" i="5" s="1"/>
  <c r="I1924" i="5" s="1"/>
  <c r="E1925" i="5"/>
  <c r="F1925" i="5" s="1"/>
  <c r="I1925" i="5" s="1"/>
  <c r="E1926" i="5"/>
  <c r="F1926" i="5" s="1"/>
  <c r="I1926" i="5" s="1"/>
  <c r="E1927" i="5"/>
  <c r="F1927" i="5" s="1"/>
  <c r="I1927" i="5" s="1"/>
  <c r="E1928" i="5"/>
  <c r="F1928" i="5" s="1"/>
  <c r="I1928" i="5" s="1"/>
  <c r="E1929" i="5"/>
  <c r="F1929" i="5" s="1"/>
  <c r="I1929" i="5" s="1"/>
  <c r="E1930" i="5"/>
  <c r="F1930" i="5" s="1"/>
  <c r="I1930" i="5" s="1"/>
  <c r="E1931" i="5"/>
  <c r="F1931" i="5" s="1"/>
  <c r="I1931" i="5" s="1"/>
  <c r="E1932" i="5"/>
  <c r="F1932" i="5" s="1"/>
  <c r="I1932" i="5" s="1"/>
  <c r="E1933" i="5"/>
  <c r="F1933" i="5" s="1"/>
  <c r="I1933" i="5" s="1"/>
  <c r="E1934" i="5"/>
  <c r="F1934" i="5" s="1"/>
  <c r="I1934" i="5" s="1"/>
  <c r="E1935" i="5"/>
  <c r="F1935" i="5" s="1"/>
  <c r="I1935" i="5" s="1"/>
  <c r="E1936" i="5"/>
  <c r="F1936" i="5" s="1"/>
  <c r="I1936" i="5" s="1"/>
  <c r="E1937" i="5"/>
  <c r="F1937" i="5" s="1"/>
  <c r="I1937" i="5" s="1"/>
  <c r="E1938" i="5"/>
  <c r="F1938" i="5" s="1"/>
  <c r="I1938" i="5" s="1"/>
  <c r="E1939" i="5"/>
  <c r="F1939" i="5" s="1"/>
  <c r="I1939" i="5" s="1"/>
  <c r="E1940" i="5"/>
  <c r="F1940" i="5" s="1"/>
  <c r="I1940" i="5" s="1"/>
  <c r="E1941" i="5"/>
  <c r="F1941" i="5" s="1"/>
  <c r="I1941" i="5" s="1"/>
  <c r="E1942" i="5"/>
  <c r="F1942" i="5" s="1"/>
  <c r="I1942" i="5" s="1"/>
  <c r="E1943" i="5"/>
  <c r="F1943" i="5" s="1"/>
  <c r="I1943" i="5" s="1"/>
  <c r="E1944" i="5"/>
  <c r="F1944" i="5" s="1"/>
  <c r="I1944" i="5" s="1"/>
  <c r="E1945" i="5"/>
  <c r="F1945" i="5" s="1"/>
  <c r="I1945" i="5" s="1"/>
  <c r="E1946" i="5"/>
  <c r="F1946" i="5" s="1"/>
  <c r="I1946" i="5" s="1"/>
  <c r="E1947" i="5"/>
  <c r="F1947" i="5" s="1"/>
  <c r="I1947" i="5" s="1"/>
  <c r="E1948" i="5"/>
  <c r="F1948" i="5" s="1"/>
  <c r="I1948" i="5" s="1"/>
  <c r="E1949" i="5"/>
  <c r="F1949" i="5" s="1"/>
  <c r="I1949" i="5" s="1"/>
  <c r="E1950" i="5"/>
  <c r="F1950" i="5" s="1"/>
  <c r="I1950" i="5" s="1"/>
  <c r="E1951" i="5"/>
  <c r="F1951" i="5" s="1"/>
  <c r="I1951" i="5" s="1"/>
  <c r="E1952" i="5"/>
  <c r="F1952" i="5" s="1"/>
  <c r="I1952" i="5" s="1"/>
  <c r="E1953" i="5"/>
  <c r="F1953" i="5" s="1"/>
  <c r="I1953" i="5" s="1"/>
  <c r="E1954" i="5"/>
  <c r="F1954" i="5" s="1"/>
  <c r="I1954" i="5" s="1"/>
  <c r="E1955" i="5"/>
  <c r="F1955" i="5" s="1"/>
  <c r="I1955" i="5" s="1"/>
  <c r="E1956" i="5"/>
  <c r="F1956" i="5" s="1"/>
  <c r="I1956" i="5" s="1"/>
  <c r="E1957" i="5"/>
  <c r="F1957" i="5" s="1"/>
  <c r="I1957" i="5" s="1"/>
  <c r="E1958" i="5"/>
  <c r="F1958" i="5" s="1"/>
  <c r="I1958" i="5" s="1"/>
  <c r="E1959" i="5"/>
  <c r="F1959" i="5" s="1"/>
  <c r="I1959" i="5" s="1"/>
  <c r="E1960" i="5"/>
  <c r="F1960" i="5" s="1"/>
  <c r="I1960" i="5" s="1"/>
  <c r="E1961" i="5"/>
  <c r="F1961" i="5" s="1"/>
  <c r="I1961" i="5" s="1"/>
  <c r="E1962" i="5"/>
  <c r="F1962" i="5" s="1"/>
  <c r="I1962" i="5" s="1"/>
  <c r="E1963" i="5"/>
  <c r="F1963" i="5" s="1"/>
  <c r="I1963" i="5" s="1"/>
  <c r="E1964" i="5"/>
  <c r="F1964" i="5" s="1"/>
  <c r="I1964" i="5" s="1"/>
  <c r="E1965" i="5"/>
  <c r="F1965" i="5" s="1"/>
  <c r="I1965" i="5" s="1"/>
  <c r="E1966" i="5"/>
  <c r="F1966" i="5" s="1"/>
  <c r="I1966" i="5" s="1"/>
  <c r="E1967" i="5"/>
  <c r="F1967" i="5" s="1"/>
  <c r="I1967" i="5" s="1"/>
  <c r="E1968" i="5"/>
  <c r="F1968" i="5" s="1"/>
  <c r="I1968" i="5" s="1"/>
  <c r="E1969" i="5"/>
  <c r="F1969" i="5" s="1"/>
  <c r="I1969" i="5" s="1"/>
  <c r="E1970" i="5"/>
  <c r="F1970" i="5" s="1"/>
  <c r="I1970" i="5" s="1"/>
  <c r="E1971" i="5"/>
  <c r="F1971" i="5" s="1"/>
  <c r="I1971" i="5" s="1"/>
  <c r="E1972" i="5"/>
  <c r="F1972" i="5" s="1"/>
  <c r="I1972" i="5" s="1"/>
  <c r="E1973" i="5"/>
  <c r="F1973" i="5" s="1"/>
  <c r="I1973" i="5" s="1"/>
  <c r="E1974" i="5"/>
  <c r="F1974" i="5" s="1"/>
  <c r="I1974" i="5" s="1"/>
  <c r="E1975" i="5"/>
  <c r="F1975" i="5" s="1"/>
  <c r="I1975" i="5" s="1"/>
  <c r="E1976" i="5"/>
  <c r="F1976" i="5" s="1"/>
  <c r="I1976" i="5" s="1"/>
  <c r="E1977" i="5"/>
  <c r="F1977" i="5" s="1"/>
  <c r="I1977" i="5" s="1"/>
  <c r="E1978" i="5"/>
  <c r="F1978" i="5" s="1"/>
  <c r="I1978" i="5" s="1"/>
  <c r="E1979" i="5"/>
  <c r="F1979" i="5" s="1"/>
  <c r="I1979" i="5" s="1"/>
  <c r="E1980" i="5"/>
  <c r="F1980" i="5" s="1"/>
  <c r="I1980" i="5" s="1"/>
  <c r="E1981" i="5"/>
  <c r="F1981" i="5" s="1"/>
  <c r="I1981" i="5" s="1"/>
  <c r="E1982" i="5"/>
  <c r="F1982" i="5" s="1"/>
  <c r="I1982" i="5" s="1"/>
  <c r="E1983" i="5"/>
  <c r="F1983" i="5" s="1"/>
  <c r="I1983" i="5" s="1"/>
  <c r="E1984" i="5"/>
  <c r="F1984" i="5" s="1"/>
  <c r="I1984" i="5" s="1"/>
  <c r="E1985" i="5"/>
  <c r="F1985" i="5" s="1"/>
  <c r="I1985" i="5" s="1"/>
  <c r="E1986" i="5"/>
  <c r="F1986" i="5" s="1"/>
  <c r="I1986" i="5" s="1"/>
  <c r="E1987" i="5"/>
  <c r="F1987" i="5" s="1"/>
  <c r="I1987" i="5" s="1"/>
  <c r="E1988" i="5"/>
  <c r="F1988" i="5" s="1"/>
  <c r="I1988" i="5" s="1"/>
  <c r="E1989" i="5"/>
  <c r="F1989" i="5" s="1"/>
  <c r="I1989" i="5" s="1"/>
  <c r="E1990" i="5"/>
  <c r="F1990" i="5" s="1"/>
  <c r="I1990" i="5" s="1"/>
  <c r="E1991" i="5"/>
  <c r="F1991" i="5" s="1"/>
  <c r="I1991" i="5" s="1"/>
  <c r="E1992" i="5"/>
  <c r="F1992" i="5" s="1"/>
  <c r="I1992" i="5" s="1"/>
  <c r="E1993" i="5"/>
  <c r="F1993" i="5" s="1"/>
  <c r="I1993" i="5" s="1"/>
  <c r="E1994" i="5"/>
  <c r="F1994" i="5" s="1"/>
  <c r="I1994" i="5" s="1"/>
  <c r="E1995" i="5"/>
  <c r="F1995" i="5" s="1"/>
  <c r="I1995" i="5" s="1"/>
  <c r="E1996" i="5"/>
  <c r="F1996" i="5" s="1"/>
  <c r="I1996" i="5" s="1"/>
  <c r="E1997" i="5"/>
  <c r="F1997" i="5" s="1"/>
  <c r="I1997" i="5" s="1"/>
  <c r="E1998" i="5"/>
  <c r="F1998" i="5" s="1"/>
  <c r="I1998" i="5" s="1"/>
  <c r="E1999" i="5"/>
  <c r="F1999" i="5" s="1"/>
  <c r="I1999" i="5" s="1"/>
  <c r="E2000" i="5"/>
  <c r="F2000" i="5" s="1"/>
  <c r="I2000" i="5" s="1"/>
  <c r="E2001" i="5"/>
  <c r="F2001" i="5" s="1"/>
  <c r="I2001" i="5" s="1"/>
  <c r="E2002" i="5"/>
  <c r="F2002" i="5" s="1"/>
  <c r="I2002" i="5" s="1"/>
  <c r="E2003" i="5"/>
  <c r="F2003" i="5" s="1"/>
  <c r="I2003" i="5" s="1"/>
  <c r="E2004" i="5"/>
  <c r="F2004" i="5" s="1"/>
  <c r="I2004" i="5" s="1"/>
  <c r="E2005" i="5"/>
  <c r="F2005" i="5" s="1"/>
  <c r="I2005" i="5" s="1"/>
  <c r="E2006" i="5"/>
  <c r="F2006" i="5" s="1"/>
  <c r="I2006" i="5" s="1"/>
  <c r="E2007" i="5"/>
  <c r="F2007" i="5" s="1"/>
  <c r="I2007" i="5" s="1"/>
  <c r="E2008" i="5"/>
  <c r="F2008" i="5" s="1"/>
  <c r="I2008" i="5" s="1"/>
  <c r="E2009" i="5"/>
  <c r="F2009" i="5" s="1"/>
  <c r="I2009" i="5" s="1"/>
  <c r="E2010" i="5"/>
  <c r="F2010" i="5" s="1"/>
  <c r="I2010" i="5" s="1"/>
  <c r="E2011" i="5"/>
  <c r="F2011" i="5" s="1"/>
  <c r="I2011" i="5" s="1"/>
  <c r="E2012" i="5"/>
  <c r="F2012" i="5" s="1"/>
  <c r="I2012" i="5" s="1"/>
  <c r="E2013" i="5"/>
  <c r="F2013" i="5" s="1"/>
  <c r="I2013" i="5" s="1"/>
  <c r="E2014" i="5"/>
  <c r="F2014" i="5" s="1"/>
  <c r="I2014" i="5" s="1"/>
  <c r="E2015" i="5"/>
  <c r="F2015" i="5" s="1"/>
  <c r="I2015" i="5" s="1"/>
  <c r="E2016" i="5"/>
  <c r="F2016" i="5" s="1"/>
  <c r="I2016" i="5" s="1"/>
  <c r="E2017" i="5"/>
  <c r="F2017" i="5" s="1"/>
  <c r="I2017" i="5" s="1"/>
  <c r="E2018" i="5"/>
  <c r="F2018" i="5" s="1"/>
  <c r="I2018" i="5" s="1"/>
  <c r="E2019" i="5"/>
  <c r="F2019" i="5" s="1"/>
  <c r="I2019" i="5" s="1"/>
  <c r="E2020" i="5"/>
  <c r="F2020" i="5" s="1"/>
  <c r="I2020" i="5" s="1"/>
  <c r="E2021" i="5"/>
  <c r="F2021" i="5" s="1"/>
  <c r="I2021" i="5" s="1"/>
  <c r="E2022" i="5"/>
  <c r="F2022" i="5" s="1"/>
  <c r="I2022" i="5" s="1"/>
  <c r="E2023" i="5"/>
  <c r="F2023" i="5" s="1"/>
  <c r="I2023" i="5" s="1"/>
  <c r="E2024" i="5"/>
  <c r="F2024" i="5" s="1"/>
  <c r="I2024" i="5" s="1"/>
  <c r="E2025" i="5"/>
  <c r="F2025" i="5" s="1"/>
  <c r="I2025" i="5" s="1"/>
  <c r="E2026" i="5"/>
  <c r="F2026" i="5" s="1"/>
  <c r="I2026" i="5" s="1"/>
  <c r="E2027" i="5"/>
  <c r="F2027" i="5" s="1"/>
  <c r="I2027" i="5" s="1"/>
  <c r="E2028" i="5"/>
  <c r="F2028" i="5" s="1"/>
  <c r="I2028" i="5" s="1"/>
  <c r="E2029" i="5"/>
  <c r="F2029" i="5" s="1"/>
  <c r="I2029" i="5" s="1"/>
  <c r="E2030" i="5"/>
  <c r="F2030" i="5" s="1"/>
  <c r="I2030" i="5" s="1"/>
  <c r="E2031" i="5"/>
  <c r="F2031" i="5" s="1"/>
  <c r="I2031" i="5" s="1"/>
  <c r="E2032" i="5"/>
  <c r="F2032" i="5" s="1"/>
  <c r="I2032" i="5" s="1"/>
  <c r="E2033" i="5"/>
  <c r="F2033" i="5" s="1"/>
  <c r="I2033" i="5" s="1"/>
  <c r="E2034" i="5"/>
  <c r="F2034" i="5" s="1"/>
  <c r="I2034" i="5" s="1"/>
  <c r="E2035" i="5"/>
  <c r="F2035" i="5" s="1"/>
  <c r="I2035" i="5" s="1"/>
  <c r="E2036" i="5"/>
  <c r="F2036" i="5" s="1"/>
  <c r="I2036" i="5" s="1"/>
  <c r="E2037" i="5"/>
  <c r="F2037" i="5" s="1"/>
  <c r="I2037" i="5" s="1"/>
  <c r="E2038" i="5"/>
  <c r="F2038" i="5" s="1"/>
  <c r="I2038" i="5" s="1"/>
  <c r="E2039" i="5"/>
  <c r="F2039" i="5" s="1"/>
  <c r="I2039" i="5" s="1"/>
  <c r="E2040" i="5"/>
  <c r="F2040" i="5" s="1"/>
  <c r="I2040" i="5" s="1"/>
  <c r="E2041" i="5"/>
  <c r="F2041" i="5" s="1"/>
  <c r="I2041" i="5" s="1"/>
  <c r="E2042" i="5"/>
  <c r="F2042" i="5" s="1"/>
  <c r="I2042" i="5" s="1"/>
  <c r="E2043" i="5"/>
  <c r="F2043" i="5" s="1"/>
  <c r="I2043" i="5" s="1"/>
  <c r="E2044" i="5"/>
  <c r="F2044" i="5" s="1"/>
  <c r="I2044" i="5" s="1"/>
  <c r="E2045" i="5"/>
  <c r="F2045" i="5" s="1"/>
  <c r="I2045" i="5" s="1"/>
  <c r="E2046" i="5"/>
  <c r="F2046" i="5" s="1"/>
  <c r="I2046" i="5" s="1"/>
  <c r="E2047" i="5"/>
  <c r="F2047" i="5" s="1"/>
  <c r="I2047" i="5" s="1"/>
  <c r="E2048" i="5"/>
  <c r="F2048" i="5" s="1"/>
  <c r="I2048" i="5" s="1"/>
  <c r="E2049" i="5"/>
  <c r="F2049" i="5" s="1"/>
  <c r="I2049" i="5" s="1"/>
  <c r="E2050" i="5"/>
  <c r="F2050" i="5" s="1"/>
  <c r="I2050" i="5" s="1"/>
  <c r="E2051" i="5"/>
  <c r="F2051" i="5" s="1"/>
  <c r="I2051" i="5" s="1"/>
  <c r="E2052" i="5"/>
  <c r="F2052" i="5" s="1"/>
  <c r="I2052" i="5" s="1"/>
  <c r="E2053" i="5"/>
  <c r="F2053" i="5" s="1"/>
  <c r="I2053" i="5" s="1"/>
  <c r="E2054" i="5"/>
  <c r="F2054" i="5" s="1"/>
  <c r="I2054" i="5" s="1"/>
  <c r="E2055" i="5"/>
  <c r="F2055" i="5" s="1"/>
  <c r="I2055" i="5" s="1"/>
  <c r="E2056" i="5"/>
  <c r="F2056" i="5" s="1"/>
  <c r="I2056" i="5" s="1"/>
  <c r="E2057" i="5"/>
  <c r="F2057" i="5" s="1"/>
  <c r="I2057" i="5" s="1"/>
  <c r="E2058" i="5"/>
  <c r="F2058" i="5" s="1"/>
  <c r="I2058" i="5" s="1"/>
  <c r="E2059" i="5"/>
  <c r="F2059" i="5" s="1"/>
  <c r="I2059" i="5" s="1"/>
  <c r="E2060" i="5"/>
  <c r="F2060" i="5" s="1"/>
  <c r="I2060" i="5" s="1"/>
  <c r="E2061" i="5"/>
  <c r="F2061" i="5" s="1"/>
  <c r="I2061" i="5" s="1"/>
  <c r="E2062" i="5"/>
  <c r="F2062" i="5" s="1"/>
  <c r="I2062" i="5" s="1"/>
  <c r="E2063" i="5"/>
  <c r="F2063" i="5" s="1"/>
  <c r="I2063" i="5" s="1"/>
  <c r="E2064" i="5"/>
  <c r="F2064" i="5" s="1"/>
  <c r="I2064" i="5" s="1"/>
  <c r="E2065" i="5"/>
  <c r="F2065" i="5" s="1"/>
  <c r="I2065" i="5" s="1"/>
  <c r="E2066" i="5"/>
  <c r="F2066" i="5" s="1"/>
  <c r="I2066" i="5" s="1"/>
  <c r="E2067" i="5"/>
  <c r="F2067" i="5" s="1"/>
  <c r="I2067" i="5" s="1"/>
  <c r="E2068" i="5"/>
  <c r="F2068" i="5" s="1"/>
  <c r="I2068" i="5" s="1"/>
  <c r="E2069" i="5"/>
  <c r="F2069" i="5" s="1"/>
  <c r="I2069" i="5" s="1"/>
  <c r="E2070" i="5"/>
  <c r="F2070" i="5" s="1"/>
  <c r="I2070" i="5" s="1"/>
  <c r="E2071" i="5"/>
  <c r="F2071" i="5" s="1"/>
  <c r="I2071" i="5" s="1"/>
  <c r="E2072" i="5"/>
  <c r="F2072" i="5" s="1"/>
  <c r="I2072" i="5" s="1"/>
  <c r="E2073" i="5"/>
  <c r="F2073" i="5" s="1"/>
  <c r="I2073" i="5" s="1"/>
  <c r="E2074" i="5"/>
  <c r="F2074" i="5" s="1"/>
  <c r="I2074" i="5" s="1"/>
  <c r="E2075" i="5"/>
  <c r="F2075" i="5" s="1"/>
  <c r="I2075" i="5" s="1"/>
  <c r="E2076" i="5"/>
  <c r="F2076" i="5" s="1"/>
  <c r="I2076" i="5" s="1"/>
  <c r="E2077" i="5"/>
  <c r="F2077" i="5" s="1"/>
  <c r="I2077" i="5" s="1"/>
  <c r="E2078" i="5"/>
  <c r="F2078" i="5" s="1"/>
  <c r="I2078" i="5" s="1"/>
  <c r="E2079" i="5"/>
  <c r="F2079" i="5" s="1"/>
  <c r="I2079" i="5" s="1"/>
  <c r="E2080" i="5"/>
  <c r="F2080" i="5" s="1"/>
  <c r="I2080" i="5" s="1"/>
  <c r="E2081" i="5"/>
  <c r="F2081" i="5" s="1"/>
  <c r="I2081" i="5" s="1"/>
  <c r="E2082" i="5"/>
  <c r="F2082" i="5" s="1"/>
  <c r="I2082" i="5" s="1"/>
  <c r="E2083" i="5"/>
  <c r="F2083" i="5" s="1"/>
  <c r="I2083" i="5" s="1"/>
  <c r="E2084" i="5"/>
  <c r="F2084" i="5" s="1"/>
  <c r="I2084" i="5" s="1"/>
  <c r="E2085" i="5"/>
  <c r="F2085" i="5" s="1"/>
  <c r="I2085" i="5" s="1"/>
  <c r="E2086" i="5"/>
  <c r="F2086" i="5" s="1"/>
  <c r="I2086" i="5" s="1"/>
  <c r="E2087" i="5"/>
  <c r="F2087" i="5" s="1"/>
  <c r="I2087" i="5" s="1"/>
  <c r="E2088" i="5"/>
  <c r="F2088" i="5" s="1"/>
  <c r="I2088" i="5" s="1"/>
  <c r="E2089" i="5"/>
  <c r="F2089" i="5" s="1"/>
  <c r="I2089" i="5" s="1"/>
  <c r="E2090" i="5"/>
  <c r="F2090" i="5" s="1"/>
  <c r="I2090" i="5" s="1"/>
  <c r="E2091" i="5"/>
  <c r="F2091" i="5" s="1"/>
  <c r="I2091" i="5" s="1"/>
  <c r="E2092" i="5"/>
  <c r="F2092" i="5" s="1"/>
  <c r="I2092" i="5" s="1"/>
  <c r="E2093" i="5"/>
  <c r="F2093" i="5" s="1"/>
  <c r="I2093" i="5" s="1"/>
  <c r="E2094" i="5"/>
  <c r="F2094" i="5" s="1"/>
  <c r="I2094" i="5" s="1"/>
  <c r="E2095" i="5"/>
  <c r="F2095" i="5" s="1"/>
  <c r="I2095" i="5" s="1"/>
  <c r="E2096" i="5"/>
  <c r="F2096" i="5" s="1"/>
  <c r="I2096" i="5" s="1"/>
  <c r="E2097" i="5"/>
  <c r="F2097" i="5" s="1"/>
  <c r="I2097" i="5" s="1"/>
  <c r="E2098" i="5"/>
  <c r="F2098" i="5" s="1"/>
  <c r="I2098" i="5" s="1"/>
  <c r="E2099" i="5"/>
  <c r="F2099" i="5" s="1"/>
  <c r="I2099" i="5" s="1"/>
  <c r="E2100" i="5"/>
  <c r="F2100" i="5" s="1"/>
  <c r="I2100" i="5" s="1"/>
  <c r="E2101" i="5"/>
  <c r="F2101" i="5" s="1"/>
  <c r="I2101" i="5" s="1"/>
  <c r="E2102" i="5"/>
  <c r="F2102" i="5" s="1"/>
  <c r="I2102" i="5" s="1"/>
  <c r="E2103" i="5"/>
  <c r="F2103" i="5" s="1"/>
  <c r="I2103" i="5" s="1"/>
  <c r="E2104" i="5"/>
  <c r="F2104" i="5" s="1"/>
  <c r="I2104" i="5" s="1"/>
  <c r="E2105" i="5"/>
  <c r="F2105" i="5" s="1"/>
  <c r="I2105" i="5" s="1"/>
  <c r="E2106" i="5"/>
  <c r="F2106" i="5" s="1"/>
  <c r="I2106" i="5" s="1"/>
  <c r="E2107" i="5"/>
  <c r="F2107" i="5" s="1"/>
  <c r="I2107" i="5" s="1"/>
  <c r="E2108" i="5"/>
  <c r="F2108" i="5" s="1"/>
  <c r="I2108" i="5" s="1"/>
  <c r="E2109" i="5"/>
  <c r="F2109" i="5" s="1"/>
  <c r="I2109" i="5" s="1"/>
  <c r="E2110" i="5"/>
  <c r="F2110" i="5" s="1"/>
  <c r="I2110" i="5" s="1"/>
  <c r="E2111" i="5"/>
  <c r="F2111" i="5" s="1"/>
  <c r="I2111" i="5" s="1"/>
  <c r="E2112" i="5"/>
  <c r="F2112" i="5" s="1"/>
  <c r="I2112" i="5" s="1"/>
  <c r="E2113" i="5"/>
  <c r="F2113" i="5" s="1"/>
  <c r="I2113" i="5" s="1"/>
  <c r="E2114" i="5"/>
  <c r="F2114" i="5" s="1"/>
  <c r="I2114" i="5" s="1"/>
  <c r="E2115" i="5"/>
  <c r="F2115" i="5" s="1"/>
  <c r="I2115" i="5" s="1"/>
  <c r="E2116" i="5"/>
  <c r="F2116" i="5" s="1"/>
  <c r="I2116" i="5" s="1"/>
  <c r="E2117" i="5"/>
  <c r="F2117" i="5" s="1"/>
  <c r="I2117" i="5" s="1"/>
  <c r="E2118" i="5"/>
  <c r="F2118" i="5" s="1"/>
  <c r="I2118" i="5" s="1"/>
  <c r="E2119" i="5"/>
  <c r="F2119" i="5" s="1"/>
  <c r="I2119" i="5" s="1"/>
  <c r="E2120" i="5"/>
  <c r="F2120" i="5" s="1"/>
  <c r="I2120" i="5" s="1"/>
  <c r="E2121" i="5"/>
  <c r="F2121" i="5" s="1"/>
  <c r="I2121" i="5" s="1"/>
  <c r="E2122" i="5"/>
  <c r="F2122" i="5" s="1"/>
  <c r="I2122" i="5" s="1"/>
  <c r="E2123" i="5"/>
  <c r="F2123" i="5" s="1"/>
  <c r="I2123" i="5" s="1"/>
  <c r="E2124" i="5"/>
  <c r="F2124" i="5" s="1"/>
  <c r="I2124" i="5" s="1"/>
  <c r="E2125" i="5"/>
  <c r="F2125" i="5" s="1"/>
  <c r="I2125" i="5" s="1"/>
  <c r="E2126" i="5"/>
  <c r="F2126" i="5" s="1"/>
  <c r="I2126" i="5" s="1"/>
  <c r="E2127" i="5"/>
  <c r="F2127" i="5" s="1"/>
  <c r="I2127" i="5" s="1"/>
  <c r="E2128" i="5"/>
  <c r="F2128" i="5" s="1"/>
  <c r="I2128" i="5" s="1"/>
  <c r="E2129" i="5"/>
  <c r="F2129" i="5" s="1"/>
  <c r="I2129" i="5" s="1"/>
  <c r="E2130" i="5"/>
  <c r="F2130" i="5" s="1"/>
  <c r="I2130" i="5" s="1"/>
  <c r="E2131" i="5"/>
  <c r="F2131" i="5" s="1"/>
  <c r="I2131" i="5" s="1"/>
  <c r="E2132" i="5"/>
  <c r="F2132" i="5" s="1"/>
  <c r="I2132" i="5" s="1"/>
  <c r="E2133" i="5"/>
  <c r="F2133" i="5" s="1"/>
  <c r="I2133" i="5" s="1"/>
  <c r="E2134" i="5"/>
  <c r="F2134" i="5" s="1"/>
  <c r="I2134" i="5" s="1"/>
  <c r="E2135" i="5"/>
  <c r="F2135" i="5" s="1"/>
  <c r="I2135" i="5" s="1"/>
  <c r="E2136" i="5"/>
  <c r="F2136" i="5" s="1"/>
  <c r="I2136" i="5" s="1"/>
  <c r="E2137" i="5"/>
  <c r="F2137" i="5" s="1"/>
  <c r="I2137" i="5" s="1"/>
  <c r="E2138" i="5"/>
  <c r="F2138" i="5" s="1"/>
  <c r="I2138" i="5" s="1"/>
  <c r="E2139" i="5"/>
  <c r="F2139" i="5" s="1"/>
  <c r="I2139" i="5" s="1"/>
  <c r="E2140" i="5"/>
  <c r="F2140" i="5" s="1"/>
  <c r="I2140" i="5" s="1"/>
  <c r="E2141" i="5"/>
  <c r="F2141" i="5" s="1"/>
  <c r="I2141" i="5" s="1"/>
  <c r="E2142" i="5"/>
  <c r="F2142" i="5" s="1"/>
  <c r="I2142" i="5" s="1"/>
  <c r="E2143" i="5"/>
  <c r="F2143" i="5" s="1"/>
  <c r="I2143" i="5" s="1"/>
  <c r="E2144" i="5"/>
  <c r="F2144" i="5" s="1"/>
  <c r="I2144" i="5" s="1"/>
  <c r="E2145" i="5"/>
  <c r="F2145" i="5" s="1"/>
  <c r="I2145" i="5" s="1"/>
  <c r="E2146" i="5"/>
  <c r="F2146" i="5" s="1"/>
  <c r="I2146" i="5" s="1"/>
  <c r="E2147" i="5"/>
  <c r="F2147" i="5" s="1"/>
  <c r="I2147" i="5" s="1"/>
  <c r="E2148" i="5"/>
  <c r="F2148" i="5" s="1"/>
  <c r="I2148" i="5" s="1"/>
  <c r="E2149" i="5"/>
  <c r="F2149" i="5" s="1"/>
  <c r="I2149" i="5" s="1"/>
  <c r="E2150" i="5"/>
  <c r="F2150" i="5" s="1"/>
  <c r="I2150" i="5" s="1"/>
  <c r="E2151" i="5"/>
  <c r="F2151" i="5" s="1"/>
  <c r="I2151" i="5" s="1"/>
  <c r="E2152" i="5"/>
  <c r="F2152" i="5" s="1"/>
  <c r="I2152" i="5" s="1"/>
  <c r="E2153" i="5"/>
  <c r="F2153" i="5" s="1"/>
  <c r="I2153" i="5" s="1"/>
  <c r="E2154" i="5"/>
  <c r="F2154" i="5" s="1"/>
  <c r="I2154" i="5" s="1"/>
  <c r="E2155" i="5"/>
  <c r="F2155" i="5" s="1"/>
  <c r="I2155" i="5" s="1"/>
  <c r="E2156" i="5"/>
  <c r="F2156" i="5" s="1"/>
  <c r="I2156" i="5" s="1"/>
  <c r="E2157" i="5"/>
  <c r="F2157" i="5" s="1"/>
  <c r="I2157" i="5" s="1"/>
  <c r="E2158" i="5"/>
  <c r="F2158" i="5" s="1"/>
  <c r="I2158" i="5" s="1"/>
  <c r="E2159" i="5"/>
  <c r="F2159" i="5" s="1"/>
  <c r="I2159" i="5" s="1"/>
  <c r="E2160" i="5"/>
  <c r="F2160" i="5" s="1"/>
  <c r="I2160" i="5" s="1"/>
  <c r="E2161" i="5"/>
  <c r="F2161" i="5" s="1"/>
  <c r="I2161" i="5" s="1"/>
  <c r="E2162" i="5"/>
  <c r="F2162" i="5" s="1"/>
  <c r="I2162" i="5" s="1"/>
  <c r="E2163" i="5"/>
  <c r="F2163" i="5" s="1"/>
  <c r="I2163" i="5" s="1"/>
  <c r="E2164" i="5"/>
  <c r="F2164" i="5" s="1"/>
  <c r="I2164" i="5" s="1"/>
  <c r="E2165" i="5"/>
  <c r="F2165" i="5" s="1"/>
  <c r="I2165" i="5" s="1"/>
  <c r="E2166" i="5"/>
  <c r="F2166" i="5" s="1"/>
  <c r="I2166" i="5" s="1"/>
  <c r="E2167" i="5"/>
  <c r="F2167" i="5" s="1"/>
  <c r="I2167" i="5" s="1"/>
  <c r="E2168" i="5"/>
  <c r="F2168" i="5" s="1"/>
  <c r="I2168" i="5" s="1"/>
  <c r="E2169" i="5"/>
  <c r="F2169" i="5" s="1"/>
  <c r="I2169" i="5" s="1"/>
  <c r="E2170" i="5"/>
  <c r="F2170" i="5" s="1"/>
  <c r="I2170" i="5" s="1"/>
  <c r="E2171" i="5"/>
  <c r="F2171" i="5" s="1"/>
  <c r="I2171" i="5" s="1"/>
  <c r="E2172" i="5"/>
  <c r="F2172" i="5" s="1"/>
  <c r="I2172" i="5" s="1"/>
  <c r="E2173" i="5"/>
  <c r="F2173" i="5" s="1"/>
  <c r="I2173" i="5" s="1"/>
  <c r="E2174" i="5"/>
  <c r="F2174" i="5" s="1"/>
  <c r="I2174" i="5" s="1"/>
  <c r="E2175" i="5"/>
  <c r="F2175" i="5" s="1"/>
  <c r="I2175" i="5" s="1"/>
  <c r="E2176" i="5"/>
  <c r="F2176" i="5" s="1"/>
  <c r="I2176" i="5" s="1"/>
  <c r="E2177" i="5"/>
  <c r="F2177" i="5" s="1"/>
  <c r="I2177" i="5" s="1"/>
  <c r="E2178" i="5"/>
  <c r="F2178" i="5" s="1"/>
  <c r="I2178" i="5" s="1"/>
  <c r="E2179" i="5"/>
  <c r="F2179" i="5" s="1"/>
  <c r="I2179" i="5" s="1"/>
  <c r="E2180" i="5"/>
  <c r="F2180" i="5" s="1"/>
  <c r="I2180" i="5" s="1"/>
  <c r="E2181" i="5"/>
  <c r="F2181" i="5" s="1"/>
  <c r="I2181" i="5" s="1"/>
  <c r="E2182" i="5"/>
  <c r="F2182" i="5" s="1"/>
  <c r="I2182" i="5" s="1"/>
  <c r="E2183" i="5"/>
  <c r="F2183" i="5" s="1"/>
  <c r="I2183" i="5" s="1"/>
  <c r="E2184" i="5"/>
  <c r="F2184" i="5" s="1"/>
  <c r="I2184" i="5" s="1"/>
  <c r="E2185" i="5"/>
  <c r="F2185" i="5" s="1"/>
  <c r="I2185" i="5" s="1"/>
  <c r="E2186" i="5"/>
  <c r="F2186" i="5" s="1"/>
  <c r="I2186" i="5" s="1"/>
  <c r="E2187" i="5"/>
  <c r="F2187" i="5" s="1"/>
  <c r="I2187" i="5" s="1"/>
  <c r="E2188" i="5"/>
  <c r="F2188" i="5" s="1"/>
  <c r="I2188" i="5" s="1"/>
  <c r="E2189" i="5"/>
  <c r="F2189" i="5" s="1"/>
  <c r="I2189" i="5" s="1"/>
  <c r="E2190" i="5"/>
  <c r="F2190" i="5" s="1"/>
  <c r="I2190" i="5" s="1"/>
  <c r="E2191" i="5"/>
  <c r="F2191" i="5" s="1"/>
  <c r="I2191" i="5" s="1"/>
  <c r="E2192" i="5"/>
  <c r="F2192" i="5" s="1"/>
  <c r="I2192" i="5" s="1"/>
  <c r="E2193" i="5"/>
  <c r="F2193" i="5" s="1"/>
  <c r="I2193" i="5" s="1"/>
  <c r="E2194" i="5"/>
  <c r="F2194" i="5" s="1"/>
  <c r="I2194" i="5" s="1"/>
  <c r="E2195" i="5"/>
  <c r="F2195" i="5" s="1"/>
  <c r="I2195" i="5" s="1"/>
  <c r="E2196" i="5"/>
  <c r="F2196" i="5" s="1"/>
  <c r="I2196" i="5" s="1"/>
  <c r="E2197" i="5"/>
  <c r="F2197" i="5" s="1"/>
  <c r="I2197" i="5" s="1"/>
  <c r="E2198" i="5"/>
  <c r="F2198" i="5" s="1"/>
  <c r="I2198" i="5" s="1"/>
  <c r="E2199" i="5"/>
  <c r="F2199" i="5" s="1"/>
  <c r="I2199" i="5" s="1"/>
  <c r="E2200" i="5"/>
  <c r="F2200" i="5" s="1"/>
  <c r="I2200" i="5" s="1"/>
  <c r="E2201" i="5"/>
  <c r="F2201" i="5" s="1"/>
  <c r="I2201" i="5" s="1"/>
  <c r="E2202" i="5"/>
  <c r="F2202" i="5" s="1"/>
  <c r="I2202" i="5" s="1"/>
  <c r="E2203" i="5"/>
  <c r="F2203" i="5" s="1"/>
  <c r="I2203" i="5" s="1"/>
  <c r="E2204" i="5"/>
  <c r="F2204" i="5" s="1"/>
  <c r="I2204" i="5" s="1"/>
  <c r="E2205" i="5"/>
  <c r="F2205" i="5" s="1"/>
  <c r="I2205" i="5" s="1"/>
  <c r="E2206" i="5"/>
  <c r="F2206" i="5" s="1"/>
  <c r="I2206" i="5" s="1"/>
  <c r="E2207" i="5"/>
  <c r="F2207" i="5" s="1"/>
  <c r="I2207" i="5" s="1"/>
  <c r="E2208" i="5"/>
  <c r="F2208" i="5" s="1"/>
  <c r="I2208" i="5" s="1"/>
  <c r="E2209" i="5"/>
  <c r="F2209" i="5" s="1"/>
  <c r="I2209" i="5" s="1"/>
  <c r="E2210" i="5"/>
  <c r="F2210" i="5" s="1"/>
  <c r="I2210" i="5" s="1"/>
  <c r="E2211" i="5"/>
  <c r="F2211" i="5" s="1"/>
  <c r="I2211" i="5" s="1"/>
  <c r="E2212" i="5"/>
  <c r="F2212" i="5" s="1"/>
  <c r="I2212" i="5" s="1"/>
  <c r="E2213" i="5"/>
  <c r="F2213" i="5" s="1"/>
  <c r="I2213" i="5" s="1"/>
  <c r="E2214" i="5"/>
  <c r="F2214" i="5" s="1"/>
  <c r="I2214" i="5" s="1"/>
  <c r="E2215" i="5"/>
  <c r="F2215" i="5" s="1"/>
  <c r="I2215" i="5" s="1"/>
  <c r="E2216" i="5"/>
  <c r="F2216" i="5" s="1"/>
  <c r="I2216" i="5" s="1"/>
  <c r="E2217" i="5"/>
  <c r="F2217" i="5" s="1"/>
  <c r="I2217" i="5" s="1"/>
  <c r="E2218" i="5"/>
  <c r="F2218" i="5" s="1"/>
  <c r="I2218" i="5" s="1"/>
  <c r="E2219" i="5"/>
  <c r="F2219" i="5" s="1"/>
  <c r="I2219" i="5" s="1"/>
  <c r="E2220" i="5"/>
  <c r="F2220" i="5" s="1"/>
  <c r="I2220" i="5" s="1"/>
  <c r="E2221" i="5"/>
  <c r="F2221" i="5" s="1"/>
  <c r="I2221" i="5" s="1"/>
  <c r="E2222" i="5"/>
  <c r="F2222" i="5" s="1"/>
  <c r="I2222" i="5" s="1"/>
  <c r="E2223" i="5"/>
  <c r="F2223" i="5" s="1"/>
  <c r="I2223" i="5" s="1"/>
  <c r="E2224" i="5"/>
  <c r="F2224" i="5" s="1"/>
  <c r="I2224" i="5" s="1"/>
  <c r="E2225" i="5"/>
  <c r="F2225" i="5" s="1"/>
  <c r="I2225" i="5" s="1"/>
  <c r="E2226" i="5"/>
  <c r="F2226" i="5" s="1"/>
  <c r="I2226" i="5" s="1"/>
  <c r="E2227" i="5"/>
  <c r="F2227" i="5" s="1"/>
  <c r="I2227" i="5" s="1"/>
  <c r="E2228" i="5"/>
  <c r="F2228" i="5" s="1"/>
  <c r="I2228" i="5" s="1"/>
  <c r="E2229" i="5"/>
  <c r="F2229" i="5" s="1"/>
  <c r="I2229" i="5" s="1"/>
  <c r="E2230" i="5"/>
  <c r="F2230" i="5" s="1"/>
  <c r="I2230" i="5" s="1"/>
  <c r="E2231" i="5"/>
  <c r="F2231" i="5" s="1"/>
  <c r="I2231" i="5" s="1"/>
  <c r="E2232" i="5"/>
  <c r="F2232" i="5" s="1"/>
  <c r="I2232" i="5" s="1"/>
  <c r="E2233" i="5"/>
  <c r="F2233" i="5" s="1"/>
  <c r="I2233" i="5" s="1"/>
  <c r="E2234" i="5"/>
  <c r="F2234" i="5" s="1"/>
  <c r="I2234" i="5" s="1"/>
  <c r="E2235" i="5"/>
  <c r="F2235" i="5" s="1"/>
  <c r="I2235" i="5" s="1"/>
  <c r="E2236" i="5"/>
  <c r="F2236" i="5" s="1"/>
  <c r="I2236" i="5" s="1"/>
  <c r="E2237" i="5"/>
  <c r="F2237" i="5" s="1"/>
  <c r="I2237" i="5" s="1"/>
  <c r="E2238" i="5"/>
  <c r="F2238" i="5" s="1"/>
  <c r="I2238" i="5" s="1"/>
  <c r="E2239" i="5"/>
  <c r="F2239" i="5" s="1"/>
  <c r="I2239" i="5" s="1"/>
  <c r="E2240" i="5"/>
  <c r="F2240" i="5" s="1"/>
  <c r="I2240" i="5" s="1"/>
  <c r="E2241" i="5"/>
  <c r="F2241" i="5" s="1"/>
  <c r="I2241" i="5" s="1"/>
  <c r="E2242" i="5"/>
  <c r="F2242" i="5" s="1"/>
  <c r="I2242" i="5" s="1"/>
  <c r="E2243" i="5"/>
  <c r="F2243" i="5" s="1"/>
  <c r="I2243" i="5" s="1"/>
  <c r="E2244" i="5"/>
  <c r="F2244" i="5" s="1"/>
  <c r="I2244" i="5" s="1"/>
  <c r="E2245" i="5"/>
  <c r="F2245" i="5" s="1"/>
  <c r="I2245" i="5" s="1"/>
  <c r="E2246" i="5"/>
  <c r="F2246" i="5" s="1"/>
  <c r="I2246" i="5" s="1"/>
  <c r="E2247" i="5"/>
  <c r="F2247" i="5" s="1"/>
  <c r="I2247" i="5" s="1"/>
  <c r="E2248" i="5"/>
  <c r="F2248" i="5" s="1"/>
  <c r="I2248" i="5" s="1"/>
  <c r="E2249" i="5"/>
  <c r="F2249" i="5" s="1"/>
  <c r="I2249" i="5" s="1"/>
  <c r="E2250" i="5"/>
  <c r="F2250" i="5" s="1"/>
  <c r="I2250" i="5" s="1"/>
  <c r="E2251" i="5"/>
  <c r="F2251" i="5" s="1"/>
  <c r="I2251" i="5" s="1"/>
  <c r="E2252" i="5"/>
  <c r="F2252" i="5" s="1"/>
  <c r="I2252" i="5" s="1"/>
  <c r="E2253" i="5"/>
  <c r="F2253" i="5" s="1"/>
  <c r="I2253" i="5" s="1"/>
  <c r="E2254" i="5"/>
  <c r="F2254" i="5" s="1"/>
  <c r="I2254" i="5" s="1"/>
  <c r="E2255" i="5"/>
  <c r="F2255" i="5" s="1"/>
  <c r="I2255" i="5" s="1"/>
  <c r="E2256" i="5"/>
  <c r="F2256" i="5" s="1"/>
  <c r="I2256" i="5" s="1"/>
  <c r="E2257" i="5"/>
  <c r="F2257" i="5" s="1"/>
  <c r="I2257" i="5" s="1"/>
  <c r="E2258" i="5"/>
  <c r="F2258" i="5" s="1"/>
  <c r="I2258" i="5" s="1"/>
  <c r="E2259" i="5"/>
  <c r="F2259" i="5" s="1"/>
  <c r="I2259" i="5" s="1"/>
  <c r="E2260" i="5"/>
  <c r="F2260" i="5" s="1"/>
  <c r="I2260" i="5" s="1"/>
  <c r="E2261" i="5"/>
  <c r="F2261" i="5" s="1"/>
  <c r="I2261" i="5" s="1"/>
  <c r="E2262" i="5"/>
  <c r="F2262" i="5" s="1"/>
  <c r="I2262" i="5" s="1"/>
  <c r="E2263" i="5"/>
  <c r="F2263" i="5" s="1"/>
  <c r="I2263" i="5" s="1"/>
  <c r="E2264" i="5"/>
  <c r="F2264" i="5" s="1"/>
  <c r="I2264" i="5" s="1"/>
  <c r="E2265" i="5"/>
  <c r="F2265" i="5" s="1"/>
  <c r="I2265" i="5" s="1"/>
  <c r="E2266" i="5"/>
  <c r="F2266" i="5" s="1"/>
  <c r="I2266" i="5" s="1"/>
  <c r="E2267" i="5"/>
  <c r="F2267" i="5" s="1"/>
  <c r="I2267" i="5" s="1"/>
  <c r="E2268" i="5"/>
  <c r="F2268" i="5" s="1"/>
  <c r="I2268" i="5" s="1"/>
  <c r="E2269" i="5"/>
  <c r="F2269" i="5" s="1"/>
  <c r="I2269" i="5" s="1"/>
  <c r="E2270" i="5"/>
  <c r="F2270" i="5" s="1"/>
  <c r="I2270" i="5" s="1"/>
  <c r="E2271" i="5"/>
  <c r="F2271" i="5" s="1"/>
  <c r="I2271" i="5" s="1"/>
  <c r="E2272" i="5"/>
  <c r="F2272" i="5" s="1"/>
  <c r="I2272" i="5" s="1"/>
  <c r="E2273" i="5"/>
  <c r="F2273" i="5" s="1"/>
  <c r="I2273" i="5" s="1"/>
  <c r="E2274" i="5"/>
  <c r="F2274" i="5" s="1"/>
  <c r="I2274" i="5" s="1"/>
  <c r="E2275" i="5"/>
  <c r="F2275" i="5" s="1"/>
  <c r="I2275" i="5" s="1"/>
  <c r="E2276" i="5"/>
  <c r="F2276" i="5" s="1"/>
  <c r="I2276" i="5" s="1"/>
  <c r="E2277" i="5"/>
  <c r="F2277" i="5" s="1"/>
  <c r="I2277" i="5" s="1"/>
  <c r="E2278" i="5"/>
  <c r="F2278" i="5" s="1"/>
  <c r="I2278" i="5" s="1"/>
  <c r="E2279" i="5"/>
  <c r="F2279" i="5" s="1"/>
  <c r="I2279" i="5" s="1"/>
  <c r="E2280" i="5"/>
  <c r="F2280" i="5" s="1"/>
  <c r="I2280" i="5" s="1"/>
  <c r="E2281" i="5"/>
  <c r="F2281" i="5" s="1"/>
  <c r="I2281" i="5" s="1"/>
  <c r="E2282" i="5"/>
  <c r="F2282" i="5" s="1"/>
  <c r="I2282" i="5" s="1"/>
  <c r="E2283" i="5"/>
  <c r="F2283" i="5" s="1"/>
  <c r="I2283" i="5" s="1"/>
  <c r="E2284" i="5"/>
  <c r="F2284" i="5" s="1"/>
  <c r="I2284" i="5" s="1"/>
  <c r="E2285" i="5"/>
  <c r="F2285" i="5" s="1"/>
  <c r="I2285" i="5" s="1"/>
  <c r="E2286" i="5"/>
  <c r="F2286" i="5" s="1"/>
  <c r="I2286" i="5" s="1"/>
  <c r="E2287" i="5"/>
  <c r="F2287" i="5" s="1"/>
  <c r="I2287" i="5" s="1"/>
  <c r="E2288" i="5"/>
  <c r="F2288" i="5" s="1"/>
  <c r="I2288" i="5" s="1"/>
  <c r="E2289" i="5"/>
  <c r="F2289" i="5" s="1"/>
  <c r="I2289" i="5" s="1"/>
  <c r="E2290" i="5"/>
  <c r="F2290" i="5" s="1"/>
  <c r="I2290" i="5" s="1"/>
  <c r="E2291" i="5"/>
  <c r="F2291" i="5" s="1"/>
  <c r="I2291" i="5" s="1"/>
  <c r="E2292" i="5"/>
  <c r="F2292" i="5" s="1"/>
  <c r="I2292" i="5" s="1"/>
  <c r="E2293" i="5"/>
  <c r="F2293" i="5" s="1"/>
  <c r="I2293" i="5" s="1"/>
  <c r="E2294" i="5"/>
  <c r="F2294" i="5" s="1"/>
  <c r="I2294" i="5" s="1"/>
  <c r="E2295" i="5"/>
  <c r="F2295" i="5" s="1"/>
  <c r="I2295" i="5" s="1"/>
  <c r="E2296" i="5"/>
  <c r="F2296" i="5" s="1"/>
  <c r="I2296" i="5" s="1"/>
  <c r="E2297" i="5"/>
  <c r="F2297" i="5" s="1"/>
  <c r="I2297" i="5" s="1"/>
  <c r="E2298" i="5"/>
  <c r="F2298" i="5" s="1"/>
  <c r="I2298" i="5" s="1"/>
  <c r="E2299" i="5"/>
  <c r="F2299" i="5" s="1"/>
  <c r="I2299" i="5" s="1"/>
  <c r="E2300" i="5"/>
  <c r="F2300" i="5" s="1"/>
  <c r="I2300" i="5" s="1"/>
  <c r="E2301" i="5"/>
  <c r="F2301" i="5" s="1"/>
  <c r="I2301" i="5" s="1"/>
  <c r="E2302" i="5"/>
  <c r="F2302" i="5" s="1"/>
  <c r="I2302" i="5" s="1"/>
  <c r="E2303" i="5"/>
  <c r="F2303" i="5" s="1"/>
  <c r="I2303" i="5" s="1"/>
  <c r="E2304" i="5"/>
  <c r="F2304" i="5" s="1"/>
  <c r="I2304" i="5" s="1"/>
  <c r="E2305" i="5"/>
  <c r="F2305" i="5" s="1"/>
  <c r="I2305" i="5" s="1"/>
  <c r="E2306" i="5"/>
  <c r="F2306" i="5" s="1"/>
  <c r="I2306" i="5" s="1"/>
  <c r="E2307" i="5"/>
  <c r="F2307" i="5" s="1"/>
  <c r="I2307" i="5" s="1"/>
  <c r="E2308" i="5"/>
  <c r="F2308" i="5" s="1"/>
  <c r="I2308" i="5" s="1"/>
  <c r="E2309" i="5"/>
  <c r="F2309" i="5" s="1"/>
  <c r="I2309" i="5" s="1"/>
  <c r="E2310" i="5"/>
  <c r="F2310" i="5" s="1"/>
  <c r="I2310" i="5" s="1"/>
  <c r="E2311" i="5"/>
  <c r="F2311" i="5" s="1"/>
  <c r="I2311" i="5" s="1"/>
  <c r="E2312" i="5"/>
  <c r="F2312" i="5" s="1"/>
  <c r="I2312" i="5" s="1"/>
  <c r="E2313" i="5"/>
  <c r="F2313" i="5" s="1"/>
  <c r="I2313" i="5" s="1"/>
  <c r="E2314" i="5"/>
  <c r="F2314" i="5" s="1"/>
  <c r="I2314" i="5" s="1"/>
  <c r="E2315" i="5"/>
  <c r="F2315" i="5" s="1"/>
  <c r="I2315" i="5" s="1"/>
  <c r="E2316" i="5"/>
  <c r="F2316" i="5" s="1"/>
  <c r="I2316" i="5" s="1"/>
  <c r="E2317" i="5"/>
  <c r="F2317" i="5" s="1"/>
  <c r="I2317" i="5" s="1"/>
  <c r="E2318" i="5"/>
  <c r="F2318" i="5" s="1"/>
  <c r="I2318" i="5" s="1"/>
  <c r="E2319" i="5"/>
  <c r="F2319" i="5" s="1"/>
  <c r="I2319" i="5" s="1"/>
  <c r="E2320" i="5"/>
  <c r="F2320" i="5" s="1"/>
  <c r="I2320" i="5" s="1"/>
  <c r="E2321" i="5"/>
  <c r="F2321" i="5" s="1"/>
  <c r="I2321" i="5" s="1"/>
  <c r="E2322" i="5"/>
  <c r="F2322" i="5" s="1"/>
  <c r="I2322" i="5" s="1"/>
  <c r="E2323" i="5"/>
  <c r="F2323" i="5" s="1"/>
  <c r="I2323" i="5" s="1"/>
  <c r="E2324" i="5"/>
  <c r="F2324" i="5" s="1"/>
  <c r="I2324" i="5" s="1"/>
  <c r="E2325" i="5"/>
  <c r="F2325" i="5" s="1"/>
  <c r="I2325" i="5" s="1"/>
  <c r="E2326" i="5"/>
  <c r="F2326" i="5" s="1"/>
  <c r="I2326" i="5" s="1"/>
  <c r="E2327" i="5"/>
  <c r="F2327" i="5" s="1"/>
  <c r="I2327" i="5" s="1"/>
  <c r="E2328" i="5"/>
  <c r="F2328" i="5" s="1"/>
  <c r="I2328" i="5" s="1"/>
  <c r="E2329" i="5"/>
  <c r="F2329" i="5" s="1"/>
  <c r="I2329" i="5" s="1"/>
  <c r="E2330" i="5"/>
  <c r="F2330" i="5" s="1"/>
  <c r="I2330" i="5" s="1"/>
  <c r="E2331" i="5"/>
  <c r="F2331" i="5" s="1"/>
  <c r="I2331" i="5" s="1"/>
  <c r="E2332" i="5"/>
  <c r="F2332" i="5" s="1"/>
  <c r="I2332" i="5" s="1"/>
  <c r="E2333" i="5"/>
  <c r="F2333" i="5" s="1"/>
  <c r="I2333" i="5" s="1"/>
  <c r="E2334" i="5"/>
  <c r="F2334" i="5" s="1"/>
  <c r="I2334" i="5" s="1"/>
  <c r="E2335" i="5"/>
  <c r="F2335" i="5" s="1"/>
  <c r="I2335" i="5" s="1"/>
  <c r="E2336" i="5"/>
  <c r="F2336" i="5" s="1"/>
  <c r="I2336" i="5" s="1"/>
  <c r="E2337" i="5"/>
  <c r="F2337" i="5" s="1"/>
  <c r="I2337" i="5" s="1"/>
  <c r="E2338" i="5"/>
  <c r="F2338" i="5" s="1"/>
  <c r="I2338" i="5" s="1"/>
  <c r="E2339" i="5"/>
  <c r="F2339" i="5" s="1"/>
  <c r="I2339" i="5" s="1"/>
  <c r="E2340" i="5"/>
  <c r="F2340" i="5" s="1"/>
  <c r="I2340" i="5" s="1"/>
  <c r="E2341" i="5"/>
  <c r="F2341" i="5" s="1"/>
  <c r="I2341" i="5" s="1"/>
  <c r="E2342" i="5"/>
  <c r="F2342" i="5" s="1"/>
  <c r="I2342" i="5" s="1"/>
  <c r="E2343" i="5"/>
  <c r="F2343" i="5" s="1"/>
  <c r="I2343" i="5" s="1"/>
  <c r="E2344" i="5"/>
  <c r="F2344" i="5" s="1"/>
  <c r="I2344" i="5" s="1"/>
  <c r="E2345" i="5"/>
  <c r="F2345" i="5" s="1"/>
  <c r="I2345" i="5" s="1"/>
  <c r="E2346" i="5"/>
  <c r="F2346" i="5" s="1"/>
  <c r="I2346" i="5" s="1"/>
  <c r="E2347" i="5"/>
  <c r="F2347" i="5" s="1"/>
  <c r="I2347" i="5" s="1"/>
  <c r="E2348" i="5"/>
  <c r="F2348" i="5" s="1"/>
  <c r="I2348" i="5" s="1"/>
  <c r="E2349" i="5"/>
  <c r="F2349" i="5" s="1"/>
  <c r="I2349" i="5" s="1"/>
  <c r="E2350" i="5"/>
  <c r="F2350" i="5" s="1"/>
  <c r="I2350" i="5" s="1"/>
  <c r="E2351" i="5"/>
  <c r="F2351" i="5" s="1"/>
  <c r="I2351" i="5" s="1"/>
  <c r="E2352" i="5"/>
  <c r="F2352" i="5" s="1"/>
  <c r="I2352" i="5" s="1"/>
  <c r="E2353" i="5"/>
  <c r="F2353" i="5" s="1"/>
  <c r="I2353" i="5" s="1"/>
  <c r="E2354" i="5"/>
  <c r="F2354" i="5" s="1"/>
  <c r="I2354" i="5" s="1"/>
  <c r="E2355" i="5"/>
  <c r="F2355" i="5" s="1"/>
  <c r="I2355" i="5" s="1"/>
  <c r="E2356" i="5"/>
  <c r="F2356" i="5" s="1"/>
  <c r="I2356" i="5" s="1"/>
  <c r="E2357" i="5"/>
  <c r="F2357" i="5" s="1"/>
  <c r="I2357" i="5" s="1"/>
  <c r="E2358" i="5"/>
  <c r="F2358" i="5" s="1"/>
  <c r="I2358" i="5" s="1"/>
  <c r="E2359" i="5"/>
  <c r="F2359" i="5" s="1"/>
  <c r="I2359" i="5" s="1"/>
  <c r="E2360" i="5"/>
  <c r="F2360" i="5" s="1"/>
  <c r="I2360" i="5" s="1"/>
  <c r="E2361" i="5"/>
  <c r="F2361" i="5" s="1"/>
  <c r="I2361" i="5" s="1"/>
  <c r="E2362" i="5"/>
  <c r="F2362" i="5" s="1"/>
  <c r="I2362" i="5" s="1"/>
  <c r="E2363" i="5"/>
  <c r="F2363" i="5" s="1"/>
  <c r="I2363" i="5" s="1"/>
  <c r="E2364" i="5"/>
  <c r="F2364" i="5" s="1"/>
  <c r="I2364" i="5" s="1"/>
  <c r="E2365" i="5"/>
  <c r="F2365" i="5" s="1"/>
  <c r="I2365" i="5" s="1"/>
  <c r="E2366" i="5"/>
  <c r="F2366" i="5" s="1"/>
  <c r="I2366" i="5" s="1"/>
  <c r="E2367" i="5"/>
  <c r="F2367" i="5" s="1"/>
  <c r="I2367" i="5" s="1"/>
  <c r="E2368" i="5"/>
  <c r="F2368" i="5" s="1"/>
  <c r="I2368" i="5" s="1"/>
  <c r="E2369" i="5"/>
  <c r="F2369" i="5" s="1"/>
  <c r="I2369" i="5" s="1"/>
  <c r="E2370" i="5"/>
  <c r="F2370" i="5" s="1"/>
  <c r="I2370" i="5" s="1"/>
  <c r="E2371" i="5"/>
  <c r="F2371" i="5" s="1"/>
  <c r="I2371" i="5" s="1"/>
  <c r="E2372" i="5"/>
  <c r="F2372" i="5" s="1"/>
  <c r="I2372" i="5" s="1"/>
  <c r="E2373" i="5"/>
  <c r="F2373" i="5" s="1"/>
  <c r="I2373" i="5" s="1"/>
  <c r="E2374" i="5"/>
  <c r="F2374" i="5" s="1"/>
  <c r="I2374" i="5" s="1"/>
  <c r="E2375" i="5"/>
  <c r="F2375" i="5" s="1"/>
  <c r="I2375" i="5" s="1"/>
  <c r="E2376" i="5"/>
  <c r="F2376" i="5" s="1"/>
  <c r="I2376" i="5" s="1"/>
  <c r="E2377" i="5"/>
  <c r="F2377" i="5" s="1"/>
  <c r="I2377" i="5" s="1"/>
  <c r="E2378" i="5"/>
  <c r="F2378" i="5" s="1"/>
  <c r="I2378" i="5" s="1"/>
  <c r="E2379" i="5"/>
  <c r="F2379" i="5" s="1"/>
  <c r="I2379" i="5" s="1"/>
  <c r="E2380" i="5"/>
  <c r="F2380" i="5" s="1"/>
  <c r="I2380" i="5" s="1"/>
  <c r="E2381" i="5"/>
  <c r="F2381" i="5" s="1"/>
  <c r="I2381" i="5" s="1"/>
  <c r="E2382" i="5"/>
  <c r="F2382" i="5" s="1"/>
  <c r="I2382" i="5" s="1"/>
  <c r="E2383" i="5"/>
  <c r="F2383" i="5" s="1"/>
  <c r="I2383" i="5" s="1"/>
  <c r="E2384" i="5"/>
  <c r="F2384" i="5" s="1"/>
  <c r="I2384" i="5" s="1"/>
  <c r="E2385" i="5"/>
  <c r="F2385" i="5" s="1"/>
  <c r="I2385" i="5" s="1"/>
  <c r="E2386" i="5"/>
  <c r="F2386" i="5" s="1"/>
  <c r="I2386" i="5" s="1"/>
  <c r="E2387" i="5"/>
  <c r="F2387" i="5" s="1"/>
  <c r="I2387" i="5" s="1"/>
  <c r="E2388" i="5"/>
  <c r="F2388" i="5" s="1"/>
  <c r="I2388" i="5" s="1"/>
  <c r="E2389" i="5"/>
  <c r="F2389" i="5" s="1"/>
  <c r="I2389" i="5" s="1"/>
  <c r="E2390" i="5"/>
  <c r="F2390" i="5" s="1"/>
  <c r="I2390" i="5" s="1"/>
  <c r="E2391" i="5"/>
  <c r="F2391" i="5" s="1"/>
  <c r="I2391" i="5" s="1"/>
  <c r="E2392" i="5"/>
  <c r="F2392" i="5" s="1"/>
  <c r="I2392" i="5" s="1"/>
  <c r="E2393" i="5"/>
  <c r="F2393" i="5" s="1"/>
  <c r="I2393" i="5" s="1"/>
  <c r="E2394" i="5"/>
  <c r="F2394" i="5" s="1"/>
  <c r="I2394" i="5" s="1"/>
  <c r="E2395" i="5"/>
  <c r="F2395" i="5" s="1"/>
  <c r="I2395" i="5" s="1"/>
  <c r="E2396" i="5"/>
  <c r="F2396" i="5" s="1"/>
  <c r="I2396" i="5" s="1"/>
  <c r="E2397" i="5"/>
  <c r="F2397" i="5" s="1"/>
  <c r="I2397" i="5" s="1"/>
  <c r="E2398" i="5"/>
  <c r="F2398" i="5" s="1"/>
  <c r="I2398" i="5" s="1"/>
  <c r="E2399" i="5"/>
  <c r="F2399" i="5" s="1"/>
  <c r="I2399" i="5" s="1"/>
  <c r="E2400" i="5"/>
  <c r="F2400" i="5" s="1"/>
  <c r="I2400" i="5" s="1"/>
  <c r="E2401" i="5"/>
  <c r="F2401" i="5" s="1"/>
  <c r="I2401" i="5" s="1"/>
  <c r="E2402" i="5"/>
  <c r="F2402" i="5" s="1"/>
  <c r="I2402" i="5" s="1"/>
  <c r="E2403" i="5"/>
  <c r="F2403" i="5" s="1"/>
  <c r="I2403" i="5" s="1"/>
  <c r="E2404" i="5"/>
  <c r="F2404" i="5" s="1"/>
  <c r="I2404" i="5" s="1"/>
  <c r="E2405" i="5"/>
  <c r="F2405" i="5" s="1"/>
  <c r="I2405" i="5" s="1"/>
  <c r="E2406" i="5"/>
  <c r="F2406" i="5" s="1"/>
  <c r="I2406" i="5" s="1"/>
  <c r="E2407" i="5"/>
  <c r="F2407" i="5" s="1"/>
  <c r="I2407" i="5" s="1"/>
  <c r="E2408" i="5"/>
  <c r="F2408" i="5" s="1"/>
  <c r="I2408" i="5" s="1"/>
  <c r="E2409" i="5"/>
  <c r="F2409" i="5" s="1"/>
  <c r="I2409" i="5" s="1"/>
  <c r="E2410" i="5"/>
  <c r="F2410" i="5" s="1"/>
  <c r="I2410" i="5" s="1"/>
  <c r="E2411" i="5"/>
  <c r="F2411" i="5" s="1"/>
  <c r="I2411" i="5" s="1"/>
  <c r="E2412" i="5"/>
  <c r="F2412" i="5" s="1"/>
  <c r="I2412" i="5" s="1"/>
  <c r="E2413" i="5"/>
  <c r="F2413" i="5" s="1"/>
  <c r="I2413" i="5" s="1"/>
  <c r="E2414" i="5"/>
  <c r="F2414" i="5" s="1"/>
  <c r="I2414" i="5" s="1"/>
  <c r="E2415" i="5"/>
  <c r="F2415" i="5" s="1"/>
  <c r="I2415" i="5" s="1"/>
  <c r="E2416" i="5"/>
  <c r="F2416" i="5" s="1"/>
  <c r="I2416" i="5" s="1"/>
  <c r="E2417" i="5"/>
  <c r="F2417" i="5" s="1"/>
  <c r="I2417" i="5" s="1"/>
  <c r="E2418" i="5"/>
  <c r="F2418" i="5" s="1"/>
  <c r="I2418" i="5" s="1"/>
  <c r="E2419" i="5"/>
  <c r="F2419" i="5" s="1"/>
  <c r="I2419" i="5" s="1"/>
  <c r="E2420" i="5"/>
  <c r="F2420" i="5" s="1"/>
  <c r="I2420" i="5" s="1"/>
  <c r="E2421" i="5"/>
  <c r="F2421" i="5" s="1"/>
  <c r="I2421" i="5" s="1"/>
  <c r="E2422" i="5"/>
  <c r="F2422" i="5" s="1"/>
  <c r="I2422" i="5" s="1"/>
  <c r="E2423" i="5"/>
  <c r="F2423" i="5" s="1"/>
  <c r="I2423" i="5" s="1"/>
  <c r="E2424" i="5"/>
  <c r="F2424" i="5" s="1"/>
  <c r="I2424" i="5" s="1"/>
  <c r="E2425" i="5"/>
  <c r="F2425" i="5" s="1"/>
  <c r="I2425" i="5" s="1"/>
  <c r="E2426" i="5"/>
  <c r="F2426" i="5" s="1"/>
  <c r="I2426" i="5" s="1"/>
  <c r="E2427" i="5"/>
  <c r="F2427" i="5" s="1"/>
  <c r="I2427" i="5" s="1"/>
  <c r="E2428" i="5"/>
  <c r="F2428" i="5" s="1"/>
  <c r="I2428" i="5" s="1"/>
  <c r="E2429" i="5"/>
  <c r="F2429" i="5" s="1"/>
  <c r="I2429" i="5" s="1"/>
  <c r="E2430" i="5"/>
  <c r="F2430" i="5" s="1"/>
  <c r="I2430" i="5" s="1"/>
  <c r="E2431" i="5"/>
  <c r="F2431" i="5" s="1"/>
  <c r="I2431" i="5" s="1"/>
  <c r="E2432" i="5"/>
  <c r="F2432" i="5" s="1"/>
  <c r="I2432" i="5" s="1"/>
  <c r="E2433" i="5"/>
  <c r="F2433" i="5" s="1"/>
  <c r="I2433" i="5" s="1"/>
  <c r="E2434" i="5"/>
  <c r="F2434" i="5" s="1"/>
  <c r="I2434" i="5" s="1"/>
  <c r="E2435" i="5"/>
  <c r="F2435" i="5" s="1"/>
  <c r="I2435" i="5" s="1"/>
  <c r="E2436" i="5"/>
  <c r="F2436" i="5" s="1"/>
  <c r="I2436" i="5" s="1"/>
  <c r="E2437" i="5"/>
  <c r="F2437" i="5" s="1"/>
  <c r="I2437" i="5" s="1"/>
  <c r="E2438" i="5"/>
  <c r="F2438" i="5" s="1"/>
  <c r="I2438" i="5" s="1"/>
  <c r="E2439" i="5"/>
  <c r="F2439" i="5" s="1"/>
  <c r="I2439" i="5" s="1"/>
  <c r="E2440" i="5"/>
  <c r="F2440" i="5" s="1"/>
  <c r="I2440" i="5" s="1"/>
  <c r="E2441" i="5"/>
  <c r="F2441" i="5" s="1"/>
  <c r="I2441" i="5" s="1"/>
  <c r="E2442" i="5"/>
  <c r="F2442" i="5" s="1"/>
  <c r="I2442" i="5" s="1"/>
  <c r="E2443" i="5"/>
  <c r="F2443" i="5" s="1"/>
  <c r="I2443" i="5" s="1"/>
  <c r="E2444" i="5"/>
  <c r="F2444" i="5" s="1"/>
  <c r="I2444" i="5" s="1"/>
  <c r="E2445" i="5"/>
  <c r="F2445" i="5" s="1"/>
  <c r="I2445" i="5" s="1"/>
  <c r="E2446" i="5"/>
  <c r="F2446" i="5" s="1"/>
  <c r="I2446" i="5" s="1"/>
  <c r="E2447" i="5"/>
  <c r="F2447" i="5" s="1"/>
  <c r="I2447" i="5" s="1"/>
  <c r="E2448" i="5"/>
  <c r="F2448" i="5" s="1"/>
  <c r="I2448" i="5" s="1"/>
  <c r="E2449" i="5"/>
  <c r="F2449" i="5" s="1"/>
  <c r="I2449" i="5" s="1"/>
  <c r="E2450" i="5"/>
  <c r="F2450" i="5" s="1"/>
  <c r="I2450" i="5" s="1"/>
  <c r="E2451" i="5"/>
  <c r="F2451" i="5" s="1"/>
  <c r="I2451" i="5" s="1"/>
  <c r="E2452" i="5"/>
  <c r="F2452" i="5" s="1"/>
  <c r="I2452" i="5" s="1"/>
  <c r="E2453" i="5"/>
  <c r="F2453" i="5" s="1"/>
  <c r="I2453" i="5" s="1"/>
  <c r="E2454" i="5"/>
  <c r="F2454" i="5" s="1"/>
  <c r="I2454" i="5" s="1"/>
  <c r="E2455" i="5"/>
  <c r="F2455" i="5" s="1"/>
  <c r="I2455" i="5" s="1"/>
  <c r="E2456" i="5"/>
  <c r="F2456" i="5" s="1"/>
  <c r="I2456" i="5" s="1"/>
  <c r="E2457" i="5"/>
  <c r="F2457" i="5" s="1"/>
  <c r="I2457" i="5" s="1"/>
  <c r="E2458" i="5"/>
  <c r="F2458" i="5" s="1"/>
  <c r="I2458" i="5" s="1"/>
  <c r="E2459" i="5"/>
  <c r="F2459" i="5" s="1"/>
  <c r="I2459" i="5" s="1"/>
  <c r="E2460" i="5"/>
  <c r="F2460" i="5" s="1"/>
  <c r="I2460" i="5" s="1"/>
  <c r="E2461" i="5"/>
  <c r="F2461" i="5" s="1"/>
  <c r="I2461" i="5" s="1"/>
  <c r="E2462" i="5"/>
  <c r="F2462" i="5" s="1"/>
  <c r="I2462" i="5" s="1"/>
  <c r="E2463" i="5"/>
  <c r="F2463" i="5" s="1"/>
  <c r="I2463" i="5" s="1"/>
  <c r="E2464" i="5"/>
  <c r="F2464" i="5" s="1"/>
  <c r="I2464" i="5" s="1"/>
  <c r="E2465" i="5"/>
  <c r="F2465" i="5" s="1"/>
  <c r="I2465" i="5" s="1"/>
  <c r="E2466" i="5"/>
  <c r="F2466" i="5" s="1"/>
  <c r="I2466" i="5" s="1"/>
  <c r="E2467" i="5"/>
  <c r="F2467" i="5" s="1"/>
  <c r="I2467" i="5" s="1"/>
  <c r="E2468" i="5"/>
  <c r="F2468" i="5" s="1"/>
  <c r="I2468" i="5" s="1"/>
  <c r="E2469" i="5"/>
  <c r="F2469" i="5" s="1"/>
  <c r="I2469" i="5" s="1"/>
  <c r="E2470" i="5"/>
  <c r="F2470" i="5" s="1"/>
  <c r="I2470" i="5" s="1"/>
  <c r="E2471" i="5"/>
  <c r="F2471" i="5" s="1"/>
  <c r="I2471" i="5" s="1"/>
  <c r="E2472" i="5"/>
  <c r="F2472" i="5" s="1"/>
  <c r="I2472" i="5" s="1"/>
  <c r="E2473" i="5"/>
  <c r="F2473" i="5" s="1"/>
  <c r="I2473" i="5" s="1"/>
  <c r="E2474" i="5"/>
  <c r="F2474" i="5" s="1"/>
  <c r="I2474" i="5" s="1"/>
  <c r="E2475" i="5"/>
  <c r="F2475" i="5" s="1"/>
  <c r="I2475" i="5" s="1"/>
  <c r="E2476" i="5"/>
  <c r="F2476" i="5" s="1"/>
  <c r="I2476" i="5" s="1"/>
  <c r="E2477" i="5"/>
  <c r="F2477" i="5" s="1"/>
  <c r="I2477" i="5" s="1"/>
  <c r="E2478" i="5"/>
  <c r="F2478" i="5" s="1"/>
  <c r="I2478" i="5" s="1"/>
  <c r="E2479" i="5"/>
  <c r="F2479" i="5" s="1"/>
  <c r="I2479" i="5" s="1"/>
  <c r="E2480" i="5"/>
  <c r="F2480" i="5" s="1"/>
  <c r="I2480" i="5" s="1"/>
  <c r="E2481" i="5"/>
  <c r="F2481" i="5" s="1"/>
  <c r="I2481" i="5" s="1"/>
  <c r="E2482" i="5"/>
  <c r="F2482" i="5" s="1"/>
  <c r="I2482" i="5" s="1"/>
  <c r="E2483" i="5"/>
  <c r="F2483" i="5" s="1"/>
  <c r="I2483" i="5" s="1"/>
  <c r="E2484" i="5"/>
  <c r="F2484" i="5" s="1"/>
  <c r="I2484" i="5" s="1"/>
  <c r="E2485" i="5"/>
  <c r="F2485" i="5" s="1"/>
  <c r="I2485" i="5" s="1"/>
  <c r="E2486" i="5"/>
  <c r="F2486" i="5" s="1"/>
  <c r="I2486" i="5" s="1"/>
  <c r="E2487" i="5"/>
  <c r="F2487" i="5" s="1"/>
  <c r="I2487" i="5" s="1"/>
  <c r="E2488" i="5"/>
  <c r="F2488" i="5" s="1"/>
  <c r="I2488" i="5" s="1"/>
  <c r="E2489" i="5"/>
  <c r="F2489" i="5" s="1"/>
  <c r="I2489" i="5" s="1"/>
  <c r="E2490" i="5"/>
  <c r="F2490" i="5" s="1"/>
  <c r="I2490" i="5" s="1"/>
  <c r="E2491" i="5"/>
  <c r="F2491" i="5" s="1"/>
  <c r="I2491" i="5" s="1"/>
  <c r="E2492" i="5"/>
  <c r="F2492" i="5" s="1"/>
  <c r="I2492" i="5" s="1"/>
  <c r="E2493" i="5"/>
  <c r="F2493" i="5" s="1"/>
  <c r="I2493" i="5" s="1"/>
  <c r="E2494" i="5"/>
  <c r="F2494" i="5" s="1"/>
  <c r="I2494" i="5" s="1"/>
  <c r="E2495" i="5"/>
  <c r="F2495" i="5" s="1"/>
  <c r="I2495" i="5" s="1"/>
  <c r="E2496" i="5"/>
  <c r="F2496" i="5" s="1"/>
  <c r="I2496" i="5" s="1"/>
  <c r="E2497" i="5"/>
  <c r="F2497" i="5" s="1"/>
  <c r="I2497" i="5" s="1"/>
  <c r="E2498" i="5"/>
  <c r="F2498" i="5" s="1"/>
  <c r="I2498" i="5" s="1"/>
  <c r="E2499" i="5"/>
  <c r="F2499" i="5" s="1"/>
  <c r="I2499" i="5" s="1"/>
  <c r="E2500" i="5"/>
  <c r="F2500" i="5" s="1"/>
  <c r="I2500" i="5" s="1"/>
  <c r="E2501" i="5"/>
  <c r="F2501" i="5" s="1"/>
  <c r="I2501" i="5" s="1"/>
  <c r="E2502" i="5"/>
  <c r="F2502" i="5" s="1"/>
  <c r="I2502" i="5" s="1"/>
  <c r="E2503" i="5"/>
  <c r="F2503" i="5" s="1"/>
  <c r="I2503" i="5" s="1"/>
  <c r="E2504" i="5"/>
  <c r="F2504" i="5" s="1"/>
  <c r="I2504" i="5" s="1"/>
  <c r="E2505" i="5"/>
  <c r="F2505" i="5" s="1"/>
  <c r="I2505" i="5" s="1"/>
  <c r="E2506" i="5"/>
  <c r="F2506" i="5" s="1"/>
  <c r="I2506" i="5" s="1"/>
  <c r="E2507" i="5"/>
  <c r="F2507" i="5" s="1"/>
  <c r="I2507" i="5" s="1"/>
  <c r="E2508" i="5"/>
  <c r="F2508" i="5" s="1"/>
  <c r="I2508" i="5" s="1"/>
  <c r="E2509" i="5"/>
  <c r="F2509" i="5" s="1"/>
  <c r="I2509" i="5" s="1"/>
  <c r="E2510" i="5"/>
  <c r="F2510" i="5" s="1"/>
  <c r="I2510" i="5" s="1"/>
  <c r="E2511" i="5"/>
  <c r="F2511" i="5" s="1"/>
  <c r="I2511" i="5" s="1"/>
  <c r="E2512" i="5"/>
  <c r="F2512" i="5" s="1"/>
  <c r="I2512" i="5" s="1"/>
  <c r="E2513" i="5"/>
  <c r="F2513" i="5" s="1"/>
  <c r="I2513" i="5" s="1"/>
  <c r="E2514" i="5"/>
  <c r="F2514" i="5" s="1"/>
  <c r="I2514" i="5" s="1"/>
  <c r="E2515" i="5"/>
  <c r="F2515" i="5" s="1"/>
  <c r="I2515" i="5" s="1"/>
  <c r="E2516" i="5"/>
  <c r="F2516" i="5" s="1"/>
  <c r="I2516" i="5" s="1"/>
  <c r="E2517" i="5"/>
  <c r="F2517" i="5" s="1"/>
  <c r="I2517" i="5" s="1"/>
  <c r="E2518" i="5"/>
  <c r="F2518" i="5" s="1"/>
  <c r="I2518" i="5" s="1"/>
  <c r="E2519" i="5"/>
  <c r="F2519" i="5" s="1"/>
  <c r="I2519" i="5" s="1"/>
  <c r="E2520" i="5"/>
  <c r="F2520" i="5" s="1"/>
  <c r="I2520" i="5" s="1"/>
  <c r="E2521" i="5"/>
  <c r="F2521" i="5" s="1"/>
  <c r="I2521" i="5" s="1"/>
  <c r="E2522" i="5"/>
  <c r="F2522" i="5" s="1"/>
  <c r="I2522" i="5" s="1"/>
  <c r="E2523" i="5"/>
  <c r="F2523" i="5" s="1"/>
  <c r="I2523" i="5" s="1"/>
  <c r="E2524" i="5"/>
  <c r="F2524" i="5" s="1"/>
  <c r="I2524" i="5" s="1"/>
  <c r="E2525" i="5"/>
  <c r="F2525" i="5" s="1"/>
  <c r="I2525" i="5" s="1"/>
  <c r="E2526" i="5"/>
  <c r="F2526" i="5" s="1"/>
  <c r="I2526" i="5" s="1"/>
  <c r="E2527" i="5"/>
  <c r="F2527" i="5" s="1"/>
  <c r="I2527" i="5" s="1"/>
  <c r="E2528" i="5"/>
  <c r="F2528" i="5" s="1"/>
  <c r="I2528" i="5" s="1"/>
  <c r="E2529" i="5"/>
  <c r="F2529" i="5" s="1"/>
  <c r="I2529" i="5" s="1"/>
  <c r="E2530" i="5"/>
  <c r="F2530" i="5" s="1"/>
  <c r="I2530" i="5" s="1"/>
  <c r="E2531" i="5"/>
  <c r="F2531" i="5" s="1"/>
  <c r="I2531" i="5" s="1"/>
  <c r="E2532" i="5"/>
  <c r="F2532" i="5" s="1"/>
  <c r="I2532" i="5" s="1"/>
  <c r="E2533" i="5"/>
  <c r="F2533" i="5" s="1"/>
  <c r="I2533" i="5" s="1"/>
  <c r="E2534" i="5"/>
  <c r="F2534" i="5" s="1"/>
  <c r="I2534" i="5" s="1"/>
  <c r="E2535" i="5"/>
  <c r="F2535" i="5" s="1"/>
  <c r="I2535" i="5" s="1"/>
  <c r="E2536" i="5"/>
  <c r="F2536" i="5" s="1"/>
  <c r="I2536" i="5" s="1"/>
  <c r="E2537" i="5"/>
  <c r="F2537" i="5" s="1"/>
  <c r="I2537" i="5" s="1"/>
  <c r="E2538" i="5"/>
  <c r="F2538" i="5" s="1"/>
  <c r="I2538" i="5" s="1"/>
  <c r="E2539" i="5"/>
  <c r="F2539" i="5" s="1"/>
  <c r="I2539" i="5" s="1"/>
  <c r="E2540" i="5"/>
  <c r="F2540" i="5" s="1"/>
  <c r="I2540" i="5" s="1"/>
  <c r="E2541" i="5"/>
  <c r="F2541" i="5" s="1"/>
  <c r="I2541" i="5" s="1"/>
  <c r="E2542" i="5"/>
  <c r="F2542" i="5" s="1"/>
  <c r="I2542" i="5" s="1"/>
  <c r="E2543" i="5"/>
  <c r="F2543" i="5" s="1"/>
  <c r="I2543" i="5" s="1"/>
  <c r="E2544" i="5"/>
  <c r="F2544" i="5" s="1"/>
  <c r="I2544" i="5" s="1"/>
  <c r="E2545" i="5"/>
  <c r="F2545" i="5" s="1"/>
  <c r="I2545" i="5" s="1"/>
  <c r="E2546" i="5"/>
  <c r="F2546" i="5" s="1"/>
  <c r="I2546" i="5" s="1"/>
  <c r="E2547" i="5"/>
  <c r="F2547" i="5" s="1"/>
  <c r="I2547" i="5" s="1"/>
  <c r="E2548" i="5"/>
  <c r="F2548" i="5" s="1"/>
  <c r="I2548" i="5" s="1"/>
  <c r="E2549" i="5"/>
  <c r="F2549" i="5" s="1"/>
  <c r="I2549" i="5" s="1"/>
  <c r="E2550" i="5"/>
  <c r="F2550" i="5" s="1"/>
  <c r="I2550" i="5" s="1"/>
  <c r="E2551" i="5"/>
  <c r="F2551" i="5" s="1"/>
  <c r="I2551" i="5" s="1"/>
  <c r="E2552" i="5"/>
  <c r="F2552" i="5" s="1"/>
  <c r="I2552" i="5" s="1"/>
  <c r="E2553" i="5"/>
  <c r="F2553" i="5" s="1"/>
  <c r="I2553" i="5" s="1"/>
  <c r="E2554" i="5"/>
  <c r="F2554" i="5" s="1"/>
  <c r="I2554" i="5" s="1"/>
  <c r="E2555" i="5"/>
  <c r="F2555" i="5" s="1"/>
  <c r="I2555" i="5" s="1"/>
  <c r="E2556" i="5"/>
  <c r="F2556" i="5" s="1"/>
  <c r="I2556" i="5" s="1"/>
  <c r="E2557" i="5"/>
  <c r="F2557" i="5" s="1"/>
  <c r="I2557" i="5" s="1"/>
  <c r="E2558" i="5"/>
  <c r="F2558" i="5" s="1"/>
  <c r="I2558" i="5" s="1"/>
  <c r="E2559" i="5"/>
  <c r="F2559" i="5" s="1"/>
  <c r="I2559" i="5" s="1"/>
  <c r="E2560" i="5"/>
  <c r="F2560" i="5" s="1"/>
  <c r="I2560" i="5" s="1"/>
  <c r="E2561" i="5"/>
  <c r="F2561" i="5" s="1"/>
  <c r="I2561" i="5" s="1"/>
  <c r="E2562" i="5"/>
  <c r="F2562" i="5" s="1"/>
  <c r="I2562" i="5" s="1"/>
  <c r="E2563" i="5"/>
  <c r="F2563" i="5" s="1"/>
  <c r="I2563" i="5" s="1"/>
  <c r="E2564" i="5"/>
  <c r="F2564" i="5" s="1"/>
  <c r="I2564" i="5" s="1"/>
  <c r="E2565" i="5"/>
  <c r="F2565" i="5" s="1"/>
  <c r="I2565" i="5" s="1"/>
  <c r="E2566" i="5"/>
  <c r="F2566" i="5" s="1"/>
  <c r="I2566" i="5" s="1"/>
  <c r="E2567" i="5"/>
  <c r="F2567" i="5" s="1"/>
  <c r="I2567" i="5" s="1"/>
  <c r="E2568" i="5"/>
  <c r="F2568" i="5" s="1"/>
  <c r="I2568" i="5" s="1"/>
  <c r="E2569" i="5"/>
  <c r="F2569" i="5" s="1"/>
  <c r="I2569" i="5" s="1"/>
  <c r="E2570" i="5"/>
  <c r="F2570" i="5" s="1"/>
  <c r="I2570" i="5" s="1"/>
  <c r="E2571" i="5"/>
  <c r="F2571" i="5" s="1"/>
  <c r="I2571" i="5" s="1"/>
  <c r="E2572" i="5"/>
  <c r="F2572" i="5" s="1"/>
  <c r="I2572" i="5" s="1"/>
  <c r="E2573" i="5"/>
  <c r="F2573" i="5" s="1"/>
  <c r="I2573" i="5" s="1"/>
  <c r="E2574" i="5"/>
  <c r="F2574" i="5" s="1"/>
  <c r="I2574" i="5" s="1"/>
  <c r="E2575" i="5"/>
  <c r="F2575" i="5" s="1"/>
  <c r="I2575" i="5" s="1"/>
  <c r="E2576" i="5"/>
  <c r="F2576" i="5" s="1"/>
  <c r="I2576" i="5" s="1"/>
  <c r="E2577" i="5"/>
  <c r="F2577" i="5" s="1"/>
  <c r="I2577" i="5" s="1"/>
  <c r="E2578" i="5"/>
  <c r="F2578" i="5" s="1"/>
  <c r="I2578" i="5" s="1"/>
  <c r="E2579" i="5"/>
  <c r="F2579" i="5" s="1"/>
  <c r="I2579" i="5" s="1"/>
  <c r="E2580" i="5"/>
  <c r="F2580" i="5" s="1"/>
  <c r="I2580" i="5" s="1"/>
  <c r="E2581" i="5"/>
  <c r="F2581" i="5" s="1"/>
  <c r="I2581" i="5" s="1"/>
  <c r="E2582" i="5"/>
  <c r="F2582" i="5" s="1"/>
  <c r="I2582" i="5" s="1"/>
  <c r="E2583" i="5"/>
  <c r="F2583" i="5" s="1"/>
  <c r="I2583" i="5" s="1"/>
  <c r="E2584" i="5"/>
  <c r="F2584" i="5" s="1"/>
  <c r="I2584" i="5" s="1"/>
  <c r="E2585" i="5"/>
  <c r="F2585" i="5" s="1"/>
  <c r="I2585" i="5" s="1"/>
  <c r="E2586" i="5"/>
  <c r="F2586" i="5" s="1"/>
  <c r="I2586" i="5" s="1"/>
  <c r="E2587" i="5"/>
  <c r="F2587" i="5" s="1"/>
  <c r="I2587" i="5" s="1"/>
  <c r="E2588" i="5"/>
  <c r="F2588" i="5" s="1"/>
  <c r="I2588" i="5" s="1"/>
  <c r="E2589" i="5"/>
  <c r="F2589" i="5" s="1"/>
  <c r="I2589" i="5" s="1"/>
  <c r="E2590" i="5"/>
  <c r="F2590" i="5" s="1"/>
  <c r="I2590" i="5" s="1"/>
  <c r="E2591" i="5"/>
  <c r="F2591" i="5" s="1"/>
  <c r="I2591" i="5" s="1"/>
  <c r="E2592" i="5"/>
  <c r="F2592" i="5" s="1"/>
  <c r="I2592" i="5" s="1"/>
  <c r="E2593" i="5"/>
  <c r="F2593" i="5" s="1"/>
  <c r="I2593" i="5" s="1"/>
  <c r="E2594" i="5"/>
  <c r="F2594" i="5" s="1"/>
  <c r="I2594" i="5" s="1"/>
  <c r="E2595" i="5"/>
  <c r="F2595" i="5" s="1"/>
  <c r="I2595" i="5" s="1"/>
  <c r="E2596" i="5"/>
  <c r="F2596" i="5" s="1"/>
  <c r="I2596" i="5" s="1"/>
  <c r="E2597" i="5"/>
  <c r="F2597" i="5" s="1"/>
  <c r="I2597" i="5" s="1"/>
  <c r="E2598" i="5"/>
  <c r="F2598" i="5" s="1"/>
  <c r="I2598" i="5" s="1"/>
  <c r="E2599" i="5"/>
  <c r="F2599" i="5" s="1"/>
  <c r="I2599" i="5" s="1"/>
  <c r="E2600" i="5"/>
  <c r="F2600" i="5" s="1"/>
  <c r="I2600" i="5" s="1"/>
  <c r="E2601" i="5"/>
  <c r="F2601" i="5" s="1"/>
  <c r="I2601" i="5" s="1"/>
  <c r="E2602" i="5"/>
  <c r="F2602" i="5" s="1"/>
  <c r="I2602" i="5" s="1"/>
  <c r="E2603" i="5"/>
  <c r="F2603" i="5" s="1"/>
  <c r="I2603" i="5" s="1"/>
  <c r="E2604" i="5"/>
  <c r="F2604" i="5" s="1"/>
  <c r="I2604" i="5" s="1"/>
  <c r="E2605" i="5"/>
  <c r="F2605" i="5" s="1"/>
  <c r="I2605" i="5" s="1"/>
  <c r="E2606" i="5"/>
  <c r="F2606" i="5" s="1"/>
  <c r="I2606" i="5" s="1"/>
  <c r="E2607" i="5"/>
  <c r="F2607" i="5" s="1"/>
  <c r="I2607" i="5" s="1"/>
  <c r="E2608" i="5"/>
  <c r="F2608" i="5" s="1"/>
  <c r="I2608" i="5" s="1"/>
  <c r="E2609" i="5"/>
  <c r="F2609" i="5" s="1"/>
  <c r="I2609" i="5" s="1"/>
  <c r="E2610" i="5"/>
  <c r="F2610" i="5" s="1"/>
  <c r="I2610" i="5" s="1"/>
  <c r="E2611" i="5"/>
  <c r="F2611" i="5" s="1"/>
  <c r="I2611" i="5" s="1"/>
  <c r="E2612" i="5"/>
  <c r="F2612" i="5" s="1"/>
  <c r="I2612" i="5" s="1"/>
  <c r="E2613" i="5"/>
  <c r="F2613" i="5" s="1"/>
  <c r="I2613" i="5" s="1"/>
  <c r="E2614" i="5"/>
  <c r="F2614" i="5" s="1"/>
  <c r="I2614" i="5" s="1"/>
  <c r="E2615" i="5"/>
  <c r="F2615" i="5" s="1"/>
  <c r="I2615" i="5" s="1"/>
  <c r="E2616" i="5"/>
  <c r="F2616" i="5" s="1"/>
  <c r="I2616" i="5" s="1"/>
  <c r="E2617" i="5"/>
  <c r="F2617" i="5" s="1"/>
  <c r="I2617" i="5" s="1"/>
  <c r="E2618" i="5"/>
  <c r="F2618" i="5" s="1"/>
  <c r="I2618" i="5" s="1"/>
  <c r="E2619" i="5"/>
  <c r="F2619" i="5" s="1"/>
  <c r="I2619" i="5" s="1"/>
  <c r="E2620" i="5"/>
  <c r="F2620" i="5" s="1"/>
  <c r="I2620" i="5" s="1"/>
  <c r="E2621" i="5"/>
  <c r="F2621" i="5" s="1"/>
  <c r="I2621" i="5" s="1"/>
  <c r="E2622" i="5"/>
  <c r="F2622" i="5" s="1"/>
  <c r="I2622" i="5" s="1"/>
  <c r="E2623" i="5"/>
  <c r="F2623" i="5" s="1"/>
  <c r="I2623" i="5" s="1"/>
  <c r="E2624" i="5"/>
  <c r="F2624" i="5" s="1"/>
  <c r="I2624" i="5" s="1"/>
  <c r="E2625" i="5"/>
  <c r="F2625" i="5" s="1"/>
  <c r="I2625" i="5" s="1"/>
  <c r="E2626" i="5"/>
  <c r="F2626" i="5" s="1"/>
  <c r="I2626" i="5" s="1"/>
  <c r="E2627" i="5"/>
  <c r="F2627" i="5" s="1"/>
  <c r="I2627" i="5" s="1"/>
  <c r="E2628" i="5"/>
  <c r="F2628" i="5" s="1"/>
  <c r="I2628" i="5" s="1"/>
  <c r="E2629" i="5"/>
  <c r="F2629" i="5" s="1"/>
  <c r="I2629" i="5" s="1"/>
  <c r="E2630" i="5"/>
  <c r="F2630" i="5" s="1"/>
  <c r="I2630" i="5" s="1"/>
  <c r="E2631" i="5"/>
  <c r="F2631" i="5" s="1"/>
  <c r="I2631" i="5" s="1"/>
  <c r="E2632" i="5"/>
  <c r="F2632" i="5" s="1"/>
  <c r="I2632" i="5" s="1"/>
  <c r="E2633" i="5"/>
  <c r="F2633" i="5" s="1"/>
  <c r="I2633" i="5" s="1"/>
  <c r="E2634" i="5"/>
  <c r="F2634" i="5" s="1"/>
  <c r="I2634" i="5" s="1"/>
  <c r="E2635" i="5"/>
  <c r="F2635" i="5" s="1"/>
  <c r="I2635" i="5" s="1"/>
  <c r="E2636" i="5"/>
  <c r="F2636" i="5" s="1"/>
  <c r="I2636" i="5" s="1"/>
  <c r="E2637" i="5"/>
  <c r="F2637" i="5" s="1"/>
  <c r="I2637" i="5" s="1"/>
  <c r="E2638" i="5"/>
  <c r="F2638" i="5" s="1"/>
  <c r="I2638" i="5" s="1"/>
  <c r="E2639" i="5"/>
  <c r="F2639" i="5" s="1"/>
  <c r="I2639" i="5" s="1"/>
  <c r="E2640" i="5"/>
  <c r="F2640" i="5" s="1"/>
  <c r="I2640" i="5" s="1"/>
  <c r="E2641" i="5"/>
  <c r="F2641" i="5" s="1"/>
  <c r="I2641" i="5" s="1"/>
  <c r="E2642" i="5"/>
  <c r="F2642" i="5" s="1"/>
  <c r="I2642" i="5" s="1"/>
  <c r="E2643" i="5"/>
  <c r="F2643" i="5" s="1"/>
  <c r="I2643" i="5" s="1"/>
  <c r="E2644" i="5"/>
  <c r="F2644" i="5" s="1"/>
  <c r="I2644" i="5" s="1"/>
  <c r="E2645" i="5"/>
  <c r="F2645" i="5" s="1"/>
  <c r="I2645" i="5" s="1"/>
  <c r="E2646" i="5"/>
  <c r="F2646" i="5" s="1"/>
  <c r="I2646" i="5" s="1"/>
  <c r="E2647" i="5"/>
  <c r="F2647" i="5" s="1"/>
  <c r="I2647" i="5" s="1"/>
  <c r="E2648" i="5"/>
  <c r="F2648" i="5" s="1"/>
  <c r="I2648" i="5" s="1"/>
  <c r="E2649" i="5"/>
  <c r="F2649" i="5" s="1"/>
  <c r="I2649" i="5" s="1"/>
  <c r="E2650" i="5"/>
  <c r="F2650" i="5" s="1"/>
  <c r="I2650" i="5" s="1"/>
  <c r="E2651" i="5"/>
  <c r="F2651" i="5" s="1"/>
  <c r="I2651" i="5" s="1"/>
  <c r="E2652" i="5"/>
  <c r="F2652" i="5" s="1"/>
  <c r="I2652" i="5" s="1"/>
  <c r="E2653" i="5"/>
  <c r="F2653" i="5" s="1"/>
  <c r="I2653" i="5" s="1"/>
  <c r="E2654" i="5"/>
  <c r="F2654" i="5" s="1"/>
  <c r="I2654" i="5" s="1"/>
  <c r="E2655" i="5"/>
  <c r="F2655" i="5" s="1"/>
  <c r="I2655" i="5" s="1"/>
  <c r="E2656" i="5"/>
  <c r="F2656" i="5" s="1"/>
  <c r="I2656" i="5" s="1"/>
  <c r="E2657" i="5"/>
  <c r="F2657" i="5" s="1"/>
  <c r="I2657" i="5" s="1"/>
  <c r="E2658" i="5"/>
  <c r="F2658" i="5" s="1"/>
  <c r="I2658" i="5" s="1"/>
  <c r="E2659" i="5"/>
  <c r="F2659" i="5" s="1"/>
  <c r="I2659" i="5" s="1"/>
  <c r="E2660" i="5"/>
  <c r="F2660" i="5" s="1"/>
  <c r="I2660" i="5" s="1"/>
  <c r="E2661" i="5"/>
  <c r="F2661" i="5" s="1"/>
  <c r="I2661" i="5" s="1"/>
  <c r="E2662" i="5"/>
  <c r="F2662" i="5" s="1"/>
  <c r="I2662" i="5" s="1"/>
  <c r="E2663" i="5"/>
  <c r="F2663" i="5" s="1"/>
  <c r="I2663" i="5" s="1"/>
  <c r="E2664" i="5"/>
  <c r="F2664" i="5" s="1"/>
  <c r="I2664" i="5" s="1"/>
  <c r="E2665" i="5"/>
  <c r="F2665" i="5" s="1"/>
  <c r="I2665" i="5" s="1"/>
  <c r="E2666" i="5"/>
  <c r="F2666" i="5" s="1"/>
  <c r="I2666" i="5" s="1"/>
  <c r="E2667" i="5"/>
  <c r="F2667" i="5" s="1"/>
  <c r="I2667" i="5" s="1"/>
  <c r="E2668" i="5"/>
  <c r="F2668" i="5" s="1"/>
  <c r="I2668" i="5" s="1"/>
  <c r="E2669" i="5"/>
  <c r="F2669" i="5" s="1"/>
  <c r="I2669" i="5" s="1"/>
  <c r="E2670" i="5"/>
  <c r="F2670" i="5" s="1"/>
  <c r="I2670" i="5" s="1"/>
  <c r="E2671" i="5"/>
  <c r="F2671" i="5" s="1"/>
  <c r="I2671" i="5" s="1"/>
  <c r="E2672" i="5"/>
  <c r="F2672" i="5" s="1"/>
  <c r="I2672" i="5" s="1"/>
  <c r="E2673" i="5"/>
  <c r="F2673" i="5" s="1"/>
  <c r="I2673" i="5" s="1"/>
  <c r="E2674" i="5"/>
  <c r="F2674" i="5" s="1"/>
  <c r="I2674" i="5" s="1"/>
  <c r="E2675" i="5"/>
  <c r="F2675" i="5" s="1"/>
  <c r="I2675" i="5" s="1"/>
  <c r="E2676" i="5"/>
  <c r="F2676" i="5" s="1"/>
  <c r="I2676" i="5" s="1"/>
  <c r="E2677" i="5"/>
  <c r="F2677" i="5" s="1"/>
  <c r="I2677" i="5" s="1"/>
  <c r="E2678" i="5"/>
  <c r="F2678" i="5" s="1"/>
  <c r="I2678" i="5" s="1"/>
  <c r="E2679" i="5"/>
  <c r="F2679" i="5" s="1"/>
  <c r="I2679" i="5" s="1"/>
  <c r="E2680" i="5"/>
  <c r="F2680" i="5" s="1"/>
  <c r="I2680" i="5" s="1"/>
  <c r="E2681" i="5"/>
  <c r="F2681" i="5" s="1"/>
  <c r="I2681" i="5" s="1"/>
  <c r="E2682" i="5"/>
  <c r="F2682" i="5" s="1"/>
  <c r="I2682" i="5" s="1"/>
  <c r="E2683" i="5"/>
  <c r="F2683" i="5" s="1"/>
  <c r="I2683" i="5" s="1"/>
  <c r="E2684" i="5"/>
  <c r="F2684" i="5" s="1"/>
  <c r="I2684" i="5" s="1"/>
  <c r="E2685" i="5"/>
  <c r="F2685" i="5" s="1"/>
  <c r="I2685" i="5" s="1"/>
  <c r="E2686" i="5"/>
  <c r="F2686" i="5" s="1"/>
  <c r="I2686" i="5" s="1"/>
  <c r="E2687" i="5"/>
  <c r="F2687" i="5" s="1"/>
  <c r="I2687" i="5" s="1"/>
  <c r="E2688" i="5"/>
  <c r="F2688" i="5" s="1"/>
  <c r="I2688" i="5" s="1"/>
  <c r="E2689" i="5"/>
  <c r="F2689" i="5" s="1"/>
  <c r="I2689" i="5" s="1"/>
  <c r="E2690" i="5"/>
  <c r="F2690" i="5" s="1"/>
  <c r="I2690" i="5" s="1"/>
  <c r="E2691" i="5"/>
  <c r="F2691" i="5" s="1"/>
  <c r="I2691" i="5" s="1"/>
  <c r="E2692" i="5"/>
  <c r="F2692" i="5" s="1"/>
  <c r="I2692" i="5" s="1"/>
  <c r="E2693" i="5"/>
  <c r="F2693" i="5" s="1"/>
  <c r="I2693" i="5" s="1"/>
  <c r="E2694" i="5"/>
  <c r="F2694" i="5" s="1"/>
  <c r="I2694" i="5" s="1"/>
  <c r="E2695" i="5"/>
  <c r="F2695" i="5" s="1"/>
  <c r="I2695" i="5" s="1"/>
  <c r="E2696" i="5"/>
  <c r="F2696" i="5" s="1"/>
  <c r="I2696" i="5" s="1"/>
  <c r="E2697" i="5"/>
  <c r="F2697" i="5" s="1"/>
  <c r="I2697" i="5" s="1"/>
  <c r="E2698" i="5"/>
  <c r="F2698" i="5" s="1"/>
  <c r="I2698" i="5" s="1"/>
  <c r="E2699" i="5"/>
  <c r="F2699" i="5" s="1"/>
  <c r="I2699" i="5" s="1"/>
  <c r="E2700" i="5"/>
  <c r="F2700" i="5" s="1"/>
  <c r="I2700" i="5" s="1"/>
  <c r="E2701" i="5"/>
  <c r="F2701" i="5" s="1"/>
  <c r="I2701" i="5" s="1"/>
  <c r="E2702" i="5"/>
  <c r="F2702" i="5" s="1"/>
  <c r="I2702" i="5" s="1"/>
  <c r="E2703" i="5"/>
  <c r="F2703" i="5" s="1"/>
  <c r="I2703" i="5" s="1"/>
  <c r="E2704" i="5"/>
  <c r="F2704" i="5" s="1"/>
  <c r="I2704" i="5" s="1"/>
  <c r="E2705" i="5"/>
  <c r="F2705" i="5" s="1"/>
  <c r="I2705" i="5" s="1"/>
  <c r="E2706" i="5"/>
  <c r="F2706" i="5" s="1"/>
  <c r="I2706" i="5" s="1"/>
  <c r="E2707" i="5"/>
  <c r="F2707" i="5" s="1"/>
  <c r="I2707" i="5" s="1"/>
  <c r="E2708" i="5"/>
  <c r="F2708" i="5" s="1"/>
  <c r="I2708" i="5" s="1"/>
  <c r="E2709" i="5"/>
  <c r="F2709" i="5" s="1"/>
  <c r="I2709" i="5" s="1"/>
  <c r="E2710" i="5"/>
  <c r="F2710" i="5" s="1"/>
  <c r="I2710" i="5" s="1"/>
  <c r="E2711" i="5"/>
  <c r="F2711" i="5" s="1"/>
  <c r="I2711" i="5" s="1"/>
  <c r="E2712" i="5"/>
  <c r="F2712" i="5" s="1"/>
  <c r="I2712" i="5" s="1"/>
  <c r="E2713" i="5"/>
  <c r="F2713" i="5" s="1"/>
  <c r="I2713" i="5" s="1"/>
  <c r="E2714" i="5"/>
  <c r="F2714" i="5" s="1"/>
  <c r="I2714" i="5" s="1"/>
  <c r="E2715" i="5"/>
  <c r="F2715" i="5" s="1"/>
  <c r="I2715" i="5" s="1"/>
  <c r="E2716" i="5"/>
  <c r="F2716" i="5" s="1"/>
  <c r="I2716" i="5" s="1"/>
  <c r="E2717" i="5"/>
  <c r="F2717" i="5" s="1"/>
  <c r="I2717" i="5" s="1"/>
  <c r="E2718" i="5"/>
  <c r="F2718" i="5" s="1"/>
  <c r="I2718" i="5" s="1"/>
  <c r="E2719" i="5"/>
  <c r="F2719" i="5" s="1"/>
  <c r="I2719" i="5" s="1"/>
  <c r="E2720" i="5"/>
  <c r="F2720" i="5" s="1"/>
  <c r="I2720" i="5" s="1"/>
  <c r="E2721" i="5"/>
  <c r="F2721" i="5" s="1"/>
  <c r="I2721" i="5" s="1"/>
  <c r="E2722" i="5"/>
  <c r="F2722" i="5" s="1"/>
  <c r="I2722" i="5" s="1"/>
  <c r="E2723" i="5"/>
  <c r="F2723" i="5" s="1"/>
  <c r="I2723" i="5" s="1"/>
  <c r="E2724" i="5"/>
  <c r="F2724" i="5" s="1"/>
  <c r="I2724" i="5" s="1"/>
  <c r="E2725" i="5"/>
  <c r="F2725" i="5" s="1"/>
  <c r="I2725" i="5" s="1"/>
  <c r="E2726" i="5"/>
  <c r="F2726" i="5" s="1"/>
  <c r="I2726" i="5" s="1"/>
  <c r="E2727" i="5"/>
  <c r="F2727" i="5" s="1"/>
  <c r="I2727" i="5" s="1"/>
  <c r="E2728" i="5"/>
  <c r="F2728" i="5" s="1"/>
  <c r="I2728" i="5" s="1"/>
  <c r="E2729" i="5"/>
  <c r="F2729" i="5" s="1"/>
  <c r="I2729" i="5" s="1"/>
  <c r="E2730" i="5"/>
  <c r="F2730" i="5" s="1"/>
  <c r="I2730" i="5" s="1"/>
  <c r="E2731" i="5"/>
  <c r="F2731" i="5" s="1"/>
  <c r="I2731" i="5" s="1"/>
  <c r="E2732" i="5"/>
  <c r="F2732" i="5" s="1"/>
  <c r="I2732" i="5" s="1"/>
  <c r="E2733" i="5"/>
  <c r="F2733" i="5" s="1"/>
  <c r="I2733" i="5" s="1"/>
  <c r="E2734" i="5"/>
  <c r="F2734" i="5" s="1"/>
  <c r="I2734" i="5" s="1"/>
  <c r="E2735" i="5"/>
  <c r="F2735" i="5" s="1"/>
  <c r="I2735" i="5" s="1"/>
  <c r="E2736" i="5"/>
  <c r="F2736" i="5" s="1"/>
  <c r="I2736" i="5" s="1"/>
  <c r="E2737" i="5"/>
  <c r="F2737" i="5" s="1"/>
  <c r="I2737" i="5" s="1"/>
  <c r="E2738" i="5"/>
  <c r="F2738" i="5" s="1"/>
  <c r="I2738" i="5" s="1"/>
  <c r="E2739" i="5"/>
  <c r="F2739" i="5" s="1"/>
  <c r="I2739" i="5" s="1"/>
  <c r="E2740" i="5"/>
  <c r="F2740" i="5" s="1"/>
  <c r="I2740" i="5" s="1"/>
  <c r="E2741" i="5"/>
  <c r="F2741" i="5" s="1"/>
  <c r="I2741" i="5" s="1"/>
  <c r="E2742" i="5"/>
  <c r="F2742" i="5" s="1"/>
  <c r="I2742" i="5" s="1"/>
  <c r="E2743" i="5"/>
  <c r="F2743" i="5" s="1"/>
  <c r="I2743" i="5" s="1"/>
  <c r="E2744" i="5"/>
  <c r="F2744" i="5" s="1"/>
  <c r="I2744" i="5" s="1"/>
  <c r="E2745" i="5"/>
  <c r="F2745" i="5" s="1"/>
  <c r="I2745" i="5" s="1"/>
  <c r="E2746" i="5"/>
  <c r="F2746" i="5" s="1"/>
  <c r="I2746" i="5" s="1"/>
  <c r="E2747" i="5"/>
  <c r="F2747" i="5" s="1"/>
  <c r="I2747" i="5" s="1"/>
  <c r="E2748" i="5"/>
  <c r="F2748" i="5" s="1"/>
  <c r="I2748" i="5" s="1"/>
  <c r="E2749" i="5"/>
  <c r="F2749" i="5" s="1"/>
  <c r="I2749" i="5" s="1"/>
  <c r="E2750" i="5"/>
  <c r="F2750" i="5" s="1"/>
  <c r="I2750" i="5" s="1"/>
  <c r="E2751" i="5"/>
  <c r="F2751" i="5" s="1"/>
  <c r="I2751" i="5" s="1"/>
  <c r="E2752" i="5"/>
  <c r="F2752" i="5" s="1"/>
  <c r="I2752" i="5" s="1"/>
  <c r="E2753" i="5"/>
  <c r="F2753" i="5" s="1"/>
  <c r="I2753" i="5" s="1"/>
  <c r="E2754" i="5"/>
  <c r="F2754" i="5" s="1"/>
  <c r="I2754" i="5" s="1"/>
  <c r="E2755" i="5"/>
  <c r="F2755" i="5" s="1"/>
  <c r="I2755" i="5" s="1"/>
  <c r="E2756" i="5"/>
  <c r="F2756" i="5" s="1"/>
  <c r="I2756" i="5" s="1"/>
  <c r="E2757" i="5"/>
  <c r="F2757" i="5" s="1"/>
  <c r="I2757" i="5" s="1"/>
  <c r="E2758" i="5"/>
  <c r="F2758" i="5" s="1"/>
  <c r="I2758" i="5" s="1"/>
  <c r="E2759" i="5"/>
  <c r="F2759" i="5" s="1"/>
  <c r="I2759" i="5" s="1"/>
  <c r="E2760" i="5"/>
  <c r="F2760" i="5" s="1"/>
  <c r="I2760" i="5" s="1"/>
  <c r="E2761" i="5"/>
  <c r="F2761" i="5" s="1"/>
  <c r="I2761" i="5" s="1"/>
  <c r="E2762" i="5"/>
  <c r="F2762" i="5" s="1"/>
  <c r="I2762" i="5" s="1"/>
  <c r="E2763" i="5"/>
  <c r="F2763" i="5" s="1"/>
  <c r="I2763" i="5" s="1"/>
  <c r="E2764" i="5"/>
  <c r="F2764" i="5" s="1"/>
  <c r="I2764" i="5" s="1"/>
  <c r="E2765" i="5"/>
  <c r="F2765" i="5" s="1"/>
  <c r="I2765" i="5" s="1"/>
  <c r="E2766" i="5"/>
  <c r="F2766" i="5" s="1"/>
  <c r="I2766" i="5" s="1"/>
  <c r="E2767" i="5"/>
  <c r="F2767" i="5" s="1"/>
  <c r="I2767" i="5" s="1"/>
  <c r="E2768" i="5"/>
  <c r="F2768" i="5" s="1"/>
  <c r="I2768" i="5" s="1"/>
  <c r="E2769" i="5"/>
  <c r="F2769" i="5" s="1"/>
  <c r="I2769" i="5" s="1"/>
  <c r="E2770" i="5"/>
  <c r="F2770" i="5" s="1"/>
  <c r="I2770" i="5" s="1"/>
  <c r="E2771" i="5"/>
  <c r="F2771" i="5" s="1"/>
  <c r="I2771" i="5" s="1"/>
  <c r="E2772" i="5"/>
  <c r="F2772" i="5" s="1"/>
  <c r="I2772" i="5" s="1"/>
  <c r="E2773" i="5"/>
  <c r="F2773" i="5" s="1"/>
  <c r="I2773" i="5" s="1"/>
  <c r="E2774" i="5"/>
  <c r="F2774" i="5" s="1"/>
  <c r="I2774" i="5" s="1"/>
  <c r="E2775" i="5"/>
  <c r="F2775" i="5" s="1"/>
  <c r="I2775" i="5" s="1"/>
  <c r="E2776" i="5"/>
  <c r="F2776" i="5" s="1"/>
  <c r="I2776" i="5" s="1"/>
  <c r="E2777" i="5"/>
  <c r="F2777" i="5" s="1"/>
  <c r="I2777" i="5" s="1"/>
  <c r="E2778" i="5"/>
  <c r="F2778" i="5" s="1"/>
  <c r="I2778" i="5" s="1"/>
  <c r="E2779" i="5"/>
  <c r="F2779" i="5" s="1"/>
  <c r="I2779" i="5" s="1"/>
  <c r="E2780" i="5"/>
  <c r="F2780" i="5" s="1"/>
  <c r="I2780" i="5" s="1"/>
  <c r="E2781" i="5"/>
  <c r="F2781" i="5" s="1"/>
  <c r="I2781" i="5" s="1"/>
  <c r="E2782" i="5"/>
  <c r="F2782" i="5" s="1"/>
  <c r="I2782" i="5" s="1"/>
  <c r="E2783" i="5"/>
  <c r="F2783" i="5" s="1"/>
  <c r="I2783" i="5" s="1"/>
  <c r="E2784" i="5"/>
  <c r="F2784" i="5" s="1"/>
  <c r="I2784" i="5" s="1"/>
  <c r="E2785" i="5"/>
  <c r="F2785" i="5" s="1"/>
  <c r="I2785" i="5" s="1"/>
  <c r="E2786" i="5"/>
  <c r="F2786" i="5" s="1"/>
  <c r="I2786" i="5" s="1"/>
  <c r="E2787" i="5"/>
  <c r="F2787" i="5" s="1"/>
  <c r="I2787" i="5" s="1"/>
  <c r="E2788" i="5"/>
  <c r="F2788" i="5" s="1"/>
  <c r="I2788" i="5" s="1"/>
  <c r="E2789" i="5"/>
  <c r="F2789" i="5" s="1"/>
  <c r="I2789" i="5" s="1"/>
  <c r="E2790" i="5"/>
  <c r="F2790" i="5" s="1"/>
  <c r="I2790" i="5" s="1"/>
  <c r="E2791" i="5"/>
  <c r="F2791" i="5" s="1"/>
  <c r="I2791" i="5" s="1"/>
  <c r="E2792" i="5"/>
  <c r="F2792" i="5" s="1"/>
  <c r="I2792" i="5" s="1"/>
  <c r="E2793" i="5"/>
  <c r="F2793" i="5" s="1"/>
  <c r="I2793" i="5" s="1"/>
  <c r="E2794" i="5"/>
  <c r="F2794" i="5" s="1"/>
  <c r="I2794" i="5" s="1"/>
  <c r="E2795" i="5"/>
  <c r="F2795" i="5" s="1"/>
  <c r="I2795" i="5" s="1"/>
  <c r="E2796" i="5"/>
  <c r="F2796" i="5" s="1"/>
  <c r="I2796" i="5" s="1"/>
  <c r="E2797" i="5"/>
  <c r="F2797" i="5" s="1"/>
  <c r="I2797" i="5" s="1"/>
  <c r="E2798" i="5"/>
  <c r="F2798" i="5" s="1"/>
  <c r="I2798" i="5" s="1"/>
  <c r="E2799" i="5"/>
  <c r="F2799" i="5" s="1"/>
  <c r="I2799" i="5" s="1"/>
  <c r="E2800" i="5"/>
  <c r="F2800" i="5" s="1"/>
  <c r="I2800" i="5" s="1"/>
  <c r="E2801" i="5"/>
  <c r="F2801" i="5" s="1"/>
  <c r="I2801" i="5" s="1"/>
  <c r="E2802" i="5"/>
  <c r="F2802" i="5" s="1"/>
  <c r="I2802" i="5" s="1"/>
  <c r="E2803" i="5"/>
  <c r="F2803" i="5" s="1"/>
  <c r="I2803" i="5" s="1"/>
  <c r="E2804" i="5"/>
  <c r="F2804" i="5" s="1"/>
  <c r="I2804" i="5" s="1"/>
  <c r="E2805" i="5"/>
  <c r="F2805" i="5" s="1"/>
  <c r="I2805" i="5" s="1"/>
  <c r="E2806" i="5"/>
  <c r="F2806" i="5" s="1"/>
  <c r="I2806" i="5" s="1"/>
  <c r="E2807" i="5"/>
  <c r="F2807" i="5" s="1"/>
  <c r="I2807" i="5" s="1"/>
  <c r="E2808" i="5"/>
  <c r="F2808" i="5" s="1"/>
  <c r="I2808" i="5" s="1"/>
  <c r="E2809" i="5"/>
  <c r="F2809" i="5" s="1"/>
  <c r="I2809" i="5" s="1"/>
  <c r="E2810" i="5"/>
  <c r="F2810" i="5" s="1"/>
  <c r="I2810" i="5" s="1"/>
  <c r="E2811" i="5"/>
  <c r="F2811" i="5" s="1"/>
  <c r="I2811" i="5" s="1"/>
  <c r="E2812" i="5"/>
  <c r="F2812" i="5" s="1"/>
  <c r="I2812" i="5" s="1"/>
  <c r="E2813" i="5"/>
  <c r="F2813" i="5" s="1"/>
  <c r="I2813" i="5" s="1"/>
  <c r="E2814" i="5"/>
  <c r="F2814" i="5" s="1"/>
  <c r="I2814" i="5" s="1"/>
  <c r="E2815" i="5"/>
  <c r="F2815" i="5" s="1"/>
  <c r="I2815" i="5" s="1"/>
  <c r="E2816" i="5"/>
  <c r="F2816" i="5" s="1"/>
  <c r="I2816" i="5" s="1"/>
  <c r="E2817" i="5"/>
  <c r="F2817" i="5" s="1"/>
  <c r="I2817" i="5" s="1"/>
  <c r="E2818" i="5"/>
  <c r="F2818" i="5" s="1"/>
  <c r="I2818" i="5" s="1"/>
  <c r="E2819" i="5"/>
  <c r="F2819" i="5" s="1"/>
  <c r="I2819" i="5" s="1"/>
  <c r="E2820" i="5"/>
  <c r="F2820" i="5" s="1"/>
  <c r="I2820" i="5" s="1"/>
  <c r="E2821" i="5"/>
  <c r="F2821" i="5" s="1"/>
  <c r="I2821" i="5" s="1"/>
  <c r="E2822" i="5"/>
  <c r="F2822" i="5" s="1"/>
  <c r="I2822" i="5" s="1"/>
  <c r="E2823" i="5"/>
  <c r="F2823" i="5" s="1"/>
  <c r="I2823" i="5" s="1"/>
  <c r="E2824" i="5"/>
  <c r="F2824" i="5" s="1"/>
  <c r="I2824" i="5" s="1"/>
  <c r="E2825" i="5"/>
  <c r="F2825" i="5" s="1"/>
  <c r="I2825" i="5" s="1"/>
  <c r="E2826" i="5"/>
  <c r="F2826" i="5" s="1"/>
  <c r="I2826" i="5" s="1"/>
  <c r="E2827" i="5"/>
  <c r="F2827" i="5" s="1"/>
  <c r="I2827" i="5" s="1"/>
  <c r="E2828" i="5"/>
  <c r="F2828" i="5" s="1"/>
  <c r="I2828" i="5" s="1"/>
  <c r="E2829" i="5"/>
  <c r="F2829" i="5" s="1"/>
  <c r="I2829" i="5" s="1"/>
  <c r="E2830" i="5"/>
  <c r="F2830" i="5" s="1"/>
  <c r="I2830" i="5" s="1"/>
  <c r="E2831" i="5"/>
  <c r="F2831" i="5" s="1"/>
  <c r="I2831" i="5" s="1"/>
  <c r="E2832" i="5"/>
  <c r="F2832" i="5" s="1"/>
  <c r="I2832" i="5" s="1"/>
  <c r="E2833" i="5"/>
  <c r="F2833" i="5" s="1"/>
  <c r="I2833" i="5" s="1"/>
  <c r="E2834" i="5"/>
  <c r="F2834" i="5" s="1"/>
  <c r="I2834" i="5" s="1"/>
  <c r="E2835" i="5"/>
  <c r="F2835" i="5" s="1"/>
  <c r="I2835" i="5" s="1"/>
  <c r="E2836" i="5"/>
  <c r="F2836" i="5" s="1"/>
  <c r="I2836" i="5" s="1"/>
  <c r="E2837" i="5"/>
  <c r="F2837" i="5" s="1"/>
  <c r="I2837" i="5" s="1"/>
  <c r="E2838" i="5"/>
  <c r="F2838" i="5" s="1"/>
  <c r="I2838" i="5" s="1"/>
  <c r="E2839" i="5"/>
  <c r="F2839" i="5" s="1"/>
  <c r="I2839" i="5" s="1"/>
  <c r="E2840" i="5"/>
  <c r="F2840" i="5" s="1"/>
  <c r="I2840" i="5" s="1"/>
  <c r="E2841" i="5"/>
  <c r="F2841" i="5" s="1"/>
  <c r="I2841" i="5" s="1"/>
  <c r="E2842" i="5"/>
  <c r="F2842" i="5" s="1"/>
  <c r="I2842" i="5" s="1"/>
  <c r="E2843" i="5"/>
  <c r="F2843" i="5" s="1"/>
  <c r="I2843" i="5" s="1"/>
  <c r="E2844" i="5"/>
  <c r="F2844" i="5" s="1"/>
  <c r="I2844" i="5" s="1"/>
  <c r="E2845" i="5"/>
  <c r="F2845" i="5" s="1"/>
  <c r="I2845" i="5" s="1"/>
  <c r="E2846" i="5"/>
  <c r="F2846" i="5" s="1"/>
  <c r="I2846" i="5" s="1"/>
  <c r="E2847" i="5"/>
  <c r="F2847" i="5" s="1"/>
  <c r="I2847" i="5" s="1"/>
  <c r="E2848" i="5"/>
  <c r="F2848" i="5" s="1"/>
  <c r="I2848" i="5" s="1"/>
  <c r="E2849" i="5"/>
  <c r="F2849" i="5" s="1"/>
  <c r="I2849" i="5" s="1"/>
  <c r="E2850" i="5"/>
  <c r="F2850" i="5" s="1"/>
  <c r="I2850" i="5" s="1"/>
  <c r="E2851" i="5"/>
  <c r="F2851" i="5" s="1"/>
  <c r="I2851" i="5" s="1"/>
  <c r="E2852" i="5"/>
  <c r="F2852" i="5" s="1"/>
  <c r="I2852" i="5" s="1"/>
  <c r="E2853" i="5"/>
  <c r="F2853" i="5" s="1"/>
  <c r="I2853" i="5" s="1"/>
  <c r="E2854" i="5"/>
  <c r="F2854" i="5" s="1"/>
  <c r="I2854" i="5" s="1"/>
  <c r="E2855" i="5"/>
  <c r="F2855" i="5" s="1"/>
  <c r="I2855" i="5" s="1"/>
  <c r="E2856" i="5"/>
  <c r="F2856" i="5" s="1"/>
  <c r="I2856" i="5" s="1"/>
  <c r="E2857" i="5"/>
  <c r="F2857" i="5" s="1"/>
  <c r="I2857" i="5" s="1"/>
  <c r="E2858" i="5"/>
  <c r="F2858" i="5" s="1"/>
  <c r="I2858" i="5" s="1"/>
  <c r="E2859" i="5"/>
  <c r="F2859" i="5" s="1"/>
  <c r="I2859" i="5" s="1"/>
  <c r="E2860" i="5"/>
  <c r="F2860" i="5" s="1"/>
  <c r="I2860" i="5" s="1"/>
  <c r="E2861" i="5"/>
  <c r="F2861" i="5" s="1"/>
  <c r="I2861" i="5" s="1"/>
  <c r="E2862" i="5"/>
  <c r="F2862" i="5" s="1"/>
  <c r="I2862" i="5" s="1"/>
  <c r="E2863" i="5"/>
  <c r="F2863" i="5" s="1"/>
  <c r="I2863" i="5" s="1"/>
  <c r="E2864" i="5"/>
  <c r="F2864" i="5" s="1"/>
  <c r="I2864" i="5" s="1"/>
  <c r="E2865" i="5"/>
  <c r="F2865" i="5" s="1"/>
  <c r="I2865" i="5" s="1"/>
  <c r="E2866" i="5"/>
  <c r="F2866" i="5" s="1"/>
  <c r="I2866" i="5" s="1"/>
  <c r="E2867" i="5"/>
  <c r="F2867" i="5" s="1"/>
  <c r="I2867" i="5" s="1"/>
  <c r="E2868" i="5"/>
  <c r="F2868" i="5" s="1"/>
  <c r="I2868" i="5" s="1"/>
  <c r="E2869" i="5"/>
  <c r="F2869" i="5" s="1"/>
  <c r="I2869" i="5" s="1"/>
  <c r="E2870" i="5"/>
  <c r="F2870" i="5" s="1"/>
  <c r="I2870" i="5" s="1"/>
  <c r="E2871" i="5"/>
  <c r="F2871" i="5" s="1"/>
  <c r="I2871" i="5" s="1"/>
  <c r="E2872" i="5"/>
  <c r="F2872" i="5" s="1"/>
  <c r="I2872" i="5" s="1"/>
  <c r="E2873" i="5"/>
  <c r="F2873" i="5" s="1"/>
  <c r="I2873" i="5" s="1"/>
  <c r="E2874" i="5"/>
  <c r="F2874" i="5" s="1"/>
  <c r="I2874" i="5" s="1"/>
  <c r="E2875" i="5"/>
  <c r="F2875" i="5" s="1"/>
  <c r="I2875" i="5" s="1"/>
  <c r="E2876" i="5"/>
  <c r="F2876" i="5" s="1"/>
  <c r="I2876" i="5" s="1"/>
  <c r="E2877" i="5"/>
  <c r="F2877" i="5" s="1"/>
  <c r="I2877" i="5" s="1"/>
  <c r="E2878" i="5"/>
  <c r="F2878" i="5" s="1"/>
  <c r="I2878" i="5" s="1"/>
  <c r="E2879" i="5"/>
  <c r="F2879" i="5" s="1"/>
  <c r="I2879" i="5" s="1"/>
  <c r="E2880" i="5"/>
  <c r="F2880" i="5" s="1"/>
  <c r="I2880" i="5" s="1"/>
  <c r="E2881" i="5"/>
  <c r="F2881" i="5" s="1"/>
  <c r="I2881" i="5" s="1"/>
  <c r="E2882" i="5"/>
  <c r="F2882" i="5" s="1"/>
  <c r="I2882" i="5" s="1"/>
  <c r="E2883" i="5"/>
  <c r="F2883" i="5" s="1"/>
  <c r="I2883" i="5" s="1"/>
  <c r="E2884" i="5"/>
  <c r="F2884" i="5" s="1"/>
  <c r="I2884" i="5" s="1"/>
  <c r="E2885" i="5"/>
  <c r="F2885" i="5" s="1"/>
  <c r="I2885" i="5" s="1"/>
  <c r="E2886" i="5"/>
  <c r="F2886" i="5" s="1"/>
  <c r="I2886" i="5" s="1"/>
  <c r="E2887" i="5"/>
  <c r="F2887" i="5" s="1"/>
  <c r="I2887" i="5" s="1"/>
  <c r="E2888" i="5"/>
  <c r="F2888" i="5" s="1"/>
  <c r="I2888" i="5" s="1"/>
  <c r="E2889" i="5"/>
  <c r="F2889" i="5" s="1"/>
  <c r="I2889" i="5" s="1"/>
  <c r="E2890" i="5"/>
  <c r="F2890" i="5" s="1"/>
  <c r="I2890" i="5" s="1"/>
  <c r="E2891" i="5"/>
  <c r="F2891" i="5" s="1"/>
  <c r="I2891" i="5" s="1"/>
  <c r="E2892" i="5"/>
  <c r="F2892" i="5" s="1"/>
  <c r="I2892" i="5" s="1"/>
  <c r="E2893" i="5"/>
  <c r="F2893" i="5" s="1"/>
  <c r="I2893" i="5" s="1"/>
  <c r="E2894" i="5"/>
  <c r="F2894" i="5" s="1"/>
  <c r="I2894" i="5" s="1"/>
  <c r="E2895" i="5"/>
  <c r="F2895" i="5" s="1"/>
  <c r="I2895" i="5" s="1"/>
  <c r="E2896" i="5"/>
  <c r="F2896" i="5" s="1"/>
  <c r="I2896" i="5" s="1"/>
  <c r="E2897" i="5"/>
  <c r="F2897" i="5" s="1"/>
  <c r="I2897" i="5" s="1"/>
  <c r="E2898" i="5"/>
  <c r="F2898" i="5" s="1"/>
  <c r="I2898" i="5" s="1"/>
  <c r="E2899" i="5"/>
  <c r="F2899" i="5" s="1"/>
  <c r="I2899" i="5" s="1"/>
  <c r="E2900" i="5"/>
  <c r="F2900" i="5" s="1"/>
  <c r="I2900" i="5" s="1"/>
  <c r="E2901" i="5"/>
  <c r="F2901" i="5" s="1"/>
  <c r="I2901" i="5" s="1"/>
  <c r="E2902" i="5"/>
  <c r="F2902" i="5" s="1"/>
  <c r="I2902" i="5" s="1"/>
  <c r="E2903" i="5"/>
  <c r="F2903" i="5" s="1"/>
  <c r="I2903" i="5" s="1"/>
  <c r="E2904" i="5"/>
  <c r="F2904" i="5" s="1"/>
  <c r="I2904" i="5" s="1"/>
  <c r="E2905" i="5"/>
  <c r="F2905" i="5" s="1"/>
  <c r="I2905" i="5" s="1"/>
  <c r="E2906" i="5"/>
  <c r="F2906" i="5" s="1"/>
  <c r="I2906" i="5" s="1"/>
  <c r="E2907" i="5"/>
  <c r="F2907" i="5" s="1"/>
  <c r="I2907" i="5" s="1"/>
  <c r="E2908" i="5"/>
  <c r="F2908" i="5" s="1"/>
  <c r="I2908" i="5" s="1"/>
  <c r="E2909" i="5"/>
  <c r="F2909" i="5" s="1"/>
  <c r="I2909" i="5" s="1"/>
  <c r="E2910" i="5"/>
  <c r="F2910" i="5" s="1"/>
  <c r="I2910" i="5" s="1"/>
  <c r="E2911" i="5"/>
  <c r="F2911" i="5" s="1"/>
  <c r="I2911" i="5" s="1"/>
  <c r="E2912" i="5"/>
  <c r="F2912" i="5" s="1"/>
  <c r="I2912" i="5" s="1"/>
  <c r="E2913" i="5"/>
  <c r="F2913" i="5" s="1"/>
  <c r="I2913" i="5" s="1"/>
  <c r="E2914" i="5"/>
  <c r="F2914" i="5" s="1"/>
  <c r="I2914" i="5" s="1"/>
  <c r="E2915" i="5"/>
  <c r="F2915" i="5" s="1"/>
  <c r="I2915" i="5" s="1"/>
  <c r="E2916" i="5"/>
  <c r="F2916" i="5" s="1"/>
  <c r="I2916" i="5" s="1"/>
  <c r="E2917" i="5"/>
  <c r="F2917" i="5" s="1"/>
  <c r="I2917" i="5" s="1"/>
  <c r="E2918" i="5"/>
  <c r="F2918" i="5" s="1"/>
  <c r="I2918" i="5" s="1"/>
  <c r="E2919" i="5"/>
  <c r="F2919" i="5" s="1"/>
  <c r="I2919" i="5" s="1"/>
  <c r="E2920" i="5"/>
  <c r="F2920" i="5" s="1"/>
  <c r="I2920" i="5" s="1"/>
  <c r="E2921" i="5"/>
  <c r="F2921" i="5" s="1"/>
  <c r="I2921" i="5" s="1"/>
  <c r="E2922" i="5"/>
  <c r="F2922" i="5" s="1"/>
  <c r="I2922" i="5" s="1"/>
  <c r="E2923" i="5"/>
  <c r="F2923" i="5" s="1"/>
  <c r="I2923" i="5" s="1"/>
  <c r="E2924" i="5"/>
  <c r="F2924" i="5" s="1"/>
  <c r="I2924" i="5" s="1"/>
  <c r="E2925" i="5"/>
  <c r="F2925" i="5" s="1"/>
  <c r="I2925" i="5" s="1"/>
  <c r="E2926" i="5"/>
  <c r="F2926" i="5" s="1"/>
  <c r="I2926" i="5" s="1"/>
  <c r="E2927" i="5"/>
  <c r="F2927" i="5" s="1"/>
  <c r="I2927" i="5" s="1"/>
  <c r="E2928" i="5"/>
  <c r="F2928" i="5" s="1"/>
  <c r="I2928" i="5" s="1"/>
  <c r="E2929" i="5"/>
  <c r="F2929" i="5" s="1"/>
  <c r="I2929" i="5" s="1"/>
  <c r="E2930" i="5"/>
  <c r="F2930" i="5" s="1"/>
  <c r="I2930" i="5" s="1"/>
  <c r="E2931" i="5"/>
  <c r="F2931" i="5" s="1"/>
  <c r="I2931" i="5" s="1"/>
  <c r="E2932" i="5"/>
  <c r="F2932" i="5" s="1"/>
  <c r="I2932" i="5" s="1"/>
  <c r="E2933" i="5"/>
  <c r="F2933" i="5" s="1"/>
  <c r="I2933" i="5" s="1"/>
  <c r="E2934" i="5"/>
  <c r="F2934" i="5" s="1"/>
  <c r="I2934" i="5" s="1"/>
  <c r="E2935" i="5"/>
  <c r="F2935" i="5" s="1"/>
  <c r="I2935" i="5" s="1"/>
  <c r="E2936" i="5"/>
  <c r="F2936" i="5" s="1"/>
  <c r="I2936" i="5" s="1"/>
  <c r="E2937" i="5"/>
  <c r="F2937" i="5" s="1"/>
  <c r="I2937" i="5" s="1"/>
  <c r="E2938" i="5"/>
  <c r="F2938" i="5" s="1"/>
  <c r="I2938" i="5" s="1"/>
  <c r="E2939" i="5"/>
  <c r="F2939" i="5" s="1"/>
  <c r="I2939" i="5" s="1"/>
  <c r="E2940" i="5"/>
  <c r="F2940" i="5" s="1"/>
  <c r="I2940" i="5" s="1"/>
  <c r="E2941" i="5"/>
  <c r="F2941" i="5" s="1"/>
  <c r="I2941" i="5" s="1"/>
  <c r="E2942" i="5"/>
  <c r="F2942" i="5" s="1"/>
  <c r="I2942" i="5" s="1"/>
  <c r="E2943" i="5"/>
  <c r="F2943" i="5" s="1"/>
  <c r="I2943" i="5" s="1"/>
  <c r="E2944" i="5"/>
  <c r="F2944" i="5" s="1"/>
  <c r="I2944" i="5" s="1"/>
  <c r="E2945" i="5"/>
  <c r="F2945" i="5" s="1"/>
  <c r="I2945" i="5" s="1"/>
  <c r="E2946" i="5"/>
  <c r="F2946" i="5" s="1"/>
  <c r="I2946" i="5" s="1"/>
  <c r="E2947" i="5"/>
  <c r="F2947" i="5" s="1"/>
  <c r="I2947" i="5" s="1"/>
  <c r="E2948" i="5"/>
  <c r="F2948" i="5" s="1"/>
  <c r="I2948" i="5" s="1"/>
  <c r="E2949" i="5"/>
  <c r="F2949" i="5" s="1"/>
  <c r="I2949" i="5" s="1"/>
  <c r="E2950" i="5"/>
  <c r="F2950" i="5" s="1"/>
  <c r="I2950" i="5" s="1"/>
  <c r="E2951" i="5"/>
  <c r="F2951" i="5" s="1"/>
  <c r="I2951" i="5" s="1"/>
  <c r="E2952" i="5"/>
  <c r="F2952" i="5" s="1"/>
  <c r="I2952" i="5" s="1"/>
  <c r="E2953" i="5"/>
  <c r="F2953" i="5" s="1"/>
  <c r="I2953" i="5" s="1"/>
  <c r="E2954" i="5"/>
  <c r="F2954" i="5" s="1"/>
  <c r="I2954" i="5" s="1"/>
  <c r="E2955" i="5"/>
  <c r="F2955" i="5" s="1"/>
  <c r="I2955" i="5" s="1"/>
  <c r="E2956" i="5"/>
  <c r="F2956" i="5" s="1"/>
  <c r="I2956" i="5" s="1"/>
  <c r="E2957" i="5"/>
  <c r="F2957" i="5" s="1"/>
  <c r="I2957" i="5" s="1"/>
  <c r="E2958" i="5"/>
  <c r="F2958" i="5" s="1"/>
  <c r="I2958" i="5" s="1"/>
  <c r="E2959" i="5"/>
  <c r="F2959" i="5" s="1"/>
  <c r="I2959" i="5" s="1"/>
  <c r="E2960" i="5"/>
  <c r="F2960" i="5" s="1"/>
  <c r="I2960" i="5" s="1"/>
  <c r="E2961" i="5"/>
  <c r="F2961" i="5" s="1"/>
  <c r="I2961" i="5" s="1"/>
  <c r="E2962" i="5"/>
  <c r="F2962" i="5" s="1"/>
  <c r="I2962" i="5" s="1"/>
  <c r="E2963" i="5"/>
  <c r="F2963" i="5" s="1"/>
  <c r="I2963" i="5" s="1"/>
  <c r="E2964" i="5"/>
  <c r="F2964" i="5" s="1"/>
  <c r="I2964" i="5" s="1"/>
  <c r="E2965" i="5"/>
  <c r="F2965" i="5" s="1"/>
  <c r="I2965" i="5" s="1"/>
  <c r="E2966" i="5"/>
  <c r="F2966" i="5" s="1"/>
  <c r="I2966" i="5" s="1"/>
  <c r="E2967" i="5"/>
  <c r="F2967" i="5" s="1"/>
  <c r="I2967" i="5" s="1"/>
  <c r="E2968" i="5"/>
  <c r="F2968" i="5" s="1"/>
  <c r="I2968" i="5" s="1"/>
  <c r="E2969" i="5"/>
  <c r="F2969" i="5" s="1"/>
  <c r="I2969" i="5" s="1"/>
  <c r="E2970" i="5"/>
  <c r="F2970" i="5" s="1"/>
  <c r="I2970" i="5" s="1"/>
  <c r="E2971" i="5"/>
  <c r="F2971" i="5" s="1"/>
  <c r="I2971" i="5" s="1"/>
  <c r="E2972" i="5"/>
  <c r="F2972" i="5" s="1"/>
  <c r="I2972" i="5" s="1"/>
  <c r="E2973" i="5"/>
  <c r="F2973" i="5" s="1"/>
  <c r="I2973" i="5" s="1"/>
  <c r="E2974" i="5"/>
  <c r="F2974" i="5" s="1"/>
  <c r="I2974" i="5" s="1"/>
  <c r="E2975" i="5"/>
  <c r="F2975" i="5" s="1"/>
  <c r="I2975" i="5" s="1"/>
  <c r="E2976" i="5"/>
  <c r="F2976" i="5" s="1"/>
  <c r="I2976" i="5" s="1"/>
  <c r="E2977" i="5"/>
  <c r="F2977" i="5" s="1"/>
  <c r="I2977" i="5" s="1"/>
  <c r="E2978" i="5"/>
  <c r="F2978" i="5" s="1"/>
  <c r="I2978" i="5" s="1"/>
  <c r="E2979" i="5"/>
  <c r="F2979" i="5" s="1"/>
  <c r="I2979" i="5" s="1"/>
  <c r="E2980" i="5"/>
  <c r="F2980" i="5" s="1"/>
  <c r="I2980" i="5" s="1"/>
  <c r="E2981" i="5"/>
  <c r="F2981" i="5" s="1"/>
  <c r="I2981" i="5" s="1"/>
  <c r="E2982" i="5"/>
  <c r="F2982" i="5" s="1"/>
  <c r="I2982" i="5" s="1"/>
  <c r="E2983" i="5"/>
  <c r="F2983" i="5" s="1"/>
  <c r="I2983" i="5" s="1"/>
  <c r="E2984" i="5"/>
  <c r="F2984" i="5" s="1"/>
  <c r="I2984" i="5" s="1"/>
  <c r="E2985" i="5"/>
  <c r="F2985" i="5" s="1"/>
  <c r="I2985" i="5" s="1"/>
  <c r="E2986" i="5"/>
  <c r="F2986" i="5" s="1"/>
  <c r="I2986" i="5" s="1"/>
  <c r="E2987" i="5"/>
  <c r="F2987" i="5" s="1"/>
  <c r="I2987" i="5" s="1"/>
  <c r="E2988" i="5"/>
  <c r="F2988" i="5" s="1"/>
  <c r="I2988" i="5" s="1"/>
  <c r="E2989" i="5"/>
  <c r="F2989" i="5" s="1"/>
  <c r="I2989" i="5" s="1"/>
  <c r="E2990" i="5"/>
  <c r="F2990" i="5" s="1"/>
  <c r="I2990" i="5" s="1"/>
  <c r="E2991" i="5"/>
  <c r="F2991" i="5" s="1"/>
  <c r="I2991" i="5" s="1"/>
  <c r="E2992" i="5"/>
  <c r="F2992" i="5" s="1"/>
  <c r="I2992" i="5" s="1"/>
  <c r="E2993" i="5"/>
  <c r="F2993" i="5" s="1"/>
  <c r="I2993" i="5" s="1"/>
  <c r="E2994" i="5"/>
  <c r="F2994" i="5" s="1"/>
  <c r="I2994" i="5" s="1"/>
  <c r="E2995" i="5"/>
  <c r="F2995" i="5" s="1"/>
  <c r="I2995" i="5" s="1"/>
  <c r="E2996" i="5"/>
  <c r="F2996" i="5" s="1"/>
  <c r="I2996" i="5" s="1"/>
  <c r="E2997" i="5"/>
  <c r="F2997" i="5" s="1"/>
  <c r="I2997" i="5" s="1"/>
  <c r="E2998" i="5"/>
  <c r="F2998" i="5" s="1"/>
  <c r="I2998" i="5" s="1"/>
  <c r="E2999" i="5"/>
  <c r="F2999" i="5" s="1"/>
  <c r="I2999" i="5" s="1"/>
  <c r="E3000" i="5"/>
  <c r="F3000" i="5" s="1"/>
  <c r="I3000" i="5" s="1"/>
  <c r="E3001" i="5"/>
  <c r="F3001" i="5" s="1"/>
  <c r="I3001" i="5" s="1"/>
  <c r="E3002" i="5"/>
  <c r="F3002" i="5" s="1"/>
  <c r="I3002" i="5" s="1"/>
  <c r="E3003" i="5"/>
  <c r="F3003" i="5" s="1"/>
  <c r="I3003" i="5" s="1"/>
  <c r="E3004" i="5"/>
  <c r="F3004" i="5" s="1"/>
  <c r="I3004" i="5" s="1"/>
  <c r="E3005" i="5"/>
  <c r="F3005" i="5" s="1"/>
  <c r="I3005" i="5" s="1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3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8" i="5"/>
  <c r="C1749" i="5"/>
  <c r="C1750" i="5"/>
  <c r="C1751" i="5"/>
  <c r="C1752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  <c r="C1807" i="5"/>
  <c r="C1808" i="5"/>
  <c r="C1809" i="5"/>
  <c r="C1810" i="5"/>
  <c r="C1811" i="5"/>
  <c r="C1812" i="5"/>
  <c r="C1813" i="5"/>
  <c r="C1814" i="5"/>
  <c r="C1815" i="5"/>
  <c r="C1816" i="5"/>
  <c r="C1817" i="5"/>
  <c r="C1818" i="5"/>
  <c r="C1819" i="5"/>
  <c r="C1820" i="5"/>
  <c r="C1821" i="5"/>
  <c r="C1822" i="5"/>
  <c r="C1823" i="5"/>
  <c r="C1824" i="5"/>
  <c r="C1825" i="5"/>
  <c r="C1826" i="5"/>
  <c r="C1827" i="5"/>
  <c r="C1828" i="5"/>
  <c r="C1829" i="5"/>
  <c r="C1830" i="5"/>
  <c r="C1831" i="5"/>
  <c r="C1832" i="5"/>
  <c r="C1833" i="5"/>
  <c r="C1834" i="5"/>
  <c r="C1835" i="5"/>
  <c r="C1836" i="5"/>
  <c r="C1837" i="5"/>
  <c r="C1838" i="5"/>
  <c r="C1839" i="5"/>
  <c r="C1840" i="5"/>
  <c r="C1841" i="5"/>
  <c r="C1842" i="5"/>
  <c r="C1843" i="5"/>
  <c r="C1844" i="5"/>
  <c r="C1845" i="5"/>
  <c r="C1846" i="5"/>
  <c r="C1847" i="5"/>
  <c r="C1848" i="5"/>
  <c r="C1849" i="5"/>
  <c r="C1850" i="5"/>
  <c r="C1851" i="5"/>
  <c r="C1852" i="5"/>
  <c r="C1853" i="5"/>
  <c r="C1854" i="5"/>
  <c r="C1855" i="5"/>
  <c r="C1856" i="5"/>
  <c r="C1857" i="5"/>
  <c r="C1858" i="5"/>
  <c r="C1859" i="5"/>
  <c r="C1860" i="5"/>
  <c r="C1861" i="5"/>
  <c r="C1862" i="5"/>
  <c r="C1863" i="5"/>
  <c r="C1864" i="5"/>
  <c r="C1865" i="5"/>
  <c r="C1866" i="5"/>
  <c r="C1867" i="5"/>
  <c r="C1868" i="5"/>
  <c r="C1869" i="5"/>
  <c r="C1870" i="5"/>
  <c r="C1871" i="5"/>
  <c r="C1872" i="5"/>
  <c r="C1873" i="5"/>
  <c r="C1874" i="5"/>
  <c r="C1875" i="5"/>
  <c r="C1876" i="5"/>
  <c r="C1877" i="5"/>
  <c r="C1878" i="5"/>
  <c r="C1879" i="5"/>
  <c r="C1880" i="5"/>
  <c r="C1881" i="5"/>
  <c r="C1882" i="5"/>
  <c r="C1883" i="5"/>
  <c r="C1884" i="5"/>
  <c r="C1885" i="5"/>
  <c r="C1886" i="5"/>
  <c r="C1887" i="5"/>
  <c r="C1888" i="5"/>
  <c r="C1889" i="5"/>
  <c r="C1890" i="5"/>
  <c r="C1891" i="5"/>
  <c r="C1892" i="5"/>
  <c r="C1893" i="5"/>
  <c r="C1894" i="5"/>
  <c r="C1895" i="5"/>
  <c r="C1896" i="5"/>
  <c r="C1897" i="5"/>
  <c r="C1898" i="5"/>
  <c r="C1899" i="5"/>
  <c r="C1900" i="5"/>
  <c r="C1901" i="5"/>
  <c r="C1902" i="5"/>
  <c r="C1903" i="5"/>
  <c r="C1904" i="5"/>
  <c r="C1905" i="5"/>
  <c r="C1906" i="5"/>
  <c r="C1907" i="5"/>
  <c r="C1908" i="5"/>
  <c r="C1909" i="5"/>
  <c r="C1910" i="5"/>
  <c r="C1911" i="5"/>
  <c r="C1912" i="5"/>
  <c r="C1913" i="5"/>
  <c r="C1914" i="5"/>
  <c r="C1915" i="5"/>
  <c r="C1916" i="5"/>
  <c r="C1917" i="5"/>
  <c r="C1918" i="5"/>
  <c r="C1919" i="5"/>
  <c r="C1920" i="5"/>
  <c r="C1921" i="5"/>
  <c r="C1922" i="5"/>
  <c r="C1923" i="5"/>
  <c r="C1924" i="5"/>
  <c r="C1925" i="5"/>
  <c r="C1926" i="5"/>
  <c r="C1927" i="5"/>
  <c r="C1928" i="5"/>
  <c r="C1929" i="5"/>
  <c r="C1930" i="5"/>
  <c r="C1931" i="5"/>
  <c r="C1932" i="5"/>
  <c r="C1933" i="5"/>
  <c r="C1934" i="5"/>
  <c r="C1935" i="5"/>
  <c r="C1936" i="5"/>
  <c r="C1937" i="5"/>
  <c r="C1938" i="5"/>
  <c r="C1939" i="5"/>
  <c r="C1940" i="5"/>
  <c r="C1941" i="5"/>
  <c r="C1942" i="5"/>
  <c r="C1943" i="5"/>
  <c r="C1944" i="5"/>
  <c r="C1945" i="5"/>
  <c r="C1946" i="5"/>
  <c r="C1947" i="5"/>
  <c r="C1948" i="5"/>
  <c r="C1949" i="5"/>
  <c r="C1950" i="5"/>
  <c r="C1951" i="5"/>
  <c r="C1952" i="5"/>
  <c r="C1953" i="5"/>
  <c r="C1954" i="5"/>
  <c r="C1955" i="5"/>
  <c r="C1956" i="5"/>
  <c r="C1957" i="5"/>
  <c r="C1958" i="5"/>
  <c r="C1959" i="5"/>
  <c r="C1960" i="5"/>
  <c r="C1961" i="5"/>
  <c r="C1962" i="5"/>
  <c r="C1963" i="5"/>
  <c r="C1964" i="5"/>
  <c r="C1965" i="5"/>
  <c r="C1966" i="5"/>
  <c r="C1967" i="5"/>
  <c r="C1968" i="5"/>
  <c r="C1969" i="5"/>
  <c r="C1970" i="5"/>
  <c r="C1971" i="5"/>
  <c r="C1972" i="5"/>
  <c r="C1973" i="5"/>
  <c r="C1974" i="5"/>
  <c r="C1975" i="5"/>
  <c r="C1976" i="5"/>
  <c r="C1977" i="5"/>
  <c r="C1978" i="5"/>
  <c r="C1979" i="5"/>
  <c r="C1980" i="5"/>
  <c r="C1981" i="5"/>
  <c r="C1982" i="5"/>
  <c r="C1983" i="5"/>
  <c r="C1984" i="5"/>
  <c r="C1985" i="5"/>
  <c r="C1986" i="5"/>
  <c r="C1987" i="5"/>
  <c r="C1988" i="5"/>
  <c r="C1989" i="5"/>
  <c r="C1990" i="5"/>
  <c r="C1991" i="5"/>
  <c r="C1992" i="5"/>
  <c r="C1993" i="5"/>
  <c r="C1994" i="5"/>
  <c r="C1995" i="5"/>
  <c r="C1996" i="5"/>
  <c r="C1997" i="5"/>
  <c r="C1998" i="5"/>
  <c r="C1999" i="5"/>
  <c r="C2000" i="5"/>
  <c r="C2001" i="5"/>
  <c r="C2002" i="5"/>
  <c r="C2003" i="5"/>
  <c r="C2004" i="5"/>
  <c r="C2005" i="5"/>
  <c r="C2006" i="5"/>
  <c r="C2007" i="5"/>
  <c r="C2008" i="5"/>
  <c r="C2009" i="5"/>
  <c r="C2010" i="5"/>
  <c r="C2011" i="5"/>
  <c r="C2012" i="5"/>
  <c r="C2013" i="5"/>
  <c r="C2014" i="5"/>
  <c r="C2015" i="5"/>
  <c r="C2016" i="5"/>
  <c r="C2017" i="5"/>
  <c r="C2018" i="5"/>
  <c r="C2019" i="5"/>
  <c r="C2020" i="5"/>
  <c r="C2021" i="5"/>
  <c r="C2022" i="5"/>
  <c r="C2023" i="5"/>
  <c r="C2024" i="5"/>
  <c r="C2025" i="5"/>
  <c r="C2026" i="5"/>
  <c r="C2027" i="5"/>
  <c r="C2028" i="5"/>
  <c r="C2029" i="5"/>
  <c r="C2030" i="5"/>
  <c r="C2031" i="5"/>
  <c r="C2032" i="5"/>
  <c r="C2033" i="5"/>
  <c r="C2034" i="5"/>
  <c r="C2035" i="5"/>
  <c r="C2036" i="5"/>
  <c r="C2037" i="5"/>
  <c r="C2038" i="5"/>
  <c r="C2039" i="5"/>
  <c r="C2040" i="5"/>
  <c r="C2041" i="5"/>
  <c r="C2042" i="5"/>
  <c r="C2043" i="5"/>
  <c r="C2044" i="5"/>
  <c r="C2045" i="5"/>
  <c r="C2046" i="5"/>
  <c r="C2047" i="5"/>
  <c r="C2048" i="5"/>
  <c r="C2049" i="5"/>
  <c r="C2050" i="5"/>
  <c r="C2051" i="5"/>
  <c r="C2052" i="5"/>
  <c r="C2053" i="5"/>
  <c r="C2054" i="5"/>
  <c r="C2055" i="5"/>
  <c r="C2056" i="5"/>
  <c r="C2057" i="5"/>
  <c r="C2058" i="5"/>
  <c r="C2059" i="5"/>
  <c r="C2060" i="5"/>
  <c r="C2061" i="5"/>
  <c r="C2062" i="5"/>
  <c r="C2063" i="5"/>
  <c r="C2064" i="5"/>
  <c r="C2065" i="5"/>
  <c r="C2066" i="5"/>
  <c r="C2067" i="5"/>
  <c r="C2068" i="5"/>
  <c r="C2069" i="5"/>
  <c r="C2070" i="5"/>
  <c r="C2071" i="5"/>
  <c r="C2072" i="5"/>
  <c r="C2073" i="5"/>
  <c r="C2074" i="5"/>
  <c r="C2075" i="5"/>
  <c r="C2076" i="5"/>
  <c r="C2077" i="5"/>
  <c r="C2078" i="5"/>
  <c r="C2079" i="5"/>
  <c r="C2080" i="5"/>
  <c r="C2081" i="5"/>
  <c r="C2082" i="5"/>
  <c r="C2083" i="5"/>
  <c r="C2084" i="5"/>
  <c r="C2085" i="5"/>
  <c r="C2086" i="5"/>
  <c r="C2087" i="5"/>
  <c r="C2088" i="5"/>
  <c r="C2089" i="5"/>
  <c r="C2090" i="5"/>
  <c r="C2091" i="5"/>
  <c r="C2092" i="5"/>
  <c r="C2093" i="5"/>
  <c r="C2094" i="5"/>
  <c r="C2095" i="5"/>
  <c r="C2096" i="5"/>
  <c r="C2097" i="5"/>
  <c r="C2098" i="5"/>
  <c r="C2099" i="5"/>
  <c r="C2100" i="5"/>
  <c r="C2101" i="5"/>
  <c r="C2102" i="5"/>
  <c r="C2103" i="5"/>
  <c r="C2104" i="5"/>
  <c r="C2105" i="5"/>
  <c r="C2106" i="5"/>
  <c r="C2107" i="5"/>
  <c r="C2108" i="5"/>
  <c r="C2109" i="5"/>
  <c r="C2110" i="5"/>
  <c r="C2111" i="5"/>
  <c r="C2112" i="5"/>
  <c r="C2113" i="5"/>
  <c r="C2114" i="5"/>
  <c r="C2115" i="5"/>
  <c r="C2116" i="5"/>
  <c r="C2117" i="5"/>
  <c r="C2118" i="5"/>
  <c r="C2119" i="5"/>
  <c r="C2120" i="5"/>
  <c r="C2121" i="5"/>
  <c r="C2122" i="5"/>
  <c r="C2123" i="5"/>
  <c r="C2124" i="5"/>
  <c r="C2125" i="5"/>
  <c r="C2126" i="5"/>
  <c r="C2127" i="5"/>
  <c r="C2128" i="5"/>
  <c r="C2129" i="5"/>
  <c r="C2130" i="5"/>
  <c r="C2131" i="5"/>
  <c r="C2132" i="5"/>
  <c r="C2133" i="5"/>
  <c r="C2134" i="5"/>
  <c r="C2135" i="5"/>
  <c r="C2136" i="5"/>
  <c r="C2137" i="5"/>
  <c r="C2138" i="5"/>
  <c r="C2139" i="5"/>
  <c r="C2140" i="5"/>
  <c r="C2141" i="5"/>
  <c r="C2142" i="5"/>
  <c r="C2143" i="5"/>
  <c r="C2144" i="5"/>
  <c r="C2145" i="5"/>
  <c r="C2146" i="5"/>
  <c r="C2147" i="5"/>
  <c r="C2148" i="5"/>
  <c r="C2149" i="5"/>
  <c r="C2150" i="5"/>
  <c r="C2151" i="5"/>
  <c r="C2152" i="5"/>
  <c r="C2153" i="5"/>
  <c r="C2154" i="5"/>
  <c r="C2155" i="5"/>
  <c r="C2156" i="5"/>
  <c r="C2157" i="5"/>
  <c r="C2158" i="5"/>
  <c r="C2159" i="5"/>
  <c r="C2160" i="5"/>
  <c r="C2161" i="5"/>
  <c r="C2162" i="5"/>
  <c r="C2163" i="5"/>
  <c r="C2164" i="5"/>
  <c r="C2165" i="5"/>
  <c r="C2166" i="5"/>
  <c r="C2167" i="5"/>
  <c r="C2168" i="5"/>
  <c r="C2169" i="5"/>
  <c r="C2170" i="5"/>
  <c r="C2171" i="5"/>
  <c r="C2172" i="5"/>
  <c r="C2173" i="5"/>
  <c r="C2174" i="5"/>
  <c r="C2175" i="5"/>
  <c r="C2176" i="5"/>
  <c r="C2177" i="5"/>
  <c r="C2178" i="5"/>
  <c r="C2179" i="5"/>
  <c r="C2180" i="5"/>
  <c r="C2181" i="5"/>
  <c r="C2182" i="5"/>
  <c r="C2183" i="5"/>
  <c r="C2184" i="5"/>
  <c r="C2185" i="5"/>
  <c r="C2186" i="5"/>
  <c r="C2187" i="5"/>
  <c r="C2188" i="5"/>
  <c r="C2189" i="5"/>
  <c r="C2190" i="5"/>
  <c r="C2191" i="5"/>
  <c r="C2192" i="5"/>
  <c r="C2193" i="5"/>
  <c r="C2194" i="5"/>
  <c r="C2195" i="5"/>
  <c r="C2196" i="5"/>
  <c r="C2197" i="5"/>
  <c r="C2198" i="5"/>
  <c r="C2199" i="5"/>
  <c r="C2200" i="5"/>
  <c r="C2201" i="5"/>
  <c r="C2202" i="5"/>
  <c r="C2203" i="5"/>
  <c r="C2204" i="5"/>
  <c r="C2205" i="5"/>
  <c r="C2206" i="5"/>
  <c r="C2207" i="5"/>
  <c r="C2208" i="5"/>
  <c r="C2209" i="5"/>
  <c r="C2210" i="5"/>
  <c r="C2211" i="5"/>
  <c r="C2212" i="5"/>
  <c r="C2213" i="5"/>
  <c r="C2214" i="5"/>
  <c r="C2215" i="5"/>
  <c r="C2216" i="5"/>
  <c r="C2217" i="5"/>
  <c r="C2218" i="5"/>
  <c r="C2219" i="5"/>
  <c r="C2220" i="5"/>
  <c r="C2221" i="5"/>
  <c r="C2222" i="5"/>
  <c r="C2223" i="5"/>
  <c r="C2224" i="5"/>
  <c r="C2225" i="5"/>
  <c r="C2226" i="5"/>
  <c r="C2227" i="5"/>
  <c r="C2228" i="5"/>
  <c r="C2229" i="5"/>
  <c r="C2230" i="5"/>
  <c r="C2231" i="5"/>
  <c r="C2232" i="5"/>
  <c r="C2233" i="5"/>
  <c r="C2234" i="5"/>
  <c r="C2235" i="5"/>
  <c r="C2236" i="5"/>
  <c r="C2237" i="5"/>
  <c r="C2238" i="5"/>
  <c r="C2239" i="5"/>
  <c r="C2240" i="5"/>
  <c r="C2241" i="5"/>
  <c r="C2242" i="5"/>
  <c r="C2243" i="5"/>
  <c r="C2244" i="5"/>
  <c r="C2245" i="5"/>
  <c r="C2246" i="5"/>
  <c r="C2247" i="5"/>
  <c r="C2248" i="5"/>
  <c r="C2249" i="5"/>
  <c r="C2250" i="5"/>
  <c r="C2251" i="5"/>
  <c r="C2252" i="5"/>
  <c r="C2253" i="5"/>
  <c r="C2254" i="5"/>
  <c r="C2255" i="5"/>
  <c r="C2256" i="5"/>
  <c r="C2257" i="5"/>
  <c r="C2258" i="5"/>
  <c r="C2259" i="5"/>
  <c r="C2260" i="5"/>
  <c r="C2261" i="5"/>
  <c r="C2262" i="5"/>
  <c r="C2263" i="5"/>
  <c r="C2264" i="5"/>
  <c r="C2265" i="5"/>
  <c r="C2266" i="5"/>
  <c r="C2267" i="5"/>
  <c r="C2268" i="5"/>
  <c r="C2269" i="5"/>
  <c r="C2270" i="5"/>
  <c r="C2271" i="5"/>
  <c r="C2272" i="5"/>
  <c r="C2273" i="5"/>
  <c r="C2274" i="5"/>
  <c r="C2275" i="5"/>
  <c r="C2276" i="5"/>
  <c r="C2277" i="5"/>
  <c r="C2278" i="5"/>
  <c r="C2279" i="5"/>
  <c r="C2280" i="5"/>
  <c r="C2281" i="5"/>
  <c r="C2282" i="5"/>
  <c r="C2283" i="5"/>
  <c r="C2284" i="5"/>
  <c r="C2285" i="5"/>
  <c r="C2286" i="5"/>
  <c r="C2287" i="5"/>
  <c r="C2288" i="5"/>
  <c r="C2289" i="5"/>
  <c r="C2290" i="5"/>
  <c r="C2291" i="5"/>
  <c r="C2292" i="5"/>
  <c r="C2293" i="5"/>
  <c r="C2294" i="5"/>
  <c r="C2295" i="5"/>
  <c r="C2296" i="5"/>
  <c r="C2297" i="5"/>
  <c r="C2298" i="5"/>
  <c r="C2299" i="5"/>
  <c r="C2300" i="5"/>
  <c r="C2301" i="5"/>
  <c r="C2302" i="5"/>
  <c r="C2303" i="5"/>
  <c r="C2304" i="5"/>
  <c r="C2305" i="5"/>
  <c r="C2306" i="5"/>
  <c r="C2307" i="5"/>
  <c r="C2308" i="5"/>
  <c r="C2309" i="5"/>
  <c r="C2310" i="5"/>
  <c r="C2311" i="5"/>
  <c r="C2312" i="5"/>
  <c r="C2313" i="5"/>
  <c r="C2314" i="5"/>
  <c r="C2315" i="5"/>
  <c r="C2316" i="5"/>
  <c r="C2317" i="5"/>
  <c r="C2318" i="5"/>
  <c r="C2319" i="5"/>
  <c r="C2320" i="5"/>
  <c r="C2321" i="5"/>
  <c r="C2322" i="5"/>
  <c r="C2323" i="5"/>
  <c r="C2324" i="5"/>
  <c r="C2325" i="5"/>
  <c r="C2326" i="5"/>
  <c r="C2327" i="5"/>
  <c r="C2328" i="5"/>
  <c r="C2329" i="5"/>
  <c r="C2330" i="5"/>
  <c r="C2331" i="5"/>
  <c r="C2332" i="5"/>
  <c r="C2333" i="5"/>
  <c r="C2334" i="5"/>
  <c r="C2335" i="5"/>
  <c r="C2336" i="5"/>
  <c r="C2337" i="5"/>
  <c r="C2338" i="5"/>
  <c r="C2339" i="5"/>
  <c r="C2340" i="5"/>
  <c r="C2341" i="5"/>
  <c r="C2342" i="5"/>
  <c r="C2343" i="5"/>
  <c r="C2344" i="5"/>
  <c r="C2345" i="5"/>
  <c r="C2346" i="5"/>
  <c r="C2347" i="5"/>
  <c r="C2348" i="5"/>
  <c r="C2349" i="5"/>
  <c r="C2350" i="5"/>
  <c r="C2351" i="5"/>
  <c r="C2352" i="5"/>
  <c r="C2353" i="5"/>
  <c r="C2354" i="5"/>
  <c r="C2355" i="5"/>
  <c r="C2356" i="5"/>
  <c r="C2357" i="5"/>
  <c r="C2358" i="5"/>
  <c r="C2359" i="5"/>
  <c r="C2360" i="5"/>
  <c r="C2361" i="5"/>
  <c r="C2362" i="5"/>
  <c r="C2363" i="5"/>
  <c r="C2364" i="5"/>
  <c r="C2365" i="5"/>
  <c r="C2366" i="5"/>
  <c r="C2367" i="5"/>
  <c r="C2368" i="5"/>
  <c r="C2369" i="5"/>
  <c r="C2370" i="5"/>
  <c r="C2371" i="5"/>
  <c r="C2372" i="5"/>
  <c r="C2373" i="5"/>
  <c r="C2374" i="5"/>
  <c r="C2375" i="5"/>
  <c r="C2376" i="5"/>
  <c r="C2377" i="5"/>
  <c r="C2378" i="5"/>
  <c r="C2379" i="5"/>
  <c r="C2380" i="5"/>
  <c r="C2381" i="5"/>
  <c r="C2382" i="5"/>
  <c r="C2383" i="5"/>
  <c r="C2384" i="5"/>
  <c r="C2385" i="5"/>
  <c r="C2386" i="5"/>
  <c r="C2387" i="5"/>
  <c r="C2388" i="5"/>
  <c r="C2389" i="5"/>
  <c r="C2390" i="5"/>
  <c r="C2391" i="5"/>
  <c r="C2392" i="5"/>
  <c r="C2393" i="5"/>
  <c r="C2394" i="5"/>
  <c r="C2395" i="5"/>
  <c r="C2396" i="5"/>
  <c r="C2397" i="5"/>
  <c r="C2398" i="5"/>
  <c r="C2399" i="5"/>
  <c r="C2400" i="5"/>
  <c r="C2401" i="5"/>
  <c r="C2402" i="5"/>
  <c r="C2403" i="5"/>
  <c r="C2404" i="5"/>
  <c r="C2405" i="5"/>
  <c r="C2406" i="5"/>
  <c r="C2407" i="5"/>
  <c r="C2408" i="5"/>
  <c r="C2409" i="5"/>
  <c r="C2410" i="5"/>
  <c r="C2411" i="5"/>
  <c r="C2412" i="5"/>
  <c r="C2413" i="5"/>
  <c r="C2414" i="5"/>
  <c r="C2415" i="5"/>
  <c r="C2416" i="5"/>
  <c r="C2417" i="5"/>
  <c r="C2418" i="5"/>
  <c r="C2419" i="5"/>
  <c r="C2420" i="5"/>
  <c r="C2421" i="5"/>
  <c r="C2422" i="5"/>
  <c r="C2423" i="5"/>
  <c r="C2424" i="5"/>
  <c r="C2425" i="5"/>
  <c r="C2426" i="5"/>
  <c r="C2427" i="5"/>
  <c r="C2428" i="5"/>
  <c r="C2429" i="5"/>
  <c r="C2430" i="5"/>
  <c r="C2431" i="5"/>
  <c r="C2432" i="5"/>
  <c r="C2433" i="5"/>
  <c r="C2434" i="5"/>
  <c r="C2435" i="5"/>
  <c r="C2436" i="5"/>
  <c r="C2437" i="5"/>
  <c r="C2438" i="5"/>
  <c r="C2439" i="5"/>
  <c r="C2440" i="5"/>
  <c r="C2441" i="5"/>
  <c r="C2442" i="5"/>
  <c r="C2443" i="5"/>
  <c r="C2444" i="5"/>
  <c r="C2445" i="5"/>
  <c r="C2446" i="5"/>
  <c r="C2447" i="5"/>
  <c r="C2448" i="5"/>
  <c r="C2449" i="5"/>
  <c r="C2450" i="5"/>
  <c r="C2451" i="5"/>
  <c r="C2452" i="5"/>
  <c r="C2453" i="5"/>
  <c r="C2454" i="5"/>
  <c r="C2455" i="5"/>
  <c r="C2456" i="5"/>
  <c r="C2457" i="5"/>
  <c r="C2458" i="5"/>
  <c r="C2459" i="5"/>
  <c r="C2460" i="5"/>
  <c r="C2461" i="5"/>
  <c r="C2462" i="5"/>
  <c r="C2463" i="5"/>
  <c r="C2464" i="5"/>
  <c r="C2465" i="5"/>
  <c r="C2466" i="5"/>
  <c r="C2467" i="5"/>
  <c r="C2468" i="5"/>
  <c r="C2469" i="5"/>
  <c r="C2470" i="5"/>
  <c r="C2471" i="5"/>
  <c r="C2472" i="5"/>
  <c r="C2473" i="5"/>
  <c r="C2474" i="5"/>
  <c r="C2475" i="5"/>
  <c r="C2476" i="5"/>
  <c r="C2477" i="5"/>
  <c r="C2478" i="5"/>
  <c r="C2479" i="5"/>
  <c r="C2480" i="5"/>
  <c r="C2481" i="5"/>
  <c r="C2482" i="5"/>
  <c r="C2483" i="5"/>
  <c r="C2484" i="5"/>
  <c r="C2485" i="5"/>
  <c r="C2486" i="5"/>
  <c r="C2487" i="5"/>
  <c r="C2488" i="5"/>
  <c r="C2489" i="5"/>
  <c r="C2490" i="5"/>
  <c r="C2491" i="5"/>
  <c r="C2492" i="5"/>
  <c r="C2493" i="5"/>
  <c r="C2494" i="5"/>
  <c r="C2495" i="5"/>
  <c r="C2496" i="5"/>
  <c r="C2497" i="5"/>
  <c r="C2498" i="5"/>
  <c r="C2499" i="5"/>
  <c r="C2500" i="5"/>
  <c r="C2501" i="5"/>
  <c r="C2502" i="5"/>
  <c r="C2503" i="5"/>
  <c r="C2504" i="5"/>
  <c r="C2505" i="5"/>
  <c r="C2506" i="5"/>
  <c r="C2507" i="5"/>
  <c r="C2508" i="5"/>
  <c r="C2509" i="5"/>
  <c r="C2510" i="5"/>
  <c r="C2511" i="5"/>
  <c r="C2512" i="5"/>
  <c r="C2513" i="5"/>
  <c r="C2514" i="5"/>
  <c r="C2515" i="5"/>
  <c r="C2516" i="5"/>
  <c r="C2517" i="5"/>
  <c r="C2518" i="5"/>
  <c r="C2519" i="5"/>
  <c r="C2520" i="5"/>
  <c r="C2521" i="5"/>
  <c r="C2522" i="5"/>
  <c r="C2523" i="5"/>
  <c r="C2524" i="5"/>
  <c r="C2525" i="5"/>
  <c r="C2526" i="5"/>
  <c r="C2527" i="5"/>
  <c r="C2528" i="5"/>
  <c r="C2529" i="5"/>
  <c r="C2530" i="5"/>
  <c r="C2531" i="5"/>
  <c r="C2532" i="5"/>
  <c r="C2533" i="5"/>
  <c r="C2534" i="5"/>
  <c r="C2535" i="5"/>
  <c r="C2536" i="5"/>
  <c r="C2537" i="5"/>
  <c r="C2538" i="5"/>
  <c r="C2539" i="5"/>
  <c r="C2540" i="5"/>
  <c r="C2541" i="5"/>
  <c r="C2542" i="5"/>
  <c r="C2543" i="5"/>
  <c r="C2544" i="5"/>
  <c r="C2545" i="5"/>
  <c r="C2546" i="5"/>
  <c r="C2547" i="5"/>
  <c r="C2548" i="5"/>
  <c r="C2549" i="5"/>
  <c r="C2550" i="5"/>
  <c r="C2551" i="5"/>
  <c r="C2552" i="5"/>
  <c r="C2553" i="5"/>
  <c r="C2554" i="5"/>
  <c r="C2555" i="5"/>
  <c r="C2556" i="5"/>
  <c r="C2557" i="5"/>
  <c r="C2558" i="5"/>
  <c r="C2559" i="5"/>
  <c r="C2560" i="5"/>
  <c r="C2561" i="5"/>
  <c r="C2562" i="5"/>
  <c r="C2563" i="5"/>
  <c r="C2564" i="5"/>
  <c r="C2565" i="5"/>
  <c r="C2566" i="5"/>
  <c r="C2567" i="5"/>
  <c r="C2568" i="5"/>
  <c r="C2569" i="5"/>
  <c r="C2570" i="5"/>
  <c r="C2571" i="5"/>
  <c r="C2572" i="5"/>
  <c r="C2573" i="5"/>
  <c r="C2574" i="5"/>
  <c r="C2575" i="5"/>
  <c r="C2576" i="5"/>
  <c r="C2577" i="5"/>
  <c r="C2578" i="5"/>
  <c r="C2579" i="5"/>
  <c r="C2580" i="5"/>
  <c r="C2581" i="5"/>
  <c r="C2582" i="5"/>
  <c r="C2583" i="5"/>
  <c r="C2584" i="5"/>
  <c r="C2585" i="5"/>
  <c r="C2586" i="5"/>
  <c r="C2587" i="5"/>
  <c r="C2588" i="5"/>
  <c r="C2589" i="5"/>
  <c r="C2590" i="5"/>
  <c r="C2591" i="5"/>
  <c r="C2592" i="5"/>
  <c r="C2593" i="5"/>
  <c r="C2594" i="5"/>
  <c r="C2595" i="5"/>
  <c r="C2596" i="5"/>
  <c r="C2597" i="5"/>
  <c r="C2598" i="5"/>
  <c r="C2599" i="5"/>
  <c r="C2600" i="5"/>
  <c r="C2601" i="5"/>
  <c r="C2602" i="5"/>
  <c r="C2603" i="5"/>
  <c r="C2604" i="5"/>
  <c r="C2605" i="5"/>
  <c r="C2606" i="5"/>
  <c r="C2607" i="5"/>
  <c r="C2608" i="5"/>
  <c r="C2609" i="5"/>
  <c r="C2610" i="5"/>
  <c r="C2611" i="5"/>
  <c r="C2612" i="5"/>
  <c r="C2613" i="5"/>
  <c r="C2614" i="5"/>
  <c r="C2615" i="5"/>
  <c r="C2616" i="5"/>
  <c r="C2617" i="5"/>
  <c r="C2618" i="5"/>
  <c r="C2619" i="5"/>
  <c r="C2620" i="5"/>
  <c r="C2621" i="5"/>
  <c r="C2622" i="5"/>
  <c r="C2623" i="5"/>
  <c r="C2624" i="5"/>
  <c r="C2625" i="5"/>
  <c r="C2626" i="5"/>
  <c r="C2627" i="5"/>
  <c r="C2628" i="5"/>
  <c r="C2629" i="5"/>
  <c r="C2630" i="5"/>
  <c r="C2631" i="5"/>
  <c r="C2632" i="5"/>
  <c r="C2633" i="5"/>
  <c r="C2634" i="5"/>
  <c r="C2635" i="5"/>
  <c r="C2636" i="5"/>
  <c r="C2637" i="5"/>
  <c r="C2638" i="5"/>
  <c r="C2639" i="5"/>
  <c r="C2640" i="5"/>
  <c r="C2641" i="5"/>
  <c r="C2642" i="5"/>
  <c r="C2643" i="5"/>
  <c r="C2644" i="5"/>
  <c r="C2645" i="5"/>
  <c r="C2646" i="5"/>
  <c r="C2647" i="5"/>
  <c r="C2648" i="5"/>
  <c r="C2649" i="5"/>
  <c r="C2650" i="5"/>
  <c r="C2651" i="5"/>
  <c r="C2652" i="5"/>
  <c r="C2653" i="5"/>
  <c r="C2654" i="5"/>
  <c r="C2655" i="5"/>
  <c r="C2656" i="5"/>
  <c r="C2657" i="5"/>
  <c r="C2658" i="5"/>
  <c r="C2659" i="5"/>
  <c r="C2660" i="5"/>
  <c r="C2661" i="5"/>
  <c r="C2662" i="5"/>
  <c r="C2663" i="5"/>
  <c r="C2664" i="5"/>
  <c r="C2665" i="5"/>
  <c r="C2666" i="5"/>
  <c r="C2667" i="5"/>
  <c r="C2668" i="5"/>
  <c r="C2669" i="5"/>
  <c r="C2670" i="5"/>
  <c r="C2671" i="5"/>
  <c r="C2672" i="5"/>
  <c r="C2673" i="5"/>
  <c r="C2674" i="5"/>
  <c r="C2675" i="5"/>
  <c r="C2676" i="5"/>
  <c r="C2677" i="5"/>
  <c r="C2678" i="5"/>
  <c r="C2679" i="5"/>
  <c r="C2680" i="5"/>
  <c r="C2681" i="5"/>
  <c r="C2682" i="5"/>
  <c r="C2683" i="5"/>
  <c r="C2684" i="5"/>
  <c r="C2685" i="5"/>
  <c r="C2686" i="5"/>
  <c r="C2687" i="5"/>
  <c r="C2688" i="5"/>
  <c r="C2689" i="5"/>
  <c r="C2690" i="5"/>
  <c r="C2691" i="5"/>
  <c r="C2692" i="5"/>
  <c r="C2693" i="5"/>
  <c r="C2694" i="5"/>
  <c r="C2695" i="5"/>
  <c r="C2696" i="5"/>
  <c r="C2697" i="5"/>
  <c r="C2698" i="5"/>
  <c r="C2699" i="5"/>
  <c r="C2700" i="5"/>
  <c r="C2701" i="5"/>
  <c r="C2702" i="5"/>
  <c r="C2703" i="5"/>
  <c r="C2704" i="5"/>
  <c r="C2705" i="5"/>
  <c r="C2706" i="5"/>
  <c r="C2707" i="5"/>
  <c r="C2708" i="5"/>
  <c r="C2709" i="5"/>
  <c r="C2710" i="5"/>
  <c r="C2711" i="5"/>
  <c r="C2712" i="5"/>
  <c r="C2713" i="5"/>
  <c r="C2714" i="5"/>
  <c r="C2715" i="5"/>
  <c r="C2716" i="5"/>
  <c r="C2717" i="5"/>
  <c r="C2718" i="5"/>
  <c r="C2719" i="5"/>
  <c r="C2720" i="5"/>
  <c r="C2721" i="5"/>
  <c r="C2722" i="5"/>
  <c r="C2723" i="5"/>
  <c r="C2724" i="5"/>
  <c r="C2725" i="5"/>
  <c r="C2726" i="5"/>
  <c r="C2727" i="5"/>
  <c r="C2728" i="5"/>
  <c r="C2729" i="5"/>
  <c r="C2730" i="5"/>
  <c r="C2731" i="5"/>
  <c r="C2732" i="5"/>
  <c r="C2733" i="5"/>
  <c r="C2734" i="5"/>
  <c r="C2735" i="5"/>
  <c r="C2736" i="5"/>
  <c r="C2737" i="5"/>
  <c r="C2738" i="5"/>
  <c r="C2739" i="5"/>
  <c r="C2740" i="5"/>
  <c r="C2741" i="5"/>
  <c r="C2742" i="5"/>
  <c r="C2743" i="5"/>
  <c r="C2744" i="5"/>
  <c r="C2745" i="5"/>
  <c r="C2746" i="5"/>
  <c r="C2747" i="5"/>
  <c r="C2748" i="5"/>
  <c r="C2749" i="5"/>
  <c r="C2750" i="5"/>
  <c r="C2751" i="5"/>
  <c r="C2752" i="5"/>
  <c r="C2753" i="5"/>
  <c r="C2754" i="5"/>
  <c r="C2755" i="5"/>
  <c r="C2756" i="5"/>
  <c r="C2757" i="5"/>
  <c r="C2758" i="5"/>
  <c r="C2759" i="5"/>
  <c r="C2760" i="5"/>
  <c r="C2761" i="5"/>
  <c r="C2762" i="5"/>
  <c r="C2763" i="5"/>
  <c r="C2764" i="5"/>
  <c r="C2765" i="5"/>
  <c r="C2766" i="5"/>
  <c r="C2767" i="5"/>
  <c r="C2768" i="5"/>
  <c r="C2769" i="5"/>
  <c r="C2770" i="5"/>
  <c r="C2771" i="5"/>
  <c r="C2772" i="5"/>
  <c r="C2773" i="5"/>
  <c r="C2774" i="5"/>
  <c r="C2775" i="5"/>
  <c r="C2776" i="5"/>
  <c r="C2777" i="5"/>
  <c r="C2778" i="5"/>
  <c r="C2779" i="5"/>
  <c r="C2780" i="5"/>
  <c r="C2781" i="5"/>
  <c r="C2782" i="5"/>
  <c r="C2783" i="5"/>
  <c r="C2784" i="5"/>
  <c r="C2785" i="5"/>
  <c r="C2786" i="5"/>
  <c r="C2787" i="5"/>
  <c r="C2788" i="5"/>
  <c r="C2789" i="5"/>
  <c r="C2790" i="5"/>
  <c r="C2791" i="5"/>
  <c r="C2792" i="5"/>
  <c r="C2793" i="5"/>
  <c r="C2794" i="5"/>
  <c r="C2795" i="5"/>
  <c r="C2796" i="5"/>
  <c r="C2797" i="5"/>
  <c r="C2798" i="5"/>
  <c r="C2799" i="5"/>
  <c r="C2800" i="5"/>
  <c r="C2801" i="5"/>
  <c r="C2802" i="5"/>
  <c r="C2803" i="5"/>
  <c r="C2804" i="5"/>
  <c r="C2805" i="5"/>
  <c r="C2806" i="5"/>
  <c r="C2807" i="5"/>
  <c r="C2808" i="5"/>
  <c r="C2809" i="5"/>
  <c r="C2810" i="5"/>
  <c r="C2811" i="5"/>
  <c r="C2812" i="5"/>
  <c r="C2813" i="5"/>
  <c r="C2814" i="5"/>
  <c r="C2815" i="5"/>
  <c r="C2816" i="5"/>
  <c r="C2817" i="5"/>
  <c r="C2818" i="5"/>
  <c r="C2819" i="5"/>
  <c r="C2820" i="5"/>
  <c r="C2821" i="5"/>
  <c r="C2822" i="5"/>
  <c r="C2823" i="5"/>
  <c r="C2824" i="5"/>
  <c r="C2825" i="5"/>
  <c r="C2826" i="5"/>
  <c r="C2827" i="5"/>
  <c r="C2828" i="5"/>
  <c r="C2829" i="5"/>
  <c r="C2830" i="5"/>
  <c r="C2831" i="5"/>
  <c r="C2832" i="5"/>
  <c r="C2833" i="5"/>
  <c r="C2834" i="5"/>
  <c r="C2835" i="5"/>
  <c r="C2836" i="5"/>
  <c r="C2837" i="5"/>
  <c r="C2838" i="5"/>
  <c r="C2839" i="5"/>
  <c r="C2840" i="5"/>
  <c r="C2841" i="5"/>
  <c r="C2842" i="5"/>
  <c r="C2843" i="5"/>
  <c r="C2844" i="5"/>
  <c r="C2845" i="5"/>
  <c r="C2846" i="5"/>
  <c r="C2847" i="5"/>
  <c r="C2848" i="5"/>
  <c r="C2849" i="5"/>
  <c r="C2850" i="5"/>
  <c r="C2851" i="5"/>
  <c r="C2852" i="5"/>
  <c r="C2853" i="5"/>
  <c r="C2854" i="5"/>
  <c r="C2855" i="5"/>
  <c r="C2856" i="5"/>
  <c r="C2857" i="5"/>
  <c r="C2858" i="5"/>
  <c r="C2859" i="5"/>
  <c r="C2860" i="5"/>
  <c r="C2861" i="5"/>
  <c r="C2862" i="5"/>
  <c r="C2863" i="5"/>
  <c r="C2864" i="5"/>
  <c r="C2865" i="5"/>
  <c r="C2866" i="5"/>
  <c r="C2867" i="5"/>
  <c r="C2868" i="5"/>
  <c r="C2869" i="5"/>
  <c r="C2870" i="5"/>
  <c r="C2871" i="5"/>
  <c r="C2872" i="5"/>
  <c r="C2873" i="5"/>
  <c r="C2874" i="5"/>
  <c r="C2875" i="5"/>
  <c r="C2876" i="5"/>
  <c r="C2877" i="5"/>
  <c r="C2878" i="5"/>
  <c r="C2879" i="5"/>
  <c r="C2880" i="5"/>
  <c r="C2881" i="5"/>
  <c r="C2882" i="5"/>
  <c r="C2883" i="5"/>
  <c r="C2884" i="5"/>
  <c r="C2885" i="5"/>
  <c r="C2886" i="5"/>
  <c r="C2887" i="5"/>
  <c r="C2888" i="5"/>
  <c r="C2889" i="5"/>
  <c r="C2890" i="5"/>
  <c r="C2891" i="5"/>
  <c r="C2892" i="5"/>
  <c r="C2893" i="5"/>
  <c r="C2894" i="5"/>
  <c r="C2895" i="5"/>
  <c r="C2896" i="5"/>
  <c r="C2897" i="5"/>
  <c r="C2898" i="5"/>
  <c r="C2899" i="5"/>
  <c r="C2900" i="5"/>
  <c r="C2901" i="5"/>
  <c r="C2902" i="5"/>
  <c r="C2903" i="5"/>
  <c r="C2904" i="5"/>
  <c r="C2905" i="5"/>
  <c r="C2906" i="5"/>
  <c r="C2907" i="5"/>
  <c r="C2908" i="5"/>
  <c r="C2909" i="5"/>
  <c r="C2910" i="5"/>
  <c r="C2911" i="5"/>
  <c r="C2912" i="5"/>
  <c r="C2913" i="5"/>
  <c r="C2914" i="5"/>
  <c r="C2915" i="5"/>
  <c r="C2916" i="5"/>
  <c r="C2917" i="5"/>
  <c r="C2918" i="5"/>
  <c r="C2919" i="5"/>
  <c r="C2920" i="5"/>
  <c r="C2921" i="5"/>
  <c r="C2922" i="5"/>
  <c r="C2923" i="5"/>
  <c r="C2924" i="5"/>
  <c r="C2925" i="5"/>
  <c r="C2926" i="5"/>
  <c r="C2927" i="5"/>
  <c r="C2928" i="5"/>
  <c r="C2929" i="5"/>
  <c r="C2930" i="5"/>
  <c r="C2931" i="5"/>
  <c r="C2932" i="5"/>
  <c r="C2933" i="5"/>
  <c r="C2934" i="5"/>
  <c r="C2935" i="5"/>
  <c r="C2936" i="5"/>
  <c r="C2937" i="5"/>
  <c r="C2938" i="5"/>
  <c r="C2939" i="5"/>
  <c r="C2940" i="5"/>
  <c r="C2941" i="5"/>
  <c r="C2942" i="5"/>
  <c r="C2943" i="5"/>
  <c r="C2944" i="5"/>
  <c r="C2945" i="5"/>
  <c r="C2946" i="5"/>
  <c r="C2947" i="5"/>
  <c r="C2948" i="5"/>
  <c r="C2949" i="5"/>
  <c r="C2950" i="5"/>
  <c r="C2951" i="5"/>
  <c r="C2952" i="5"/>
  <c r="C2953" i="5"/>
  <c r="C2954" i="5"/>
  <c r="C2955" i="5"/>
  <c r="C2956" i="5"/>
  <c r="C2957" i="5"/>
  <c r="C2958" i="5"/>
  <c r="C2959" i="5"/>
  <c r="C2960" i="5"/>
  <c r="C2961" i="5"/>
  <c r="C2962" i="5"/>
  <c r="C2963" i="5"/>
  <c r="C2964" i="5"/>
  <c r="C2965" i="5"/>
  <c r="C2966" i="5"/>
  <c r="C2967" i="5"/>
  <c r="C2968" i="5"/>
  <c r="C2969" i="5"/>
  <c r="C2970" i="5"/>
  <c r="C2971" i="5"/>
  <c r="C2972" i="5"/>
  <c r="C2973" i="5"/>
  <c r="C2974" i="5"/>
  <c r="C2975" i="5"/>
  <c r="C2976" i="5"/>
  <c r="C2977" i="5"/>
  <c r="C2978" i="5"/>
  <c r="C2979" i="5"/>
  <c r="C2980" i="5"/>
  <c r="C2981" i="5"/>
  <c r="C2982" i="5"/>
  <c r="C2983" i="5"/>
  <c r="C2984" i="5"/>
  <c r="C2985" i="5"/>
  <c r="C2986" i="5"/>
  <c r="C2987" i="5"/>
  <c r="C2988" i="5"/>
  <c r="C2989" i="5"/>
  <c r="C2990" i="5"/>
  <c r="C2991" i="5"/>
  <c r="C2992" i="5"/>
  <c r="C2993" i="5"/>
  <c r="C2994" i="5"/>
  <c r="C2995" i="5"/>
  <c r="C2996" i="5"/>
  <c r="C2997" i="5"/>
  <c r="C2998" i="5"/>
  <c r="C2999" i="5"/>
  <c r="C3000" i="5"/>
  <c r="C3001" i="5"/>
  <c r="C3002" i="5"/>
  <c r="C3003" i="5"/>
  <c r="C3004" i="5"/>
  <c r="C3005" i="5"/>
  <c r="I640" i="5" l="1"/>
  <c r="A6" i="1"/>
  <c r="J44" i="11" l="1"/>
  <c r="J45" i="11"/>
  <c r="J46" i="11"/>
  <c r="J47" i="11"/>
  <c r="J48" i="11"/>
  <c r="J49" i="11"/>
  <c r="J50" i="11"/>
  <c r="B3" i="10" l="1"/>
  <c r="N5" i="12" l="1"/>
  <c r="N4" i="12"/>
  <c r="N3" i="12"/>
  <c r="N2" i="12"/>
  <c r="E2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B3" i="12"/>
  <c r="B2" i="12"/>
  <c r="B1" i="12"/>
  <c r="F181" i="12" l="1"/>
  <c r="G181" i="12" s="1"/>
  <c r="F117" i="12"/>
  <c r="G117" i="12" s="1"/>
  <c r="F53" i="12"/>
  <c r="G53" i="12" s="1"/>
  <c r="F177" i="12"/>
  <c r="G177" i="12" s="1"/>
  <c r="F113" i="12"/>
  <c r="G113" i="12" s="1"/>
  <c r="F49" i="12"/>
  <c r="G49" i="12" s="1"/>
  <c r="F165" i="12"/>
  <c r="G165" i="12" s="1"/>
  <c r="F101" i="12"/>
  <c r="G101" i="12" s="1"/>
  <c r="F97" i="12"/>
  <c r="G97" i="12" s="1"/>
  <c r="F145" i="12"/>
  <c r="G145" i="12" s="1"/>
  <c r="F81" i="12"/>
  <c r="G81" i="12" s="1"/>
  <c r="F17" i="12"/>
  <c r="G17" i="12" s="1"/>
  <c r="F37" i="12"/>
  <c r="G37" i="12" s="1"/>
  <c r="F161" i="12"/>
  <c r="G161" i="12" s="1"/>
  <c r="F33" i="12"/>
  <c r="G33" i="12" s="1"/>
  <c r="F149" i="12"/>
  <c r="G149" i="12" s="1"/>
  <c r="F85" i="12"/>
  <c r="G85" i="12" s="1"/>
  <c r="F21" i="12"/>
  <c r="G21" i="12" s="1"/>
  <c r="F197" i="12"/>
  <c r="G197" i="12" s="1"/>
  <c r="F133" i="12"/>
  <c r="G133" i="12" s="1"/>
  <c r="F69" i="12"/>
  <c r="G69" i="12" s="1"/>
  <c r="F193" i="12"/>
  <c r="G193" i="12" s="1"/>
  <c r="F129" i="12"/>
  <c r="G129" i="12" s="1"/>
  <c r="F65" i="12"/>
  <c r="G65" i="12" s="1"/>
  <c r="F175" i="12"/>
  <c r="G175" i="12" s="1"/>
  <c r="F174" i="12"/>
  <c r="G174" i="12" s="1"/>
  <c r="F126" i="12"/>
  <c r="G126" i="12" s="1"/>
  <c r="F78" i="12"/>
  <c r="G78" i="12" s="1"/>
  <c r="F30" i="12"/>
  <c r="G30" i="12" s="1"/>
  <c r="F189" i="12"/>
  <c r="G189" i="12" s="1"/>
  <c r="F173" i="12"/>
  <c r="G173" i="12" s="1"/>
  <c r="F157" i="12"/>
  <c r="G157" i="12" s="1"/>
  <c r="F141" i="12"/>
  <c r="G141" i="12" s="1"/>
  <c r="F125" i="12"/>
  <c r="G125" i="12" s="1"/>
  <c r="F109" i="12"/>
  <c r="G109" i="12" s="1"/>
  <c r="F93" i="12"/>
  <c r="G93" i="12" s="1"/>
  <c r="F77" i="12"/>
  <c r="G77" i="12" s="1"/>
  <c r="F61" i="12"/>
  <c r="G61" i="12" s="1"/>
  <c r="F45" i="12"/>
  <c r="G45" i="12" s="1"/>
  <c r="F29" i="12"/>
  <c r="G29" i="12" s="1"/>
  <c r="F159" i="12"/>
  <c r="G159" i="12" s="1"/>
  <c r="F127" i="12"/>
  <c r="G127" i="12" s="1"/>
  <c r="F95" i="12"/>
  <c r="G95" i="12" s="1"/>
  <c r="F63" i="12"/>
  <c r="G63" i="12" s="1"/>
  <c r="F31" i="12"/>
  <c r="G31" i="12" s="1"/>
  <c r="F190" i="12"/>
  <c r="G190" i="12" s="1"/>
  <c r="F142" i="12"/>
  <c r="G142" i="12" s="1"/>
  <c r="F94" i="12"/>
  <c r="G94" i="12" s="1"/>
  <c r="F46" i="12"/>
  <c r="G46" i="12" s="1"/>
  <c r="F201" i="12"/>
  <c r="G201" i="12" s="1"/>
  <c r="F185" i="12"/>
  <c r="G185" i="12" s="1"/>
  <c r="F169" i="12"/>
  <c r="G169" i="12" s="1"/>
  <c r="F153" i="12"/>
  <c r="G153" i="12" s="1"/>
  <c r="F137" i="12"/>
  <c r="G137" i="12" s="1"/>
  <c r="F121" i="12"/>
  <c r="G121" i="12" s="1"/>
  <c r="F105" i="12"/>
  <c r="G105" i="12" s="1"/>
  <c r="F89" i="12"/>
  <c r="G89" i="12" s="1"/>
  <c r="F73" i="12"/>
  <c r="G73" i="12" s="1"/>
  <c r="F57" i="12"/>
  <c r="G57" i="12" s="1"/>
  <c r="F41" i="12"/>
  <c r="G41" i="12" s="1"/>
  <c r="F25" i="12"/>
  <c r="G25" i="12" s="1"/>
  <c r="F191" i="12"/>
  <c r="G191" i="12" s="1"/>
  <c r="F143" i="12"/>
  <c r="G143" i="12" s="1"/>
  <c r="F111" i="12"/>
  <c r="G111" i="12" s="1"/>
  <c r="F79" i="12"/>
  <c r="G79" i="12" s="1"/>
  <c r="F47" i="12"/>
  <c r="G47" i="12" s="1"/>
  <c r="F158" i="12"/>
  <c r="G158" i="12" s="1"/>
  <c r="F110" i="12"/>
  <c r="G110" i="12" s="1"/>
  <c r="F62" i="12"/>
  <c r="G62" i="12" s="1"/>
  <c r="F199" i="12"/>
  <c r="G199" i="12" s="1"/>
  <c r="F183" i="12"/>
  <c r="G183" i="12" s="1"/>
  <c r="F167" i="12"/>
  <c r="G167" i="12" s="1"/>
  <c r="F151" i="12"/>
  <c r="G151" i="12" s="1"/>
  <c r="F135" i="12"/>
  <c r="G135" i="12" s="1"/>
  <c r="F119" i="12"/>
  <c r="G119" i="12" s="1"/>
  <c r="F103" i="12"/>
  <c r="G103" i="12" s="1"/>
  <c r="F87" i="12"/>
  <c r="G87" i="12" s="1"/>
  <c r="F71" i="12"/>
  <c r="G71" i="12" s="1"/>
  <c r="F55" i="12"/>
  <c r="G55" i="12" s="1"/>
  <c r="F39" i="12"/>
  <c r="G39" i="12" s="1"/>
  <c r="F23" i="12"/>
  <c r="G23" i="12" s="1"/>
  <c r="F198" i="12"/>
  <c r="G198" i="12" s="1"/>
  <c r="F182" i="12"/>
  <c r="G182" i="12" s="1"/>
  <c r="F166" i="12"/>
  <c r="G166" i="12" s="1"/>
  <c r="F150" i="12"/>
  <c r="G150" i="12" s="1"/>
  <c r="F134" i="12"/>
  <c r="G134" i="12" s="1"/>
  <c r="F118" i="12"/>
  <c r="G118" i="12" s="1"/>
  <c r="F102" i="12"/>
  <c r="G102" i="12" s="1"/>
  <c r="F86" i="12"/>
  <c r="G86" i="12" s="1"/>
  <c r="F70" i="12"/>
  <c r="G70" i="12" s="1"/>
  <c r="F54" i="12"/>
  <c r="G54" i="12" s="1"/>
  <c r="F38" i="12"/>
  <c r="G38" i="12" s="1"/>
  <c r="F22" i="12"/>
  <c r="G22" i="12" s="1"/>
  <c r="F200" i="12"/>
  <c r="G200" i="12" s="1"/>
  <c r="F192" i="12"/>
  <c r="G192" i="12" s="1"/>
  <c r="F184" i="12"/>
  <c r="G184" i="12" s="1"/>
  <c r="F176" i="12"/>
  <c r="G176" i="12" s="1"/>
  <c r="F168" i="12"/>
  <c r="G168" i="12" s="1"/>
  <c r="F160" i="12"/>
  <c r="G160" i="12" s="1"/>
  <c r="F152" i="12"/>
  <c r="G152" i="12" s="1"/>
  <c r="F144" i="12"/>
  <c r="G144" i="12" s="1"/>
  <c r="F136" i="12"/>
  <c r="G136" i="12" s="1"/>
  <c r="F128" i="12"/>
  <c r="G128" i="12" s="1"/>
  <c r="F120" i="12"/>
  <c r="G120" i="12" s="1"/>
  <c r="F112" i="12"/>
  <c r="G112" i="12" s="1"/>
  <c r="F104" i="12"/>
  <c r="G104" i="12" s="1"/>
  <c r="F96" i="12"/>
  <c r="G96" i="12" s="1"/>
  <c r="F88" i="12"/>
  <c r="G88" i="12" s="1"/>
  <c r="F80" i="12"/>
  <c r="G80" i="12" s="1"/>
  <c r="F72" i="12"/>
  <c r="G72" i="12" s="1"/>
  <c r="F64" i="12"/>
  <c r="G64" i="12" s="1"/>
  <c r="F56" i="12"/>
  <c r="G56" i="12" s="1"/>
  <c r="F48" i="12"/>
  <c r="G48" i="12" s="1"/>
  <c r="F40" i="12"/>
  <c r="G40" i="12" s="1"/>
  <c r="F32" i="12"/>
  <c r="G32" i="12" s="1"/>
  <c r="F24" i="12"/>
  <c r="G24" i="12" s="1"/>
  <c r="F196" i="12"/>
  <c r="G196" i="12" s="1"/>
  <c r="F188" i="12"/>
  <c r="G188" i="12" s="1"/>
  <c r="F180" i="12"/>
  <c r="G180" i="12" s="1"/>
  <c r="F172" i="12"/>
  <c r="G172" i="12" s="1"/>
  <c r="F164" i="12"/>
  <c r="G164" i="12" s="1"/>
  <c r="F156" i="12"/>
  <c r="G156" i="12" s="1"/>
  <c r="F148" i="12"/>
  <c r="G148" i="12" s="1"/>
  <c r="F140" i="12"/>
  <c r="G140" i="12" s="1"/>
  <c r="F132" i="12"/>
  <c r="G132" i="12" s="1"/>
  <c r="F124" i="12"/>
  <c r="G124" i="12" s="1"/>
  <c r="F116" i="12"/>
  <c r="G116" i="12" s="1"/>
  <c r="F108" i="12"/>
  <c r="G108" i="12" s="1"/>
  <c r="F100" i="12"/>
  <c r="G100" i="12" s="1"/>
  <c r="F92" i="12"/>
  <c r="G92" i="12" s="1"/>
  <c r="F84" i="12"/>
  <c r="G84" i="12" s="1"/>
  <c r="F76" i="12"/>
  <c r="G76" i="12" s="1"/>
  <c r="F68" i="12"/>
  <c r="G68" i="12" s="1"/>
  <c r="F60" i="12"/>
  <c r="G60" i="12" s="1"/>
  <c r="F52" i="12"/>
  <c r="G52" i="12" s="1"/>
  <c r="F44" i="12"/>
  <c r="G44" i="12" s="1"/>
  <c r="F36" i="12"/>
  <c r="G36" i="12" s="1"/>
  <c r="F28" i="12"/>
  <c r="G28" i="12" s="1"/>
  <c r="F20" i="12"/>
  <c r="G20" i="12" s="1"/>
  <c r="F195" i="12"/>
  <c r="G195" i="12" s="1"/>
  <c r="F187" i="12"/>
  <c r="G187" i="12" s="1"/>
  <c r="F179" i="12"/>
  <c r="G179" i="12" s="1"/>
  <c r="F171" i="12"/>
  <c r="G171" i="12" s="1"/>
  <c r="F163" i="12"/>
  <c r="G163" i="12" s="1"/>
  <c r="F155" i="12"/>
  <c r="G155" i="12" s="1"/>
  <c r="F147" i="12"/>
  <c r="G147" i="12" s="1"/>
  <c r="F139" i="12"/>
  <c r="G139" i="12" s="1"/>
  <c r="F131" i="12"/>
  <c r="G131" i="12" s="1"/>
  <c r="F123" i="12"/>
  <c r="G123" i="12" s="1"/>
  <c r="F115" i="12"/>
  <c r="G115" i="12" s="1"/>
  <c r="F107" i="12"/>
  <c r="G107" i="12" s="1"/>
  <c r="F99" i="12"/>
  <c r="G99" i="12" s="1"/>
  <c r="F91" i="12"/>
  <c r="G91" i="12" s="1"/>
  <c r="F83" i="12"/>
  <c r="G83" i="12" s="1"/>
  <c r="F75" i="12"/>
  <c r="G75" i="12" s="1"/>
  <c r="F67" i="12"/>
  <c r="G67" i="12" s="1"/>
  <c r="F59" i="12"/>
  <c r="G59" i="12" s="1"/>
  <c r="F51" i="12"/>
  <c r="G51" i="12" s="1"/>
  <c r="F43" i="12"/>
  <c r="G43" i="12" s="1"/>
  <c r="F35" i="12"/>
  <c r="G35" i="12" s="1"/>
  <c r="F27" i="12"/>
  <c r="G27" i="12" s="1"/>
  <c r="F19" i="12"/>
  <c r="G19" i="12" s="1"/>
  <c r="F194" i="12"/>
  <c r="G194" i="12" s="1"/>
  <c r="F186" i="12"/>
  <c r="G186" i="12" s="1"/>
  <c r="F178" i="12"/>
  <c r="G178" i="12" s="1"/>
  <c r="F170" i="12"/>
  <c r="G170" i="12" s="1"/>
  <c r="F162" i="12"/>
  <c r="G162" i="12" s="1"/>
  <c r="F154" i="12"/>
  <c r="G154" i="12" s="1"/>
  <c r="F146" i="12"/>
  <c r="G146" i="12" s="1"/>
  <c r="F138" i="12"/>
  <c r="G138" i="12" s="1"/>
  <c r="F130" i="12"/>
  <c r="G130" i="12" s="1"/>
  <c r="F122" i="12"/>
  <c r="G122" i="12" s="1"/>
  <c r="F114" i="12"/>
  <c r="G114" i="12" s="1"/>
  <c r="F106" i="12"/>
  <c r="G106" i="12" s="1"/>
  <c r="F98" i="12"/>
  <c r="G98" i="12" s="1"/>
  <c r="F90" i="12"/>
  <c r="G90" i="12" s="1"/>
  <c r="F82" i="12"/>
  <c r="G82" i="12" s="1"/>
  <c r="F74" i="12"/>
  <c r="G74" i="12" s="1"/>
  <c r="F66" i="12"/>
  <c r="G66" i="12" s="1"/>
  <c r="F58" i="12"/>
  <c r="G58" i="12" s="1"/>
  <c r="F50" i="12"/>
  <c r="G50" i="12" s="1"/>
  <c r="F42" i="12"/>
  <c r="G42" i="12" s="1"/>
  <c r="F34" i="12"/>
  <c r="G34" i="12" s="1"/>
  <c r="F26" i="12"/>
  <c r="G26" i="12" s="1"/>
  <c r="F18" i="12"/>
  <c r="G18" i="12" s="1"/>
  <c r="A19" i="12"/>
  <c r="A20" i="12" s="1"/>
  <c r="A21" i="12" s="1"/>
  <c r="A22" i="12" s="1"/>
  <c r="A23" i="12" s="1"/>
  <c r="A24" i="12" s="1"/>
  <c r="A25" i="12" s="1"/>
  <c r="B10" i="12"/>
  <c r="J11" i="10" s="1"/>
  <c r="B11" i="12"/>
  <c r="N11" i="10" s="1"/>
  <c r="B9" i="12"/>
  <c r="F11" i="10" s="1"/>
  <c r="B6" i="12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801" i="9"/>
  <c r="I802" i="9"/>
  <c r="I803" i="9"/>
  <c r="I804" i="9"/>
  <c r="I805" i="9"/>
  <c r="I806" i="9"/>
  <c r="I807" i="9"/>
  <c r="I808" i="9"/>
  <c r="I809" i="9"/>
  <c r="I810" i="9"/>
  <c r="I811" i="9"/>
  <c r="I812" i="9"/>
  <c r="I813" i="9"/>
  <c r="I814" i="9"/>
  <c r="I815" i="9"/>
  <c r="I816" i="9"/>
  <c r="I817" i="9"/>
  <c r="I818" i="9"/>
  <c r="I819" i="9"/>
  <c r="I820" i="9"/>
  <c r="I821" i="9"/>
  <c r="I822" i="9"/>
  <c r="I823" i="9"/>
  <c r="I824" i="9"/>
  <c r="I825" i="9"/>
  <c r="I826" i="9"/>
  <c r="I827" i="9"/>
  <c r="I828" i="9"/>
  <c r="I829" i="9"/>
  <c r="I830" i="9"/>
  <c r="I831" i="9"/>
  <c r="I832" i="9"/>
  <c r="I833" i="9"/>
  <c r="I834" i="9"/>
  <c r="I835" i="9"/>
  <c r="I836" i="9"/>
  <c r="I837" i="9"/>
  <c r="I838" i="9"/>
  <c r="I839" i="9"/>
  <c r="I840" i="9"/>
  <c r="I841" i="9"/>
  <c r="I842" i="9"/>
  <c r="I843" i="9"/>
  <c r="I844" i="9"/>
  <c r="I845" i="9"/>
  <c r="I846" i="9"/>
  <c r="I847" i="9"/>
  <c r="I848" i="9"/>
  <c r="I849" i="9"/>
  <c r="I850" i="9"/>
  <c r="I851" i="9"/>
  <c r="I852" i="9"/>
  <c r="I853" i="9"/>
  <c r="I854" i="9"/>
  <c r="I855" i="9"/>
  <c r="I856" i="9"/>
  <c r="I857" i="9"/>
  <c r="I858" i="9"/>
  <c r="I859" i="9"/>
  <c r="I860" i="9"/>
  <c r="I861" i="9"/>
  <c r="I862" i="9"/>
  <c r="I863" i="9"/>
  <c r="I864" i="9"/>
  <c r="I865" i="9"/>
  <c r="I866" i="9"/>
  <c r="I867" i="9"/>
  <c r="I868" i="9"/>
  <c r="I869" i="9"/>
  <c r="I870" i="9"/>
  <c r="I871" i="9"/>
  <c r="I872" i="9"/>
  <c r="I873" i="9"/>
  <c r="I874" i="9"/>
  <c r="I875" i="9"/>
  <c r="I876" i="9"/>
  <c r="I877" i="9"/>
  <c r="I878" i="9"/>
  <c r="I879" i="9"/>
  <c r="I880" i="9"/>
  <c r="I881" i="9"/>
  <c r="I882" i="9"/>
  <c r="I883" i="9"/>
  <c r="I884" i="9"/>
  <c r="I885" i="9"/>
  <c r="I886" i="9"/>
  <c r="I887" i="9"/>
  <c r="I888" i="9"/>
  <c r="I889" i="9"/>
  <c r="I890" i="9"/>
  <c r="I891" i="9"/>
  <c r="I892" i="9"/>
  <c r="I893" i="9"/>
  <c r="I894" i="9"/>
  <c r="I895" i="9"/>
  <c r="I896" i="9"/>
  <c r="I897" i="9"/>
  <c r="I898" i="9"/>
  <c r="I899" i="9"/>
  <c r="I900" i="9"/>
  <c r="I901" i="9"/>
  <c r="I902" i="9"/>
  <c r="I903" i="9"/>
  <c r="I904" i="9"/>
  <c r="I905" i="9"/>
  <c r="I906" i="9"/>
  <c r="I907" i="9"/>
  <c r="I908" i="9"/>
  <c r="I909" i="9"/>
  <c r="I910" i="9"/>
  <c r="I911" i="9"/>
  <c r="I912" i="9"/>
  <c r="I913" i="9"/>
  <c r="I914" i="9"/>
  <c r="I915" i="9"/>
  <c r="I916" i="9"/>
  <c r="I917" i="9"/>
  <c r="I918" i="9"/>
  <c r="I919" i="9"/>
  <c r="I920" i="9"/>
  <c r="I921" i="9"/>
  <c r="I922" i="9"/>
  <c r="I923" i="9"/>
  <c r="I924" i="9"/>
  <c r="I925" i="9"/>
  <c r="I926" i="9"/>
  <c r="I927" i="9"/>
  <c r="I928" i="9"/>
  <c r="I929" i="9"/>
  <c r="I930" i="9"/>
  <c r="I931" i="9"/>
  <c r="I932" i="9"/>
  <c r="I933" i="9"/>
  <c r="I934" i="9"/>
  <c r="I935" i="9"/>
  <c r="I936" i="9"/>
  <c r="I937" i="9"/>
  <c r="I938" i="9"/>
  <c r="I939" i="9"/>
  <c r="I940" i="9"/>
  <c r="I941" i="9"/>
  <c r="I942" i="9"/>
  <c r="I943" i="9"/>
  <c r="I944" i="9"/>
  <c r="I945" i="9"/>
  <c r="I946" i="9"/>
  <c r="I947" i="9"/>
  <c r="I948" i="9"/>
  <c r="I949" i="9"/>
  <c r="I950" i="9"/>
  <c r="I951" i="9"/>
  <c r="I952" i="9"/>
  <c r="I953" i="9"/>
  <c r="I954" i="9"/>
  <c r="I955" i="9"/>
  <c r="I956" i="9"/>
  <c r="I957" i="9"/>
  <c r="I958" i="9"/>
  <c r="I959" i="9"/>
  <c r="I960" i="9"/>
  <c r="I961" i="9"/>
  <c r="I962" i="9"/>
  <c r="I963" i="9"/>
  <c r="I964" i="9"/>
  <c r="I965" i="9"/>
  <c r="I966" i="9"/>
  <c r="I967" i="9"/>
  <c r="I968" i="9"/>
  <c r="I969" i="9"/>
  <c r="I970" i="9"/>
  <c r="I971" i="9"/>
  <c r="I972" i="9"/>
  <c r="I973" i="9"/>
  <c r="I974" i="9"/>
  <c r="I975" i="9"/>
  <c r="I976" i="9"/>
  <c r="I977" i="9"/>
  <c r="I978" i="9"/>
  <c r="I979" i="9"/>
  <c r="I980" i="9"/>
  <c r="I981" i="9"/>
  <c r="I982" i="9"/>
  <c r="I983" i="9"/>
  <c r="I984" i="9"/>
  <c r="I985" i="9"/>
  <c r="I986" i="9"/>
  <c r="I987" i="9"/>
  <c r="I988" i="9"/>
  <c r="I989" i="9"/>
  <c r="I990" i="9"/>
  <c r="I991" i="9"/>
  <c r="I992" i="9"/>
  <c r="I993" i="9"/>
  <c r="I994" i="9"/>
  <c r="I995" i="9"/>
  <c r="I996" i="9"/>
  <c r="I997" i="9"/>
  <c r="I998" i="9"/>
  <c r="I999" i="9"/>
  <c r="I1000" i="9"/>
  <c r="I1001" i="9"/>
  <c r="I1002" i="9"/>
  <c r="I1003" i="9"/>
  <c r="I1004" i="9"/>
  <c r="I1005" i="9"/>
  <c r="I1006" i="9"/>
  <c r="I1007" i="9"/>
  <c r="I1008" i="9"/>
  <c r="I1009" i="9"/>
  <c r="I1010" i="9"/>
  <c r="I1011" i="9"/>
  <c r="I1012" i="9"/>
  <c r="I1013" i="9"/>
  <c r="I1014" i="9"/>
  <c r="I1015" i="9"/>
  <c r="I1016" i="9"/>
  <c r="I1017" i="9"/>
  <c r="I1018" i="9"/>
  <c r="I1019" i="9"/>
  <c r="I1020" i="9"/>
  <c r="I1021" i="9"/>
  <c r="I1022" i="9"/>
  <c r="I1023" i="9"/>
  <c r="I1024" i="9"/>
  <c r="I1025" i="9"/>
  <c r="I1026" i="9"/>
  <c r="I1027" i="9"/>
  <c r="I1028" i="9"/>
  <c r="I1029" i="9"/>
  <c r="I1030" i="9"/>
  <c r="I1031" i="9"/>
  <c r="I1032" i="9"/>
  <c r="I1033" i="9"/>
  <c r="I1034" i="9"/>
  <c r="I1035" i="9"/>
  <c r="I1036" i="9"/>
  <c r="I1037" i="9"/>
  <c r="I1038" i="9"/>
  <c r="I1039" i="9"/>
  <c r="I1040" i="9"/>
  <c r="I1041" i="9"/>
  <c r="I1042" i="9"/>
  <c r="I1043" i="9"/>
  <c r="I1044" i="9"/>
  <c r="I1045" i="9"/>
  <c r="I1046" i="9"/>
  <c r="I1047" i="9"/>
  <c r="I1048" i="9"/>
  <c r="I1049" i="9"/>
  <c r="I1050" i="9"/>
  <c r="I1051" i="9"/>
  <c r="I1052" i="9"/>
  <c r="I1053" i="9"/>
  <c r="I1054" i="9"/>
  <c r="I1055" i="9"/>
  <c r="I1056" i="9"/>
  <c r="I1057" i="9"/>
  <c r="I1058" i="9"/>
  <c r="I1059" i="9"/>
  <c r="I1060" i="9"/>
  <c r="I1061" i="9"/>
  <c r="I1062" i="9"/>
  <c r="I1063" i="9"/>
  <c r="I1064" i="9"/>
  <c r="I1065" i="9"/>
  <c r="I1066" i="9"/>
  <c r="I1067" i="9"/>
  <c r="I1068" i="9"/>
  <c r="I1069" i="9"/>
  <c r="I1070" i="9"/>
  <c r="I1071" i="9"/>
  <c r="I1072" i="9"/>
  <c r="I1073" i="9"/>
  <c r="I1074" i="9"/>
  <c r="I1075" i="9"/>
  <c r="I1076" i="9"/>
  <c r="I1077" i="9"/>
  <c r="I1078" i="9"/>
  <c r="I1079" i="9"/>
  <c r="I1080" i="9"/>
  <c r="I1081" i="9"/>
  <c r="I1082" i="9"/>
  <c r="I1083" i="9"/>
  <c r="I1084" i="9"/>
  <c r="I1085" i="9"/>
  <c r="I1086" i="9"/>
  <c r="I1087" i="9"/>
  <c r="I1088" i="9"/>
  <c r="I1089" i="9"/>
  <c r="I1090" i="9"/>
  <c r="I1091" i="9"/>
  <c r="I1092" i="9"/>
  <c r="I1093" i="9"/>
  <c r="I1094" i="9"/>
  <c r="I1095" i="9"/>
  <c r="I1096" i="9"/>
  <c r="I1097" i="9"/>
  <c r="I1098" i="9"/>
  <c r="I1099" i="9"/>
  <c r="I1100" i="9"/>
  <c r="I1101" i="9"/>
  <c r="I1102" i="9"/>
  <c r="I1103" i="9"/>
  <c r="I1104" i="9"/>
  <c r="I1105" i="9"/>
  <c r="I1106" i="9"/>
  <c r="I1107" i="9"/>
  <c r="I1108" i="9"/>
  <c r="I1109" i="9"/>
  <c r="I1110" i="9"/>
  <c r="I1111" i="9"/>
  <c r="I1112" i="9"/>
  <c r="I1113" i="9"/>
  <c r="I1114" i="9"/>
  <c r="I1115" i="9"/>
  <c r="I1116" i="9"/>
  <c r="I1117" i="9"/>
  <c r="I1118" i="9"/>
  <c r="I1119" i="9"/>
  <c r="I1120" i="9"/>
  <c r="I1121" i="9"/>
  <c r="I1122" i="9"/>
  <c r="I1123" i="9"/>
  <c r="I1124" i="9"/>
  <c r="I1125" i="9"/>
  <c r="I1126" i="9"/>
  <c r="I1127" i="9"/>
  <c r="I1128" i="9"/>
  <c r="I1129" i="9"/>
  <c r="I1130" i="9"/>
  <c r="I1131" i="9"/>
  <c r="I1132" i="9"/>
  <c r="I1133" i="9"/>
  <c r="I1134" i="9"/>
  <c r="I1135" i="9"/>
  <c r="I1136" i="9"/>
  <c r="I1137" i="9"/>
  <c r="I1138" i="9"/>
  <c r="I1139" i="9"/>
  <c r="I1140" i="9"/>
  <c r="I1141" i="9"/>
  <c r="I1142" i="9"/>
  <c r="I1143" i="9"/>
  <c r="I1144" i="9"/>
  <c r="I1145" i="9"/>
  <c r="I1146" i="9"/>
  <c r="I1147" i="9"/>
  <c r="I1148" i="9"/>
  <c r="I1149" i="9"/>
  <c r="I1150" i="9"/>
  <c r="I1151" i="9"/>
  <c r="I1152" i="9"/>
  <c r="I1153" i="9"/>
  <c r="I1154" i="9"/>
  <c r="I1155" i="9"/>
  <c r="I1156" i="9"/>
  <c r="I1157" i="9"/>
  <c r="I1158" i="9"/>
  <c r="I1159" i="9"/>
  <c r="I1160" i="9"/>
  <c r="I1161" i="9"/>
  <c r="I1162" i="9"/>
  <c r="I1163" i="9"/>
  <c r="I1164" i="9"/>
  <c r="I1165" i="9"/>
  <c r="I1166" i="9"/>
  <c r="I1167" i="9"/>
  <c r="I1168" i="9"/>
  <c r="I1169" i="9"/>
  <c r="I1170" i="9"/>
  <c r="I1171" i="9"/>
  <c r="I1172" i="9"/>
  <c r="I1173" i="9"/>
  <c r="I1174" i="9"/>
  <c r="I1175" i="9"/>
  <c r="I1176" i="9"/>
  <c r="I1177" i="9"/>
  <c r="I1178" i="9"/>
  <c r="I1179" i="9"/>
  <c r="I1180" i="9"/>
  <c r="I1181" i="9"/>
  <c r="I1182" i="9"/>
  <c r="I1183" i="9"/>
  <c r="I1184" i="9"/>
  <c r="I1185" i="9"/>
  <c r="I1186" i="9"/>
  <c r="I1187" i="9"/>
  <c r="I1188" i="9"/>
  <c r="I1189" i="9"/>
  <c r="I1190" i="9"/>
  <c r="I1191" i="9"/>
  <c r="I1192" i="9"/>
  <c r="I1193" i="9"/>
  <c r="I1194" i="9"/>
  <c r="I1195" i="9"/>
  <c r="I1196" i="9"/>
  <c r="I1197" i="9"/>
  <c r="I1198" i="9"/>
  <c r="I1199" i="9"/>
  <c r="I1200" i="9"/>
  <c r="I1201" i="9"/>
  <c r="I1202" i="9"/>
  <c r="I1203" i="9"/>
  <c r="I1204" i="9"/>
  <c r="I1205" i="9"/>
  <c r="I1206" i="9"/>
  <c r="I1207" i="9"/>
  <c r="I1208" i="9"/>
  <c r="I1209" i="9"/>
  <c r="I1210" i="9"/>
  <c r="I1211" i="9"/>
  <c r="I1212" i="9"/>
  <c r="I1213" i="9"/>
  <c r="I1214" i="9"/>
  <c r="I1215" i="9"/>
  <c r="I1216" i="9"/>
  <c r="I1217" i="9"/>
  <c r="I1218" i="9"/>
  <c r="I1219" i="9"/>
  <c r="I1220" i="9"/>
  <c r="I1221" i="9"/>
  <c r="I1222" i="9"/>
  <c r="I1223" i="9"/>
  <c r="I1224" i="9"/>
  <c r="I1225" i="9"/>
  <c r="I1226" i="9"/>
  <c r="I1227" i="9"/>
  <c r="I1228" i="9"/>
  <c r="I1229" i="9"/>
  <c r="I1230" i="9"/>
  <c r="I1231" i="9"/>
  <c r="I1232" i="9"/>
  <c r="I1233" i="9"/>
  <c r="I1234" i="9"/>
  <c r="I1235" i="9"/>
  <c r="I1236" i="9"/>
  <c r="I1237" i="9"/>
  <c r="I1238" i="9"/>
  <c r="I1239" i="9"/>
  <c r="I1240" i="9"/>
  <c r="I1241" i="9"/>
  <c r="I1242" i="9"/>
  <c r="I1243" i="9"/>
  <c r="I1244" i="9"/>
  <c r="I1245" i="9"/>
  <c r="I1246" i="9"/>
  <c r="I1247" i="9"/>
  <c r="I1248" i="9"/>
  <c r="I1249" i="9"/>
  <c r="I1250" i="9"/>
  <c r="I1251" i="9"/>
  <c r="I1252" i="9"/>
  <c r="I1253" i="9"/>
  <c r="I1254" i="9"/>
  <c r="I1255" i="9"/>
  <c r="I1256" i="9"/>
  <c r="I1257" i="9"/>
  <c r="I1258" i="9"/>
  <c r="I1259" i="9"/>
  <c r="I1260" i="9"/>
  <c r="I1261" i="9"/>
  <c r="I1262" i="9"/>
  <c r="I1263" i="9"/>
  <c r="I1264" i="9"/>
  <c r="I1265" i="9"/>
  <c r="I1266" i="9"/>
  <c r="I1267" i="9"/>
  <c r="I1268" i="9"/>
  <c r="I1269" i="9"/>
  <c r="I1270" i="9"/>
  <c r="I1271" i="9"/>
  <c r="I1272" i="9"/>
  <c r="I1273" i="9"/>
  <c r="I1274" i="9"/>
  <c r="I1275" i="9"/>
  <c r="I1276" i="9"/>
  <c r="I1277" i="9"/>
  <c r="I1278" i="9"/>
  <c r="I1279" i="9"/>
  <c r="I1280" i="9"/>
  <c r="I1281" i="9"/>
  <c r="I1282" i="9"/>
  <c r="I1283" i="9"/>
  <c r="I1284" i="9"/>
  <c r="I1285" i="9"/>
  <c r="I1286" i="9"/>
  <c r="I1287" i="9"/>
  <c r="I1288" i="9"/>
  <c r="I1289" i="9"/>
  <c r="I1290" i="9"/>
  <c r="I1291" i="9"/>
  <c r="I1292" i="9"/>
  <c r="I1293" i="9"/>
  <c r="I1294" i="9"/>
  <c r="I1295" i="9"/>
  <c r="I1296" i="9"/>
  <c r="I1297" i="9"/>
  <c r="I1298" i="9"/>
  <c r="I1299" i="9"/>
  <c r="I1300" i="9"/>
  <c r="I1301" i="9"/>
  <c r="I1302" i="9"/>
  <c r="I1303" i="9"/>
  <c r="I1304" i="9"/>
  <c r="I1305" i="9"/>
  <c r="I1306" i="9"/>
  <c r="I1307" i="9"/>
  <c r="I1308" i="9"/>
  <c r="I1309" i="9"/>
  <c r="I1310" i="9"/>
  <c r="I1311" i="9"/>
  <c r="I1312" i="9"/>
  <c r="I1313" i="9"/>
  <c r="I1314" i="9"/>
  <c r="I1315" i="9"/>
  <c r="I1316" i="9"/>
  <c r="I1317" i="9"/>
  <c r="I1318" i="9"/>
  <c r="I1319" i="9"/>
  <c r="I1320" i="9"/>
  <c r="I1321" i="9"/>
  <c r="I1322" i="9"/>
  <c r="I1323" i="9"/>
  <c r="I1324" i="9"/>
  <c r="I1325" i="9"/>
  <c r="I1326" i="9"/>
  <c r="I1327" i="9"/>
  <c r="I1328" i="9"/>
  <c r="I1329" i="9"/>
  <c r="I1330" i="9"/>
  <c r="I1331" i="9"/>
  <c r="I1332" i="9"/>
  <c r="I1333" i="9"/>
  <c r="I1334" i="9"/>
  <c r="I1335" i="9"/>
  <c r="I1336" i="9"/>
  <c r="I1337" i="9"/>
  <c r="I1338" i="9"/>
  <c r="I1339" i="9"/>
  <c r="I1340" i="9"/>
  <c r="I1341" i="9"/>
  <c r="I1342" i="9"/>
  <c r="I1343" i="9"/>
  <c r="I1344" i="9"/>
  <c r="I1345" i="9"/>
  <c r="I1346" i="9"/>
  <c r="I1347" i="9"/>
  <c r="I1348" i="9"/>
  <c r="I1349" i="9"/>
  <c r="I1350" i="9"/>
  <c r="I1351" i="9"/>
  <c r="I1352" i="9"/>
  <c r="I1353" i="9"/>
  <c r="I1354" i="9"/>
  <c r="I1355" i="9"/>
  <c r="I1356" i="9"/>
  <c r="I1357" i="9"/>
  <c r="I1358" i="9"/>
  <c r="I1359" i="9"/>
  <c r="I1360" i="9"/>
  <c r="I1361" i="9"/>
  <c r="I1362" i="9"/>
  <c r="I1363" i="9"/>
  <c r="I1364" i="9"/>
  <c r="I1365" i="9"/>
  <c r="I1366" i="9"/>
  <c r="I1367" i="9"/>
  <c r="I1368" i="9"/>
  <c r="I1369" i="9"/>
  <c r="I1370" i="9"/>
  <c r="I1371" i="9"/>
  <c r="I1372" i="9"/>
  <c r="I1373" i="9"/>
  <c r="I1374" i="9"/>
  <c r="I1375" i="9"/>
  <c r="I1376" i="9"/>
  <c r="I1377" i="9"/>
  <c r="I1378" i="9"/>
  <c r="I1379" i="9"/>
  <c r="I1380" i="9"/>
  <c r="I1381" i="9"/>
  <c r="I1382" i="9"/>
  <c r="I1383" i="9"/>
  <c r="I1384" i="9"/>
  <c r="I1385" i="9"/>
  <c r="I1386" i="9"/>
  <c r="I1387" i="9"/>
  <c r="I1388" i="9"/>
  <c r="I1389" i="9"/>
  <c r="I1390" i="9"/>
  <c r="I1391" i="9"/>
  <c r="I1392" i="9"/>
  <c r="I1393" i="9"/>
  <c r="I1394" i="9"/>
  <c r="I1395" i="9"/>
  <c r="I1396" i="9"/>
  <c r="I1397" i="9"/>
  <c r="I1398" i="9"/>
  <c r="I1399" i="9"/>
  <c r="I1400" i="9"/>
  <c r="I1401" i="9"/>
  <c r="I1402" i="9"/>
  <c r="I1403" i="9"/>
  <c r="I1404" i="9"/>
  <c r="I1405" i="9"/>
  <c r="I1406" i="9"/>
  <c r="I1407" i="9"/>
  <c r="I1408" i="9"/>
  <c r="I1409" i="9"/>
  <c r="I1410" i="9"/>
  <c r="I1411" i="9"/>
  <c r="I1412" i="9"/>
  <c r="I1413" i="9"/>
  <c r="I1414" i="9"/>
  <c r="I1415" i="9"/>
  <c r="I1416" i="9"/>
  <c r="I1417" i="9"/>
  <c r="I1418" i="9"/>
  <c r="I1419" i="9"/>
  <c r="I1420" i="9"/>
  <c r="I1421" i="9"/>
  <c r="I1422" i="9"/>
  <c r="I1423" i="9"/>
  <c r="I1424" i="9"/>
  <c r="I1425" i="9"/>
  <c r="I1426" i="9"/>
  <c r="I1427" i="9"/>
  <c r="I1428" i="9"/>
  <c r="I1429" i="9"/>
  <c r="I1430" i="9"/>
  <c r="I1431" i="9"/>
  <c r="I1432" i="9"/>
  <c r="I1433" i="9"/>
  <c r="I1434" i="9"/>
  <c r="I1435" i="9"/>
  <c r="I1436" i="9"/>
  <c r="I1437" i="9"/>
  <c r="I1438" i="9"/>
  <c r="I1439" i="9"/>
  <c r="I1440" i="9"/>
  <c r="I1441" i="9"/>
  <c r="I1442" i="9"/>
  <c r="I1443" i="9"/>
  <c r="I1444" i="9"/>
  <c r="I1445" i="9"/>
  <c r="I1446" i="9"/>
  <c r="I1447" i="9"/>
  <c r="I1448" i="9"/>
  <c r="I1449" i="9"/>
  <c r="I1450" i="9"/>
  <c r="I1451" i="9"/>
  <c r="I1452" i="9"/>
  <c r="I1453" i="9"/>
  <c r="I1454" i="9"/>
  <c r="I1455" i="9"/>
  <c r="I1456" i="9"/>
  <c r="I1457" i="9"/>
  <c r="I1458" i="9"/>
  <c r="I1459" i="9"/>
  <c r="I1460" i="9"/>
  <c r="I1461" i="9"/>
  <c r="I1462" i="9"/>
  <c r="I1463" i="9"/>
  <c r="I1464" i="9"/>
  <c r="I1465" i="9"/>
  <c r="I1466" i="9"/>
  <c r="I1467" i="9"/>
  <c r="I1468" i="9"/>
  <c r="I1469" i="9"/>
  <c r="I1470" i="9"/>
  <c r="I1471" i="9"/>
  <c r="I1472" i="9"/>
  <c r="I1473" i="9"/>
  <c r="I1474" i="9"/>
  <c r="I1475" i="9"/>
  <c r="I1476" i="9"/>
  <c r="I1477" i="9"/>
  <c r="I1478" i="9"/>
  <c r="I1479" i="9"/>
  <c r="I1480" i="9"/>
  <c r="I1481" i="9"/>
  <c r="I1482" i="9"/>
  <c r="I1483" i="9"/>
  <c r="I1484" i="9"/>
  <c r="I1485" i="9"/>
  <c r="I1486" i="9"/>
  <c r="I1487" i="9"/>
  <c r="I1488" i="9"/>
  <c r="I1489" i="9"/>
  <c r="I1490" i="9"/>
  <c r="I1491" i="9"/>
  <c r="I1492" i="9"/>
  <c r="I1493" i="9"/>
  <c r="I1494" i="9"/>
  <c r="I1495" i="9"/>
  <c r="I1496" i="9"/>
  <c r="I1497" i="9"/>
  <c r="I1498" i="9"/>
  <c r="I1499" i="9"/>
  <c r="I1500" i="9"/>
  <c r="I1501" i="9"/>
  <c r="I1502" i="9"/>
  <c r="I1503" i="9"/>
  <c r="I1504" i="9"/>
  <c r="I1505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502" i="9"/>
  <c r="G503" i="9"/>
  <c r="G504" i="9"/>
  <c r="G505" i="9"/>
  <c r="G506" i="9"/>
  <c r="G507" i="9"/>
  <c r="G508" i="9"/>
  <c r="G509" i="9"/>
  <c r="G510" i="9"/>
  <c r="G511" i="9"/>
  <c r="G512" i="9"/>
  <c r="G513" i="9"/>
  <c r="G514" i="9"/>
  <c r="G515" i="9"/>
  <c r="G516" i="9"/>
  <c r="G517" i="9"/>
  <c r="G518" i="9"/>
  <c r="G519" i="9"/>
  <c r="G520" i="9"/>
  <c r="G521" i="9"/>
  <c r="G522" i="9"/>
  <c r="G523" i="9"/>
  <c r="G524" i="9"/>
  <c r="G525" i="9"/>
  <c r="G526" i="9"/>
  <c r="G527" i="9"/>
  <c r="G528" i="9"/>
  <c r="G529" i="9"/>
  <c r="G530" i="9"/>
  <c r="G531" i="9"/>
  <c r="G532" i="9"/>
  <c r="G533" i="9"/>
  <c r="G534" i="9"/>
  <c r="G535" i="9"/>
  <c r="G536" i="9"/>
  <c r="G537" i="9"/>
  <c r="G538" i="9"/>
  <c r="G539" i="9"/>
  <c r="G540" i="9"/>
  <c r="G541" i="9"/>
  <c r="G542" i="9"/>
  <c r="G543" i="9"/>
  <c r="G544" i="9"/>
  <c r="G545" i="9"/>
  <c r="G546" i="9"/>
  <c r="G547" i="9"/>
  <c r="G548" i="9"/>
  <c r="G549" i="9"/>
  <c r="G550" i="9"/>
  <c r="G551" i="9"/>
  <c r="G552" i="9"/>
  <c r="G553" i="9"/>
  <c r="G554" i="9"/>
  <c r="G555" i="9"/>
  <c r="G556" i="9"/>
  <c r="G557" i="9"/>
  <c r="G558" i="9"/>
  <c r="G559" i="9"/>
  <c r="G560" i="9"/>
  <c r="G561" i="9"/>
  <c r="G562" i="9"/>
  <c r="G563" i="9"/>
  <c r="G564" i="9"/>
  <c r="G565" i="9"/>
  <c r="G566" i="9"/>
  <c r="G567" i="9"/>
  <c r="G568" i="9"/>
  <c r="G569" i="9"/>
  <c r="G570" i="9"/>
  <c r="G571" i="9"/>
  <c r="G572" i="9"/>
  <c r="G573" i="9"/>
  <c r="G574" i="9"/>
  <c r="G575" i="9"/>
  <c r="G576" i="9"/>
  <c r="G577" i="9"/>
  <c r="G578" i="9"/>
  <c r="G579" i="9"/>
  <c r="G580" i="9"/>
  <c r="G581" i="9"/>
  <c r="G582" i="9"/>
  <c r="G583" i="9"/>
  <c r="G584" i="9"/>
  <c r="G585" i="9"/>
  <c r="G586" i="9"/>
  <c r="G587" i="9"/>
  <c r="G588" i="9"/>
  <c r="G589" i="9"/>
  <c r="G590" i="9"/>
  <c r="G591" i="9"/>
  <c r="G592" i="9"/>
  <c r="G593" i="9"/>
  <c r="G594" i="9"/>
  <c r="G595" i="9"/>
  <c r="G596" i="9"/>
  <c r="G597" i="9"/>
  <c r="G598" i="9"/>
  <c r="G599" i="9"/>
  <c r="G600" i="9"/>
  <c r="G601" i="9"/>
  <c r="G602" i="9"/>
  <c r="G603" i="9"/>
  <c r="G604" i="9"/>
  <c r="G605" i="9"/>
  <c r="G606" i="9"/>
  <c r="G607" i="9"/>
  <c r="G608" i="9"/>
  <c r="G609" i="9"/>
  <c r="G610" i="9"/>
  <c r="G611" i="9"/>
  <c r="G612" i="9"/>
  <c r="G613" i="9"/>
  <c r="G614" i="9"/>
  <c r="G615" i="9"/>
  <c r="G616" i="9"/>
  <c r="G617" i="9"/>
  <c r="G618" i="9"/>
  <c r="G619" i="9"/>
  <c r="G620" i="9"/>
  <c r="G621" i="9"/>
  <c r="G622" i="9"/>
  <c r="G623" i="9"/>
  <c r="G624" i="9"/>
  <c r="G625" i="9"/>
  <c r="G626" i="9"/>
  <c r="G627" i="9"/>
  <c r="G628" i="9"/>
  <c r="G629" i="9"/>
  <c r="G630" i="9"/>
  <c r="G631" i="9"/>
  <c r="G632" i="9"/>
  <c r="G633" i="9"/>
  <c r="G634" i="9"/>
  <c r="G635" i="9"/>
  <c r="G636" i="9"/>
  <c r="G637" i="9"/>
  <c r="G638" i="9"/>
  <c r="G639" i="9"/>
  <c r="G640" i="9"/>
  <c r="G641" i="9"/>
  <c r="G642" i="9"/>
  <c r="G643" i="9"/>
  <c r="G644" i="9"/>
  <c r="G645" i="9"/>
  <c r="G646" i="9"/>
  <c r="G647" i="9"/>
  <c r="G648" i="9"/>
  <c r="G649" i="9"/>
  <c r="G650" i="9"/>
  <c r="G651" i="9"/>
  <c r="G652" i="9"/>
  <c r="G653" i="9"/>
  <c r="G654" i="9"/>
  <c r="G655" i="9"/>
  <c r="G656" i="9"/>
  <c r="G657" i="9"/>
  <c r="G658" i="9"/>
  <c r="G659" i="9"/>
  <c r="G660" i="9"/>
  <c r="G661" i="9"/>
  <c r="G662" i="9"/>
  <c r="G663" i="9"/>
  <c r="G664" i="9"/>
  <c r="G665" i="9"/>
  <c r="G666" i="9"/>
  <c r="G667" i="9"/>
  <c r="G668" i="9"/>
  <c r="G669" i="9"/>
  <c r="G670" i="9"/>
  <c r="G671" i="9"/>
  <c r="G672" i="9"/>
  <c r="G673" i="9"/>
  <c r="G674" i="9"/>
  <c r="G675" i="9"/>
  <c r="G676" i="9"/>
  <c r="G677" i="9"/>
  <c r="G678" i="9"/>
  <c r="G679" i="9"/>
  <c r="G680" i="9"/>
  <c r="G681" i="9"/>
  <c r="G682" i="9"/>
  <c r="G683" i="9"/>
  <c r="G684" i="9"/>
  <c r="G685" i="9"/>
  <c r="G686" i="9"/>
  <c r="G687" i="9"/>
  <c r="G688" i="9"/>
  <c r="G689" i="9"/>
  <c r="G690" i="9"/>
  <c r="G691" i="9"/>
  <c r="G692" i="9"/>
  <c r="G693" i="9"/>
  <c r="G694" i="9"/>
  <c r="G695" i="9"/>
  <c r="G696" i="9"/>
  <c r="G697" i="9"/>
  <c r="G698" i="9"/>
  <c r="G699" i="9"/>
  <c r="G700" i="9"/>
  <c r="G701" i="9"/>
  <c r="G702" i="9"/>
  <c r="G703" i="9"/>
  <c r="G704" i="9"/>
  <c r="G705" i="9"/>
  <c r="G706" i="9"/>
  <c r="G707" i="9"/>
  <c r="G708" i="9"/>
  <c r="G709" i="9"/>
  <c r="G710" i="9"/>
  <c r="G711" i="9"/>
  <c r="G712" i="9"/>
  <c r="G713" i="9"/>
  <c r="G714" i="9"/>
  <c r="G715" i="9"/>
  <c r="G716" i="9"/>
  <c r="G717" i="9"/>
  <c r="G718" i="9"/>
  <c r="G719" i="9"/>
  <c r="G720" i="9"/>
  <c r="G721" i="9"/>
  <c r="G722" i="9"/>
  <c r="G723" i="9"/>
  <c r="G724" i="9"/>
  <c r="G725" i="9"/>
  <c r="G726" i="9"/>
  <c r="G727" i="9"/>
  <c r="G728" i="9"/>
  <c r="G729" i="9"/>
  <c r="G730" i="9"/>
  <c r="G731" i="9"/>
  <c r="G732" i="9"/>
  <c r="G733" i="9"/>
  <c r="G734" i="9"/>
  <c r="G735" i="9"/>
  <c r="G736" i="9"/>
  <c r="G737" i="9"/>
  <c r="G738" i="9"/>
  <c r="G739" i="9"/>
  <c r="G740" i="9"/>
  <c r="G741" i="9"/>
  <c r="G742" i="9"/>
  <c r="G743" i="9"/>
  <c r="G744" i="9"/>
  <c r="G745" i="9"/>
  <c r="G746" i="9"/>
  <c r="G747" i="9"/>
  <c r="G748" i="9"/>
  <c r="G749" i="9"/>
  <c r="G750" i="9"/>
  <c r="G751" i="9"/>
  <c r="G752" i="9"/>
  <c r="G753" i="9"/>
  <c r="G754" i="9"/>
  <c r="G755" i="9"/>
  <c r="G756" i="9"/>
  <c r="G757" i="9"/>
  <c r="G758" i="9"/>
  <c r="G759" i="9"/>
  <c r="G760" i="9"/>
  <c r="G761" i="9"/>
  <c r="G762" i="9"/>
  <c r="G763" i="9"/>
  <c r="G764" i="9"/>
  <c r="G765" i="9"/>
  <c r="G766" i="9"/>
  <c r="G767" i="9"/>
  <c r="G768" i="9"/>
  <c r="G769" i="9"/>
  <c r="G770" i="9"/>
  <c r="G771" i="9"/>
  <c r="G772" i="9"/>
  <c r="G773" i="9"/>
  <c r="G774" i="9"/>
  <c r="G775" i="9"/>
  <c r="G776" i="9"/>
  <c r="G777" i="9"/>
  <c r="G778" i="9"/>
  <c r="G779" i="9"/>
  <c r="G780" i="9"/>
  <c r="G781" i="9"/>
  <c r="G782" i="9"/>
  <c r="G783" i="9"/>
  <c r="G784" i="9"/>
  <c r="G785" i="9"/>
  <c r="G786" i="9"/>
  <c r="G787" i="9"/>
  <c r="G788" i="9"/>
  <c r="G789" i="9"/>
  <c r="G790" i="9"/>
  <c r="G791" i="9"/>
  <c r="G792" i="9"/>
  <c r="G793" i="9"/>
  <c r="G794" i="9"/>
  <c r="G795" i="9"/>
  <c r="G796" i="9"/>
  <c r="G797" i="9"/>
  <c r="G798" i="9"/>
  <c r="G799" i="9"/>
  <c r="G800" i="9"/>
  <c r="G801" i="9"/>
  <c r="G802" i="9"/>
  <c r="G803" i="9"/>
  <c r="G804" i="9"/>
  <c r="G805" i="9"/>
  <c r="G806" i="9"/>
  <c r="G807" i="9"/>
  <c r="G808" i="9"/>
  <c r="G809" i="9"/>
  <c r="G810" i="9"/>
  <c r="G811" i="9"/>
  <c r="G812" i="9"/>
  <c r="G813" i="9"/>
  <c r="G814" i="9"/>
  <c r="G815" i="9"/>
  <c r="G816" i="9"/>
  <c r="G817" i="9"/>
  <c r="G818" i="9"/>
  <c r="G819" i="9"/>
  <c r="G820" i="9"/>
  <c r="G821" i="9"/>
  <c r="G822" i="9"/>
  <c r="G823" i="9"/>
  <c r="G824" i="9"/>
  <c r="G825" i="9"/>
  <c r="G826" i="9"/>
  <c r="G827" i="9"/>
  <c r="G828" i="9"/>
  <c r="G829" i="9"/>
  <c r="G830" i="9"/>
  <c r="G831" i="9"/>
  <c r="G832" i="9"/>
  <c r="G833" i="9"/>
  <c r="G834" i="9"/>
  <c r="G835" i="9"/>
  <c r="G836" i="9"/>
  <c r="G837" i="9"/>
  <c r="G838" i="9"/>
  <c r="G839" i="9"/>
  <c r="G840" i="9"/>
  <c r="G841" i="9"/>
  <c r="G842" i="9"/>
  <c r="G843" i="9"/>
  <c r="G844" i="9"/>
  <c r="G845" i="9"/>
  <c r="G846" i="9"/>
  <c r="G847" i="9"/>
  <c r="G848" i="9"/>
  <c r="G849" i="9"/>
  <c r="G850" i="9"/>
  <c r="G851" i="9"/>
  <c r="G852" i="9"/>
  <c r="G853" i="9"/>
  <c r="G854" i="9"/>
  <c r="G855" i="9"/>
  <c r="G856" i="9"/>
  <c r="G857" i="9"/>
  <c r="G858" i="9"/>
  <c r="G859" i="9"/>
  <c r="G860" i="9"/>
  <c r="G861" i="9"/>
  <c r="G862" i="9"/>
  <c r="G863" i="9"/>
  <c r="G864" i="9"/>
  <c r="G865" i="9"/>
  <c r="G866" i="9"/>
  <c r="G867" i="9"/>
  <c r="G868" i="9"/>
  <c r="G869" i="9"/>
  <c r="G870" i="9"/>
  <c r="G871" i="9"/>
  <c r="G872" i="9"/>
  <c r="G873" i="9"/>
  <c r="G874" i="9"/>
  <c r="G875" i="9"/>
  <c r="G876" i="9"/>
  <c r="G877" i="9"/>
  <c r="G878" i="9"/>
  <c r="G879" i="9"/>
  <c r="G880" i="9"/>
  <c r="G881" i="9"/>
  <c r="G882" i="9"/>
  <c r="G883" i="9"/>
  <c r="G884" i="9"/>
  <c r="G885" i="9"/>
  <c r="G886" i="9"/>
  <c r="G887" i="9"/>
  <c r="G888" i="9"/>
  <c r="G889" i="9"/>
  <c r="G890" i="9"/>
  <c r="G891" i="9"/>
  <c r="G892" i="9"/>
  <c r="G893" i="9"/>
  <c r="G894" i="9"/>
  <c r="G895" i="9"/>
  <c r="G896" i="9"/>
  <c r="G897" i="9"/>
  <c r="G898" i="9"/>
  <c r="G899" i="9"/>
  <c r="G900" i="9"/>
  <c r="G901" i="9"/>
  <c r="G902" i="9"/>
  <c r="G903" i="9"/>
  <c r="G904" i="9"/>
  <c r="G905" i="9"/>
  <c r="G906" i="9"/>
  <c r="G907" i="9"/>
  <c r="G908" i="9"/>
  <c r="G909" i="9"/>
  <c r="G910" i="9"/>
  <c r="G911" i="9"/>
  <c r="G912" i="9"/>
  <c r="G913" i="9"/>
  <c r="G914" i="9"/>
  <c r="G915" i="9"/>
  <c r="G916" i="9"/>
  <c r="G917" i="9"/>
  <c r="G918" i="9"/>
  <c r="G919" i="9"/>
  <c r="G920" i="9"/>
  <c r="G921" i="9"/>
  <c r="G922" i="9"/>
  <c r="G923" i="9"/>
  <c r="G924" i="9"/>
  <c r="G925" i="9"/>
  <c r="G926" i="9"/>
  <c r="G927" i="9"/>
  <c r="G928" i="9"/>
  <c r="G929" i="9"/>
  <c r="G930" i="9"/>
  <c r="G931" i="9"/>
  <c r="G932" i="9"/>
  <c r="G933" i="9"/>
  <c r="G934" i="9"/>
  <c r="G935" i="9"/>
  <c r="G936" i="9"/>
  <c r="G937" i="9"/>
  <c r="G938" i="9"/>
  <c r="G939" i="9"/>
  <c r="G940" i="9"/>
  <c r="G941" i="9"/>
  <c r="G942" i="9"/>
  <c r="G943" i="9"/>
  <c r="G944" i="9"/>
  <c r="G945" i="9"/>
  <c r="G946" i="9"/>
  <c r="G947" i="9"/>
  <c r="G948" i="9"/>
  <c r="G949" i="9"/>
  <c r="G950" i="9"/>
  <c r="G951" i="9"/>
  <c r="G952" i="9"/>
  <c r="G953" i="9"/>
  <c r="G954" i="9"/>
  <c r="G955" i="9"/>
  <c r="G956" i="9"/>
  <c r="G957" i="9"/>
  <c r="G958" i="9"/>
  <c r="G959" i="9"/>
  <c r="G960" i="9"/>
  <c r="G961" i="9"/>
  <c r="G962" i="9"/>
  <c r="G963" i="9"/>
  <c r="G964" i="9"/>
  <c r="G965" i="9"/>
  <c r="G966" i="9"/>
  <c r="G967" i="9"/>
  <c r="G968" i="9"/>
  <c r="G969" i="9"/>
  <c r="G970" i="9"/>
  <c r="G971" i="9"/>
  <c r="G972" i="9"/>
  <c r="G973" i="9"/>
  <c r="G974" i="9"/>
  <c r="G975" i="9"/>
  <c r="G976" i="9"/>
  <c r="G977" i="9"/>
  <c r="G978" i="9"/>
  <c r="G979" i="9"/>
  <c r="G980" i="9"/>
  <c r="G981" i="9"/>
  <c r="G982" i="9"/>
  <c r="G983" i="9"/>
  <c r="G984" i="9"/>
  <c r="G985" i="9"/>
  <c r="G986" i="9"/>
  <c r="G987" i="9"/>
  <c r="G988" i="9"/>
  <c r="G989" i="9"/>
  <c r="G990" i="9"/>
  <c r="G991" i="9"/>
  <c r="G992" i="9"/>
  <c r="G993" i="9"/>
  <c r="G994" i="9"/>
  <c r="G995" i="9"/>
  <c r="G996" i="9"/>
  <c r="G997" i="9"/>
  <c r="G998" i="9"/>
  <c r="G999" i="9"/>
  <c r="G1000" i="9"/>
  <c r="G1001" i="9"/>
  <c r="G1002" i="9"/>
  <c r="G1003" i="9"/>
  <c r="G1004" i="9"/>
  <c r="G1005" i="9"/>
  <c r="G1006" i="9"/>
  <c r="G1007" i="9"/>
  <c r="G1008" i="9"/>
  <c r="G1009" i="9"/>
  <c r="G1010" i="9"/>
  <c r="G1011" i="9"/>
  <c r="G1012" i="9"/>
  <c r="G1013" i="9"/>
  <c r="G1014" i="9"/>
  <c r="G1015" i="9"/>
  <c r="G1016" i="9"/>
  <c r="G1017" i="9"/>
  <c r="G1018" i="9"/>
  <c r="G1019" i="9"/>
  <c r="G1020" i="9"/>
  <c r="G1021" i="9"/>
  <c r="G1022" i="9"/>
  <c r="G1023" i="9"/>
  <c r="G1024" i="9"/>
  <c r="G1025" i="9"/>
  <c r="G1026" i="9"/>
  <c r="G1027" i="9"/>
  <c r="G1028" i="9"/>
  <c r="G1029" i="9"/>
  <c r="G1030" i="9"/>
  <c r="G1031" i="9"/>
  <c r="G1032" i="9"/>
  <c r="G1033" i="9"/>
  <c r="G1034" i="9"/>
  <c r="G1035" i="9"/>
  <c r="G1036" i="9"/>
  <c r="G1037" i="9"/>
  <c r="G1038" i="9"/>
  <c r="G1039" i="9"/>
  <c r="G1040" i="9"/>
  <c r="G1041" i="9"/>
  <c r="G1042" i="9"/>
  <c r="G1043" i="9"/>
  <c r="G1044" i="9"/>
  <c r="G1045" i="9"/>
  <c r="G1046" i="9"/>
  <c r="G1047" i="9"/>
  <c r="G1048" i="9"/>
  <c r="G1049" i="9"/>
  <c r="G1050" i="9"/>
  <c r="G1051" i="9"/>
  <c r="G1052" i="9"/>
  <c r="G1053" i="9"/>
  <c r="G1054" i="9"/>
  <c r="G1055" i="9"/>
  <c r="G1056" i="9"/>
  <c r="G1057" i="9"/>
  <c r="G1058" i="9"/>
  <c r="G1059" i="9"/>
  <c r="G1060" i="9"/>
  <c r="G1061" i="9"/>
  <c r="G1062" i="9"/>
  <c r="G1063" i="9"/>
  <c r="G1064" i="9"/>
  <c r="G1065" i="9"/>
  <c r="G1066" i="9"/>
  <c r="G1067" i="9"/>
  <c r="G1068" i="9"/>
  <c r="G1069" i="9"/>
  <c r="G1070" i="9"/>
  <c r="G1071" i="9"/>
  <c r="G1072" i="9"/>
  <c r="G1073" i="9"/>
  <c r="G1074" i="9"/>
  <c r="G1075" i="9"/>
  <c r="G1076" i="9"/>
  <c r="G1077" i="9"/>
  <c r="G1078" i="9"/>
  <c r="G1079" i="9"/>
  <c r="G1080" i="9"/>
  <c r="G1081" i="9"/>
  <c r="G1082" i="9"/>
  <c r="G1083" i="9"/>
  <c r="G1084" i="9"/>
  <c r="G1085" i="9"/>
  <c r="G1086" i="9"/>
  <c r="G1087" i="9"/>
  <c r="G1088" i="9"/>
  <c r="G1089" i="9"/>
  <c r="G1090" i="9"/>
  <c r="G1091" i="9"/>
  <c r="G1092" i="9"/>
  <c r="G1093" i="9"/>
  <c r="G1094" i="9"/>
  <c r="G1095" i="9"/>
  <c r="G1096" i="9"/>
  <c r="G1097" i="9"/>
  <c r="G1098" i="9"/>
  <c r="G1099" i="9"/>
  <c r="G1100" i="9"/>
  <c r="G1101" i="9"/>
  <c r="G1102" i="9"/>
  <c r="G1103" i="9"/>
  <c r="G1104" i="9"/>
  <c r="G1105" i="9"/>
  <c r="G1106" i="9"/>
  <c r="G1107" i="9"/>
  <c r="G1108" i="9"/>
  <c r="G1109" i="9"/>
  <c r="G1110" i="9"/>
  <c r="G1111" i="9"/>
  <c r="G1112" i="9"/>
  <c r="G1113" i="9"/>
  <c r="G1114" i="9"/>
  <c r="G1115" i="9"/>
  <c r="G1116" i="9"/>
  <c r="G1117" i="9"/>
  <c r="G1118" i="9"/>
  <c r="G1119" i="9"/>
  <c r="G1120" i="9"/>
  <c r="G1121" i="9"/>
  <c r="G1122" i="9"/>
  <c r="G1123" i="9"/>
  <c r="G1124" i="9"/>
  <c r="G1125" i="9"/>
  <c r="G1126" i="9"/>
  <c r="G1127" i="9"/>
  <c r="G1128" i="9"/>
  <c r="G1129" i="9"/>
  <c r="G1130" i="9"/>
  <c r="G1131" i="9"/>
  <c r="G1132" i="9"/>
  <c r="G1133" i="9"/>
  <c r="G1134" i="9"/>
  <c r="G1135" i="9"/>
  <c r="G1136" i="9"/>
  <c r="G1137" i="9"/>
  <c r="G1138" i="9"/>
  <c r="G1139" i="9"/>
  <c r="G1140" i="9"/>
  <c r="G1141" i="9"/>
  <c r="G1142" i="9"/>
  <c r="G1143" i="9"/>
  <c r="G1144" i="9"/>
  <c r="G1145" i="9"/>
  <c r="G1146" i="9"/>
  <c r="G1147" i="9"/>
  <c r="G1148" i="9"/>
  <c r="G1149" i="9"/>
  <c r="G1150" i="9"/>
  <c r="G1151" i="9"/>
  <c r="G1152" i="9"/>
  <c r="G1153" i="9"/>
  <c r="G1154" i="9"/>
  <c r="G1155" i="9"/>
  <c r="G1156" i="9"/>
  <c r="G1157" i="9"/>
  <c r="G1158" i="9"/>
  <c r="G1159" i="9"/>
  <c r="G1160" i="9"/>
  <c r="G1161" i="9"/>
  <c r="G1162" i="9"/>
  <c r="G1163" i="9"/>
  <c r="G1164" i="9"/>
  <c r="G1165" i="9"/>
  <c r="G1166" i="9"/>
  <c r="G1167" i="9"/>
  <c r="G1168" i="9"/>
  <c r="G1169" i="9"/>
  <c r="G1170" i="9"/>
  <c r="G1171" i="9"/>
  <c r="G1172" i="9"/>
  <c r="G1173" i="9"/>
  <c r="G1174" i="9"/>
  <c r="G1175" i="9"/>
  <c r="G1176" i="9"/>
  <c r="G1177" i="9"/>
  <c r="G1178" i="9"/>
  <c r="G1179" i="9"/>
  <c r="G1180" i="9"/>
  <c r="G1181" i="9"/>
  <c r="G1182" i="9"/>
  <c r="G1183" i="9"/>
  <c r="G1184" i="9"/>
  <c r="G1185" i="9"/>
  <c r="G1186" i="9"/>
  <c r="G1187" i="9"/>
  <c r="G1188" i="9"/>
  <c r="G1189" i="9"/>
  <c r="G1190" i="9"/>
  <c r="G1191" i="9"/>
  <c r="G1192" i="9"/>
  <c r="G1193" i="9"/>
  <c r="G1194" i="9"/>
  <c r="G1195" i="9"/>
  <c r="G1196" i="9"/>
  <c r="G1197" i="9"/>
  <c r="G1198" i="9"/>
  <c r="G1199" i="9"/>
  <c r="G1200" i="9"/>
  <c r="G1201" i="9"/>
  <c r="G1202" i="9"/>
  <c r="G1203" i="9"/>
  <c r="G1204" i="9"/>
  <c r="G1205" i="9"/>
  <c r="G1206" i="9"/>
  <c r="G1207" i="9"/>
  <c r="G1208" i="9"/>
  <c r="G1209" i="9"/>
  <c r="G1210" i="9"/>
  <c r="G1211" i="9"/>
  <c r="G1212" i="9"/>
  <c r="G1213" i="9"/>
  <c r="G1214" i="9"/>
  <c r="G1215" i="9"/>
  <c r="G1216" i="9"/>
  <c r="G1217" i="9"/>
  <c r="G1218" i="9"/>
  <c r="G1219" i="9"/>
  <c r="G1220" i="9"/>
  <c r="G1221" i="9"/>
  <c r="G1222" i="9"/>
  <c r="G1223" i="9"/>
  <c r="G1224" i="9"/>
  <c r="G1225" i="9"/>
  <c r="G1226" i="9"/>
  <c r="G1227" i="9"/>
  <c r="G1228" i="9"/>
  <c r="G1229" i="9"/>
  <c r="G1230" i="9"/>
  <c r="G1231" i="9"/>
  <c r="G1232" i="9"/>
  <c r="G1233" i="9"/>
  <c r="G1234" i="9"/>
  <c r="G1235" i="9"/>
  <c r="G1236" i="9"/>
  <c r="G1237" i="9"/>
  <c r="G1238" i="9"/>
  <c r="G1239" i="9"/>
  <c r="G1240" i="9"/>
  <c r="G1241" i="9"/>
  <c r="G1242" i="9"/>
  <c r="G1243" i="9"/>
  <c r="G1244" i="9"/>
  <c r="G1245" i="9"/>
  <c r="G1246" i="9"/>
  <c r="G1247" i="9"/>
  <c r="G1248" i="9"/>
  <c r="G1249" i="9"/>
  <c r="G1250" i="9"/>
  <c r="G1251" i="9"/>
  <c r="G1252" i="9"/>
  <c r="G1253" i="9"/>
  <c r="G1254" i="9"/>
  <c r="G1255" i="9"/>
  <c r="G1256" i="9"/>
  <c r="G1257" i="9"/>
  <c r="G1258" i="9"/>
  <c r="G1259" i="9"/>
  <c r="G1260" i="9"/>
  <c r="G1261" i="9"/>
  <c r="G1262" i="9"/>
  <c r="G1263" i="9"/>
  <c r="G1264" i="9"/>
  <c r="G1265" i="9"/>
  <c r="G1266" i="9"/>
  <c r="G1267" i="9"/>
  <c r="G1268" i="9"/>
  <c r="G1269" i="9"/>
  <c r="G1270" i="9"/>
  <c r="G1271" i="9"/>
  <c r="G1272" i="9"/>
  <c r="G1273" i="9"/>
  <c r="G1274" i="9"/>
  <c r="G1275" i="9"/>
  <c r="G1276" i="9"/>
  <c r="G1277" i="9"/>
  <c r="G1278" i="9"/>
  <c r="G1279" i="9"/>
  <c r="G1280" i="9"/>
  <c r="G1281" i="9"/>
  <c r="G1282" i="9"/>
  <c r="G1283" i="9"/>
  <c r="G1284" i="9"/>
  <c r="G1285" i="9"/>
  <c r="G1286" i="9"/>
  <c r="G1287" i="9"/>
  <c r="G1288" i="9"/>
  <c r="G1289" i="9"/>
  <c r="G1290" i="9"/>
  <c r="G1291" i="9"/>
  <c r="G1292" i="9"/>
  <c r="G1293" i="9"/>
  <c r="G1294" i="9"/>
  <c r="G1295" i="9"/>
  <c r="G1296" i="9"/>
  <c r="G1297" i="9"/>
  <c r="G1298" i="9"/>
  <c r="G1299" i="9"/>
  <c r="G1300" i="9"/>
  <c r="G1301" i="9"/>
  <c r="G1302" i="9"/>
  <c r="G1303" i="9"/>
  <c r="G1304" i="9"/>
  <c r="G1305" i="9"/>
  <c r="G1306" i="9"/>
  <c r="G1307" i="9"/>
  <c r="G1308" i="9"/>
  <c r="G1309" i="9"/>
  <c r="G1310" i="9"/>
  <c r="G1311" i="9"/>
  <c r="G1312" i="9"/>
  <c r="G1313" i="9"/>
  <c r="G1314" i="9"/>
  <c r="G1315" i="9"/>
  <c r="G1316" i="9"/>
  <c r="G1317" i="9"/>
  <c r="G1318" i="9"/>
  <c r="G1319" i="9"/>
  <c r="G1320" i="9"/>
  <c r="G1321" i="9"/>
  <c r="G1322" i="9"/>
  <c r="G1323" i="9"/>
  <c r="G1324" i="9"/>
  <c r="G1325" i="9"/>
  <c r="G1326" i="9"/>
  <c r="G1327" i="9"/>
  <c r="G1328" i="9"/>
  <c r="G1329" i="9"/>
  <c r="G1330" i="9"/>
  <c r="G1331" i="9"/>
  <c r="G1332" i="9"/>
  <c r="G1333" i="9"/>
  <c r="G1334" i="9"/>
  <c r="G1335" i="9"/>
  <c r="G1336" i="9"/>
  <c r="G1337" i="9"/>
  <c r="G1338" i="9"/>
  <c r="G1339" i="9"/>
  <c r="G1340" i="9"/>
  <c r="G1341" i="9"/>
  <c r="G1342" i="9"/>
  <c r="G1343" i="9"/>
  <c r="G1344" i="9"/>
  <c r="G1345" i="9"/>
  <c r="G1346" i="9"/>
  <c r="G1347" i="9"/>
  <c r="G1348" i="9"/>
  <c r="G1349" i="9"/>
  <c r="G1350" i="9"/>
  <c r="G1351" i="9"/>
  <c r="G1352" i="9"/>
  <c r="G1353" i="9"/>
  <c r="G1354" i="9"/>
  <c r="G1355" i="9"/>
  <c r="G1356" i="9"/>
  <c r="G1357" i="9"/>
  <c r="G1358" i="9"/>
  <c r="G1359" i="9"/>
  <c r="G1360" i="9"/>
  <c r="G1361" i="9"/>
  <c r="G1362" i="9"/>
  <c r="G1363" i="9"/>
  <c r="G1364" i="9"/>
  <c r="G1365" i="9"/>
  <c r="G1366" i="9"/>
  <c r="G1367" i="9"/>
  <c r="G1368" i="9"/>
  <c r="G1369" i="9"/>
  <c r="G1370" i="9"/>
  <c r="G1371" i="9"/>
  <c r="G1372" i="9"/>
  <c r="G1373" i="9"/>
  <c r="G1374" i="9"/>
  <c r="G1375" i="9"/>
  <c r="G1376" i="9"/>
  <c r="G1377" i="9"/>
  <c r="G1378" i="9"/>
  <c r="G1379" i="9"/>
  <c r="G1380" i="9"/>
  <c r="G1381" i="9"/>
  <c r="G1382" i="9"/>
  <c r="G1383" i="9"/>
  <c r="G1384" i="9"/>
  <c r="G1385" i="9"/>
  <c r="G1386" i="9"/>
  <c r="G1387" i="9"/>
  <c r="G1388" i="9"/>
  <c r="G1389" i="9"/>
  <c r="G1390" i="9"/>
  <c r="G1391" i="9"/>
  <c r="G1392" i="9"/>
  <c r="G1393" i="9"/>
  <c r="G1394" i="9"/>
  <c r="G1395" i="9"/>
  <c r="G1396" i="9"/>
  <c r="G1397" i="9"/>
  <c r="G1398" i="9"/>
  <c r="G1399" i="9"/>
  <c r="G1400" i="9"/>
  <c r="G1401" i="9"/>
  <c r="G1402" i="9"/>
  <c r="G1403" i="9"/>
  <c r="G1404" i="9"/>
  <c r="G1405" i="9"/>
  <c r="G1406" i="9"/>
  <c r="G1407" i="9"/>
  <c r="G1408" i="9"/>
  <c r="G1409" i="9"/>
  <c r="G1410" i="9"/>
  <c r="G1411" i="9"/>
  <c r="G1412" i="9"/>
  <c r="G1413" i="9"/>
  <c r="G1414" i="9"/>
  <c r="G1415" i="9"/>
  <c r="G1416" i="9"/>
  <c r="G1417" i="9"/>
  <c r="G1418" i="9"/>
  <c r="G1419" i="9"/>
  <c r="G1420" i="9"/>
  <c r="G1421" i="9"/>
  <c r="G1422" i="9"/>
  <c r="G1423" i="9"/>
  <c r="G1424" i="9"/>
  <c r="G1425" i="9"/>
  <c r="G1426" i="9"/>
  <c r="G1427" i="9"/>
  <c r="G1428" i="9"/>
  <c r="G1429" i="9"/>
  <c r="G1430" i="9"/>
  <c r="G1431" i="9"/>
  <c r="G1432" i="9"/>
  <c r="G1433" i="9"/>
  <c r="G1434" i="9"/>
  <c r="G1435" i="9"/>
  <c r="G1436" i="9"/>
  <c r="G1437" i="9"/>
  <c r="G1438" i="9"/>
  <c r="G1439" i="9"/>
  <c r="G1440" i="9"/>
  <c r="G1441" i="9"/>
  <c r="G1442" i="9"/>
  <c r="G1443" i="9"/>
  <c r="G1444" i="9"/>
  <c r="G1445" i="9"/>
  <c r="G1446" i="9"/>
  <c r="G1447" i="9"/>
  <c r="G1448" i="9"/>
  <c r="G1449" i="9"/>
  <c r="G1450" i="9"/>
  <c r="G1451" i="9"/>
  <c r="G1452" i="9"/>
  <c r="G1453" i="9"/>
  <c r="G1454" i="9"/>
  <c r="G1455" i="9"/>
  <c r="G1456" i="9"/>
  <c r="G1457" i="9"/>
  <c r="G1458" i="9"/>
  <c r="G1459" i="9"/>
  <c r="G1460" i="9"/>
  <c r="G1461" i="9"/>
  <c r="G1462" i="9"/>
  <c r="G1463" i="9"/>
  <c r="G1464" i="9"/>
  <c r="G1465" i="9"/>
  <c r="G1466" i="9"/>
  <c r="G1467" i="9"/>
  <c r="G1468" i="9"/>
  <c r="G1469" i="9"/>
  <c r="G1470" i="9"/>
  <c r="G1471" i="9"/>
  <c r="G1472" i="9"/>
  <c r="G1473" i="9"/>
  <c r="G1474" i="9"/>
  <c r="G1475" i="9"/>
  <c r="G1476" i="9"/>
  <c r="G1477" i="9"/>
  <c r="G1478" i="9"/>
  <c r="G1479" i="9"/>
  <c r="G1480" i="9"/>
  <c r="G1481" i="9"/>
  <c r="G1482" i="9"/>
  <c r="G1483" i="9"/>
  <c r="G1484" i="9"/>
  <c r="G1485" i="9"/>
  <c r="G1486" i="9"/>
  <c r="G1487" i="9"/>
  <c r="G1488" i="9"/>
  <c r="G1489" i="9"/>
  <c r="G1490" i="9"/>
  <c r="G1491" i="9"/>
  <c r="G1492" i="9"/>
  <c r="G1493" i="9"/>
  <c r="G1494" i="9"/>
  <c r="G1495" i="9"/>
  <c r="G1496" i="9"/>
  <c r="G1497" i="9"/>
  <c r="G1498" i="9"/>
  <c r="G1499" i="9"/>
  <c r="G1500" i="9"/>
  <c r="G1501" i="9"/>
  <c r="G1502" i="9"/>
  <c r="G1503" i="9"/>
  <c r="G1504" i="9"/>
  <c r="G150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526" i="9"/>
  <c r="F527" i="9"/>
  <c r="F528" i="9"/>
  <c r="F529" i="9"/>
  <c r="F530" i="9"/>
  <c r="F531" i="9"/>
  <c r="F532" i="9"/>
  <c r="F533" i="9"/>
  <c r="F534" i="9"/>
  <c r="F535" i="9"/>
  <c r="F536" i="9"/>
  <c r="F537" i="9"/>
  <c r="F538" i="9"/>
  <c r="F539" i="9"/>
  <c r="F540" i="9"/>
  <c r="F541" i="9"/>
  <c r="F542" i="9"/>
  <c r="F543" i="9"/>
  <c r="F544" i="9"/>
  <c r="F545" i="9"/>
  <c r="F546" i="9"/>
  <c r="F547" i="9"/>
  <c r="F548" i="9"/>
  <c r="F549" i="9"/>
  <c r="F550" i="9"/>
  <c r="F551" i="9"/>
  <c r="F552" i="9"/>
  <c r="F553" i="9"/>
  <c r="F554" i="9"/>
  <c r="F555" i="9"/>
  <c r="F556" i="9"/>
  <c r="F557" i="9"/>
  <c r="F558" i="9"/>
  <c r="F559" i="9"/>
  <c r="F560" i="9"/>
  <c r="F561" i="9"/>
  <c r="F562" i="9"/>
  <c r="F563" i="9"/>
  <c r="F564" i="9"/>
  <c r="F565" i="9"/>
  <c r="F566" i="9"/>
  <c r="F567" i="9"/>
  <c r="F568" i="9"/>
  <c r="F569" i="9"/>
  <c r="F570" i="9"/>
  <c r="F571" i="9"/>
  <c r="F572" i="9"/>
  <c r="F573" i="9"/>
  <c r="F574" i="9"/>
  <c r="F575" i="9"/>
  <c r="F576" i="9"/>
  <c r="F577" i="9"/>
  <c r="F578" i="9"/>
  <c r="F579" i="9"/>
  <c r="F580" i="9"/>
  <c r="F581" i="9"/>
  <c r="F582" i="9"/>
  <c r="F583" i="9"/>
  <c r="F584" i="9"/>
  <c r="F585" i="9"/>
  <c r="F586" i="9"/>
  <c r="F587" i="9"/>
  <c r="F588" i="9"/>
  <c r="F589" i="9"/>
  <c r="F590" i="9"/>
  <c r="F591" i="9"/>
  <c r="F592" i="9"/>
  <c r="F593" i="9"/>
  <c r="F594" i="9"/>
  <c r="F595" i="9"/>
  <c r="F596" i="9"/>
  <c r="F597" i="9"/>
  <c r="F598" i="9"/>
  <c r="F599" i="9"/>
  <c r="F600" i="9"/>
  <c r="F601" i="9"/>
  <c r="F602" i="9"/>
  <c r="F603" i="9"/>
  <c r="F604" i="9"/>
  <c r="F605" i="9"/>
  <c r="F606" i="9"/>
  <c r="F607" i="9"/>
  <c r="F608" i="9"/>
  <c r="F609" i="9"/>
  <c r="F610" i="9"/>
  <c r="F611" i="9"/>
  <c r="F612" i="9"/>
  <c r="F613" i="9"/>
  <c r="F614" i="9"/>
  <c r="F615" i="9"/>
  <c r="F616" i="9"/>
  <c r="F617" i="9"/>
  <c r="F618" i="9"/>
  <c r="F619" i="9"/>
  <c r="F620" i="9"/>
  <c r="F621" i="9"/>
  <c r="F622" i="9"/>
  <c r="F623" i="9"/>
  <c r="F624" i="9"/>
  <c r="F625" i="9"/>
  <c r="F626" i="9"/>
  <c r="F627" i="9"/>
  <c r="F628" i="9"/>
  <c r="F629" i="9"/>
  <c r="F630" i="9"/>
  <c r="F631" i="9"/>
  <c r="F632" i="9"/>
  <c r="F633" i="9"/>
  <c r="F634" i="9"/>
  <c r="F635" i="9"/>
  <c r="F636" i="9"/>
  <c r="F637" i="9"/>
  <c r="F638" i="9"/>
  <c r="F639" i="9"/>
  <c r="F640" i="9"/>
  <c r="F641" i="9"/>
  <c r="F642" i="9"/>
  <c r="F643" i="9"/>
  <c r="F644" i="9"/>
  <c r="F645" i="9"/>
  <c r="F646" i="9"/>
  <c r="F647" i="9"/>
  <c r="F648" i="9"/>
  <c r="F649" i="9"/>
  <c r="F650" i="9"/>
  <c r="F651" i="9"/>
  <c r="F652" i="9"/>
  <c r="F653" i="9"/>
  <c r="F654" i="9"/>
  <c r="F655" i="9"/>
  <c r="F656" i="9"/>
  <c r="F657" i="9"/>
  <c r="F658" i="9"/>
  <c r="F659" i="9"/>
  <c r="F660" i="9"/>
  <c r="F661" i="9"/>
  <c r="F662" i="9"/>
  <c r="F663" i="9"/>
  <c r="F664" i="9"/>
  <c r="F665" i="9"/>
  <c r="F666" i="9"/>
  <c r="F667" i="9"/>
  <c r="F668" i="9"/>
  <c r="F669" i="9"/>
  <c r="F670" i="9"/>
  <c r="F671" i="9"/>
  <c r="F672" i="9"/>
  <c r="F673" i="9"/>
  <c r="F674" i="9"/>
  <c r="F675" i="9"/>
  <c r="F676" i="9"/>
  <c r="F677" i="9"/>
  <c r="F678" i="9"/>
  <c r="F679" i="9"/>
  <c r="F680" i="9"/>
  <c r="F681" i="9"/>
  <c r="F682" i="9"/>
  <c r="F683" i="9"/>
  <c r="F684" i="9"/>
  <c r="F685" i="9"/>
  <c r="F686" i="9"/>
  <c r="F687" i="9"/>
  <c r="F688" i="9"/>
  <c r="F689" i="9"/>
  <c r="F690" i="9"/>
  <c r="F691" i="9"/>
  <c r="F692" i="9"/>
  <c r="F693" i="9"/>
  <c r="F694" i="9"/>
  <c r="F695" i="9"/>
  <c r="F696" i="9"/>
  <c r="F697" i="9"/>
  <c r="F698" i="9"/>
  <c r="F699" i="9"/>
  <c r="F700" i="9"/>
  <c r="F701" i="9"/>
  <c r="F702" i="9"/>
  <c r="F703" i="9"/>
  <c r="F704" i="9"/>
  <c r="F705" i="9"/>
  <c r="F706" i="9"/>
  <c r="F707" i="9"/>
  <c r="F708" i="9"/>
  <c r="F709" i="9"/>
  <c r="F710" i="9"/>
  <c r="F711" i="9"/>
  <c r="F712" i="9"/>
  <c r="F713" i="9"/>
  <c r="F714" i="9"/>
  <c r="F715" i="9"/>
  <c r="F716" i="9"/>
  <c r="F717" i="9"/>
  <c r="F718" i="9"/>
  <c r="F719" i="9"/>
  <c r="F720" i="9"/>
  <c r="F721" i="9"/>
  <c r="F722" i="9"/>
  <c r="F723" i="9"/>
  <c r="F724" i="9"/>
  <c r="F725" i="9"/>
  <c r="F726" i="9"/>
  <c r="F727" i="9"/>
  <c r="F728" i="9"/>
  <c r="F729" i="9"/>
  <c r="F730" i="9"/>
  <c r="F731" i="9"/>
  <c r="F732" i="9"/>
  <c r="F733" i="9"/>
  <c r="F734" i="9"/>
  <c r="F735" i="9"/>
  <c r="F736" i="9"/>
  <c r="F737" i="9"/>
  <c r="F738" i="9"/>
  <c r="F739" i="9"/>
  <c r="F740" i="9"/>
  <c r="F741" i="9"/>
  <c r="F742" i="9"/>
  <c r="F743" i="9"/>
  <c r="F744" i="9"/>
  <c r="F745" i="9"/>
  <c r="F746" i="9"/>
  <c r="F747" i="9"/>
  <c r="F748" i="9"/>
  <c r="F749" i="9"/>
  <c r="F750" i="9"/>
  <c r="F751" i="9"/>
  <c r="F752" i="9"/>
  <c r="F753" i="9"/>
  <c r="F754" i="9"/>
  <c r="F755" i="9"/>
  <c r="F756" i="9"/>
  <c r="F757" i="9"/>
  <c r="F758" i="9"/>
  <c r="F759" i="9"/>
  <c r="F760" i="9"/>
  <c r="F761" i="9"/>
  <c r="F762" i="9"/>
  <c r="F763" i="9"/>
  <c r="F764" i="9"/>
  <c r="F765" i="9"/>
  <c r="F766" i="9"/>
  <c r="F767" i="9"/>
  <c r="F768" i="9"/>
  <c r="F769" i="9"/>
  <c r="F770" i="9"/>
  <c r="F771" i="9"/>
  <c r="F772" i="9"/>
  <c r="F773" i="9"/>
  <c r="F774" i="9"/>
  <c r="F775" i="9"/>
  <c r="F776" i="9"/>
  <c r="F777" i="9"/>
  <c r="F778" i="9"/>
  <c r="F779" i="9"/>
  <c r="F780" i="9"/>
  <c r="F781" i="9"/>
  <c r="F782" i="9"/>
  <c r="F783" i="9"/>
  <c r="F784" i="9"/>
  <c r="F785" i="9"/>
  <c r="F786" i="9"/>
  <c r="F787" i="9"/>
  <c r="F788" i="9"/>
  <c r="F789" i="9"/>
  <c r="F790" i="9"/>
  <c r="F791" i="9"/>
  <c r="F792" i="9"/>
  <c r="F793" i="9"/>
  <c r="F794" i="9"/>
  <c r="F795" i="9"/>
  <c r="F796" i="9"/>
  <c r="F797" i="9"/>
  <c r="F798" i="9"/>
  <c r="F799" i="9"/>
  <c r="F800" i="9"/>
  <c r="F801" i="9"/>
  <c r="F802" i="9"/>
  <c r="F803" i="9"/>
  <c r="F804" i="9"/>
  <c r="F805" i="9"/>
  <c r="F806" i="9"/>
  <c r="F807" i="9"/>
  <c r="F808" i="9"/>
  <c r="F809" i="9"/>
  <c r="F810" i="9"/>
  <c r="F811" i="9"/>
  <c r="F812" i="9"/>
  <c r="F813" i="9"/>
  <c r="F814" i="9"/>
  <c r="F815" i="9"/>
  <c r="F816" i="9"/>
  <c r="F817" i="9"/>
  <c r="F818" i="9"/>
  <c r="F819" i="9"/>
  <c r="F820" i="9"/>
  <c r="F821" i="9"/>
  <c r="F822" i="9"/>
  <c r="F823" i="9"/>
  <c r="F824" i="9"/>
  <c r="F825" i="9"/>
  <c r="F826" i="9"/>
  <c r="F827" i="9"/>
  <c r="F828" i="9"/>
  <c r="F829" i="9"/>
  <c r="F830" i="9"/>
  <c r="F831" i="9"/>
  <c r="F832" i="9"/>
  <c r="F833" i="9"/>
  <c r="F834" i="9"/>
  <c r="F835" i="9"/>
  <c r="F836" i="9"/>
  <c r="F837" i="9"/>
  <c r="F838" i="9"/>
  <c r="F839" i="9"/>
  <c r="F840" i="9"/>
  <c r="F841" i="9"/>
  <c r="F842" i="9"/>
  <c r="F843" i="9"/>
  <c r="F844" i="9"/>
  <c r="F845" i="9"/>
  <c r="F846" i="9"/>
  <c r="F847" i="9"/>
  <c r="F848" i="9"/>
  <c r="F849" i="9"/>
  <c r="F850" i="9"/>
  <c r="F851" i="9"/>
  <c r="F852" i="9"/>
  <c r="F853" i="9"/>
  <c r="F854" i="9"/>
  <c r="F855" i="9"/>
  <c r="F856" i="9"/>
  <c r="F857" i="9"/>
  <c r="F858" i="9"/>
  <c r="F859" i="9"/>
  <c r="F860" i="9"/>
  <c r="F861" i="9"/>
  <c r="F862" i="9"/>
  <c r="F863" i="9"/>
  <c r="F864" i="9"/>
  <c r="F865" i="9"/>
  <c r="F866" i="9"/>
  <c r="F867" i="9"/>
  <c r="F868" i="9"/>
  <c r="F869" i="9"/>
  <c r="F870" i="9"/>
  <c r="F871" i="9"/>
  <c r="F872" i="9"/>
  <c r="F873" i="9"/>
  <c r="F874" i="9"/>
  <c r="F875" i="9"/>
  <c r="F876" i="9"/>
  <c r="F877" i="9"/>
  <c r="F878" i="9"/>
  <c r="F879" i="9"/>
  <c r="F880" i="9"/>
  <c r="F881" i="9"/>
  <c r="F882" i="9"/>
  <c r="F883" i="9"/>
  <c r="F884" i="9"/>
  <c r="F885" i="9"/>
  <c r="F886" i="9"/>
  <c r="F887" i="9"/>
  <c r="F888" i="9"/>
  <c r="F889" i="9"/>
  <c r="F890" i="9"/>
  <c r="F891" i="9"/>
  <c r="F892" i="9"/>
  <c r="F893" i="9"/>
  <c r="F894" i="9"/>
  <c r="F895" i="9"/>
  <c r="F896" i="9"/>
  <c r="F897" i="9"/>
  <c r="F898" i="9"/>
  <c r="F899" i="9"/>
  <c r="F900" i="9"/>
  <c r="F901" i="9"/>
  <c r="F902" i="9"/>
  <c r="F903" i="9"/>
  <c r="F904" i="9"/>
  <c r="F905" i="9"/>
  <c r="F906" i="9"/>
  <c r="F907" i="9"/>
  <c r="F908" i="9"/>
  <c r="F909" i="9"/>
  <c r="F910" i="9"/>
  <c r="F911" i="9"/>
  <c r="F912" i="9"/>
  <c r="F913" i="9"/>
  <c r="F914" i="9"/>
  <c r="F915" i="9"/>
  <c r="F916" i="9"/>
  <c r="F917" i="9"/>
  <c r="F918" i="9"/>
  <c r="F919" i="9"/>
  <c r="F920" i="9"/>
  <c r="F921" i="9"/>
  <c r="F922" i="9"/>
  <c r="F923" i="9"/>
  <c r="F924" i="9"/>
  <c r="F925" i="9"/>
  <c r="F926" i="9"/>
  <c r="F927" i="9"/>
  <c r="F928" i="9"/>
  <c r="F929" i="9"/>
  <c r="F930" i="9"/>
  <c r="F931" i="9"/>
  <c r="F932" i="9"/>
  <c r="F933" i="9"/>
  <c r="F934" i="9"/>
  <c r="F935" i="9"/>
  <c r="F936" i="9"/>
  <c r="F937" i="9"/>
  <c r="F938" i="9"/>
  <c r="F939" i="9"/>
  <c r="F940" i="9"/>
  <c r="F941" i="9"/>
  <c r="F942" i="9"/>
  <c r="F943" i="9"/>
  <c r="F944" i="9"/>
  <c r="F945" i="9"/>
  <c r="F946" i="9"/>
  <c r="F947" i="9"/>
  <c r="F948" i="9"/>
  <c r="F949" i="9"/>
  <c r="F950" i="9"/>
  <c r="F951" i="9"/>
  <c r="F952" i="9"/>
  <c r="F953" i="9"/>
  <c r="F954" i="9"/>
  <c r="F955" i="9"/>
  <c r="F956" i="9"/>
  <c r="F957" i="9"/>
  <c r="F958" i="9"/>
  <c r="F959" i="9"/>
  <c r="F960" i="9"/>
  <c r="F961" i="9"/>
  <c r="F962" i="9"/>
  <c r="F963" i="9"/>
  <c r="F964" i="9"/>
  <c r="F965" i="9"/>
  <c r="F966" i="9"/>
  <c r="F967" i="9"/>
  <c r="F968" i="9"/>
  <c r="F969" i="9"/>
  <c r="F970" i="9"/>
  <c r="F971" i="9"/>
  <c r="F972" i="9"/>
  <c r="F973" i="9"/>
  <c r="F974" i="9"/>
  <c r="F975" i="9"/>
  <c r="F976" i="9"/>
  <c r="F977" i="9"/>
  <c r="F978" i="9"/>
  <c r="F979" i="9"/>
  <c r="F980" i="9"/>
  <c r="F981" i="9"/>
  <c r="F982" i="9"/>
  <c r="F983" i="9"/>
  <c r="F984" i="9"/>
  <c r="F985" i="9"/>
  <c r="F986" i="9"/>
  <c r="F987" i="9"/>
  <c r="F988" i="9"/>
  <c r="F989" i="9"/>
  <c r="F990" i="9"/>
  <c r="F991" i="9"/>
  <c r="F992" i="9"/>
  <c r="F993" i="9"/>
  <c r="F994" i="9"/>
  <c r="F995" i="9"/>
  <c r="F996" i="9"/>
  <c r="F997" i="9"/>
  <c r="F998" i="9"/>
  <c r="F999" i="9"/>
  <c r="F1000" i="9"/>
  <c r="F1001" i="9"/>
  <c r="F1002" i="9"/>
  <c r="F1003" i="9"/>
  <c r="F1004" i="9"/>
  <c r="F1005" i="9"/>
  <c r="F1006" i="9"/>
  <c r="F1007" i="9"/>
  <c r="F1008" i="9"/>
  <c r="F1009" i="9"/>
  <c r="F1010" i="9"/>
  <c r="F1011" i="9"/>
  <c r="F1012" i="9"/>
  <c r="F1013" i="9"/>
  <c r="F1014" i="9"/>
  <c r="F1015" i="9"/>
  <c r="F1016" i="9"/>
  <c r="F1017" i="9"/>
  <c r="F1018" i="9"/>
  <c r="F1019" i="9"/>
  <c r="F1020" i="9"/>
  <c r="F1021" i="9"/>
  <c r="F1022" i="9"/>
  <c r="F1023" i="9"/>
  <c r="F1024" i="9"/>
  <c r="F1025" i="9"/>
  <c r="F1026" i="9"/>
  <c r="F1027" i="9"/>
  <c r="F1028" i="9"/>
  <c r="F1029" i="9"/>
  <c r="F1030" i="9"/>
  <c r="F1031" i="9"/>
  <c r="F1032" i="9"/>
  <c r="F1033" i="9"/>
  <c r="F1034" i="9"/>
  <c r="F1035" i="9"/>
  <c r="F1036" i="9"/>
  <c r="F1037" i="9"/>
  <c r="F1038" i="9"/>
  <c r="F1039" i="9"/>
  <c r="F1040" i="9"/>
  <c r="F1041" i="9"/>
  <c r="F1042" i="9"/>
  <c r="F1043" i="9"/>
  <c r="F1044" i="9"/>
  <c r="F1045" i="9"/>
  <c r="F1046" i="9"/>
  <c r="F1047" i="9"/>
  <c r="F1048" i="9"/>
  <c r="F1049" i="9"/>
  <c r="F1050" i="9"/>
  <c r="F1051" i="9"/>
  <c r="F1052" i="9"/>
  <c r="F1053" i="9"/>
  <c r="F1054" i="9"/>
  <c r="F1055" i="9"/>
  <c r="F1056" i="9"/>
  <c r="F1057" i="9"/>
  <c r="F1058" i="9"/>
  <c r="F1059" i="9"/>
  <c r="F1060" i="9"/>
  <c r="F1061" i="9"/>
  <c r="F1062" i="9"/>
  <c r="F1063" i="9"/>
  <c r="F1064" i="9"/>
  <c r="F1065" i="9"/>
  <c r="F1066" i="9"/>
  <c r="F1067" i="9"/>
  <c r="F1068" i="9"/>
  <c r="F1069" i="9"/>
  <c r="F1070" i="9"/>
  <c r="F1071" i="9"/>
  <c r="F1072" i="9"/>
  <c r="F1073" i="9"/>
  <c r="F1074" i="9"/>
  <c r="F1075" i="9"/>
  <c r="F1076" i="9"/>
  <c r="F1077" i="9"/>
  <c r="F1078" i="9"/>
  <c r="F1079" i="9"/>
  <c r="F1080" i="9"/>
  <c r="F1081" i="9"/>
  <c r="F1082" i="9"/>
  <c r="F1083" i="9"/>
  <c r="F1084" i="9"/>
  <c r="F1085" i="9"/>
  <c r="F1086" i="9"/>
  <c r="F1087" i="9"/>
  <c r="F1088" i="9"/>
  <c r="F1089" i="9"/>
  <c r="F1090" i="9"/>
  <c r="F1091" i="9"/>
  <c r="F1092" i="9"/>
  <c r="F1093" i="9"/>
  <c r="F1094" i="9"/>
  <c r="F1095" i="9"/>
  <c r="F1096" i="9"/>
  <c r="F1097" i="9"/>
  <c r="F1098" i="9"/>
  <c r="F1099" i="9"/>
  <c r="F1100" i="9"/>
  <c r="F1101" i="9"/>
  <c r="F1102" i="9"/>
  <c r="F1103" i="9"/>
  <c r="F1104" i="9"/>
  <c r="F1105" i="9"/>
  <c r="F1106" i="9"/>
  <c r="F1107" i="9"/>
  <c r="F1108" i="9"/>
  <c r="F1109" i="9"/>
  <c r="F1110" i="9"/>
  <c r="F1111" i="9"/>
  <c r="F1112" i="9"/>
  <c r="F1113" i="9"/>
  <c r="F1114" i="9"/>
  <c r="F1115" i="9"/>
  <c r="F1116" i="9"/>
  <c r="F1117" i="9"/>
  <c r="F1118" i="9"/>
  <c r="F1119" i="9"/>
  <c r="F1120" i="9"/>
  <c r="F1121" i="9"/>
  <c r="F1122" i="9"/>
  <c r="F1123" i="9"/>
  <c r="F1124" i="9"/>
  <c r="F1125" i="9"/>
  <c r="F1126" i="9"/>
  <c r="F1127" i="9"/>
  <c r="F1128" i="9"/>
  <c r="F1129" i="9"/>
  <c r="F1130" i="9"/>
  <c r="F1131" i="9"/>
  <c r="F1132" i="9"/>
  <c r="F1133" i="9"/>
  <c r="F1134" i="9"/>
  <c r="F1135" i="9"/>
  <c r="F1136" i="9"/>
  <c r="F1137" i="9"/>
  <c r="F1138" i="9"/>
  <c r="F1139" i="9"/>
  <c r="F1140" i="9"/>
  <c r="F1141" i="9"/>
  <c r="F1142" i="9"/>
  <c r="F1143" i="9"/>
  <c r="F1144" i="9"/>
  <c r="F1145" i="9"/>
  <c r="F1146" i="9"/>
  <c r="F1147" i="9"/>
  <c r="F1148" i="9"/>
  <c r="F1149" i="9"/>
  <c r="F1150" i="9"/>
  <c r="F1151" i="9"/>
  <c r="F1152" i="9"/>
  <c r="F1153" i="9"/>
  <c r="F1154" i="9"/>
  <c r="F1155" i="9"/>
  <c r="F1156" i="9"/>
  <c r="F1157" i="9"/>
  <c r="F1158" i="9"/>
  <c r="F1159" i="9"/>
  <c r="F1160" i="9"/>
  <c r="F1161" i="9"/>
  <c r="F1162" i="9"/>
  <c r="F1163" i="9"/>
  <c r="F1164" i="9"/>
  <c r="F1165" i="9"/>
  <c r="F1166" i="9"/>
  <c r="F1167" i="9"/>
  <c r="F1168" i="9"/>
  <c r="F1169" i="9"/>
  <c r="F1170" i="9"/>
  <c r="F1171" i="9"/>
  <c r="F1172" i="9"/>
  <c r="F1173" i="9"/>
  <c r="F1174" i="9"/>
  <c r="F1175" i="9"/>
  <c r="F1176" i="9"/>
  <c r="F1177" i="9"/>
  <c r="F1178" i="9"/>
  <c r="F1179" i="9"/>
  <c r="F1180" i="9"/>
  <c r="F1181" i="9"/>
  <c r="F1182" i="9"/>
  <c r="F1183" i="9"/>
  <c r="F1184" i="9"/>
  <c r="F1185" i="9"/>
  <c r="F1186" i="9"/>
  <c r="F1187" i="9"/>
  <c r="F1188" i="9"/>
  <c r="F1189" i="9"/>
  <c r="F1190" i="9"/>
  <c r="F1191" i="9"/>
  <c r="F1192" i="9"/>
  <c r="F1193" i="9"/>
  <c r="F1194" i="9"/>
  <c r="F1195" i="9"/>
  <c r="F1196" i="9"/>
  <c r="F1197" i="9"/>
  <c r="F1198" i="9"/>
  <c r="F1199" i="9"/>
  <c r="F1200" i="9"/>
  <c r="F1201" i="9"/>
  <c r="F1202" i="9"/>
  <c r="F1203" i="9"/>
  <c r="F1204" i="9"/>
  <c r="F1205" i="9"/>
  <c r="F1206" i="9"/>
  <c r="F1207" i="9"/>
  <c r="F1208" i="9"/>
  <c r="F1209" i="9"/>
  <c r="F1210" i="9"/>
  <c r="F1211" i="9"/>
  <c r="F1212" i="9"/>
  <c r="F1213" i="9"/>
  <c r="F1214" i="9"/>
  <c r="F1215" i="9"/>
  <c r="F1216" i="9"/>
  <c r="F1217" i="9"/>
  <c r="F1218" i="9"/>
  <c r="F1219" i="9"/>
  <c r="F1220" i="9"/>
  <c r="F1221" i="9"/>
  <c r="F1222" i="9"/>
  <c r="F1223" i="9"/>
  <c r="F1224" i="9"/>
  <c r="F1225" i="9"/>
  <c r="F1226" i="9"/>
  <c r="F1227" i="9"/>
  <c r="F1228" i="9"/>
  <c r="F1229" i="9"/>
  <c r="F1230" i="9"/>
  <c r="F1231" i="9"/>
  <c r="F1232" i="9"/>
  <c r="F1233" i="9"/>
  <c r="F1234" i="9"/>
  <c r="F1235" i="9"/>
  <c r="F1236" i="9"/>
  <c r="F1237" i="9"/>
  <c r="F1238" i="9"/>
  <c r="F1239" i="9"/>
  <c r="F1240" i="9"/>
  <c r="F1241" i="9"/>
  <c r="F1242" i="9"/>
  <c r="F1243" i="9"/>
  <c r="F1244" i="9"/>
  <c r="F1245" i="9"/>
  <c r="F1246" i="9"/>
  <c r="F1247" i="9"/>
  <c r="F1248" i="9"/>
  <c r="F1249" i="9"/>
  <c r="F1250" i="9"/>
  <c r="F1251" i="9"/>
  <c r="F1252" i="9"/>
  <c r="F1253" i="9"/>
  <c r="F1254" i="9"/>
  <c r="F1255" i="9"/>
  <c r="F1256" i="9"/>
  <c r="F1257" i="9"/>
  <c r="F1258" i="9"/>
  <c r="F1259" i="9"/>
  <c r="F1260" i="9"/>
  <c r="F1261" i="9"/>
  <c r="F1262" i="9"/>
  <c r="F1263" i="9"/>
  <c r="F1264" i="9"/>
  <c r="F1265" i="9"/>
  <c r="F1266" i="9"/>
  <c r="F1267" i="9"/>
  <c r="F1268" i="9"/>
  <c r="F1269" i="9"/>
  <c r="F1270" i="9"/>
  <c r="F1271" i="9"/>
  <c r="F1272" i="9"/>
  <c r="F1273" i="9"/>
  <c r="F1274" i="9"/>
  <c r="F1275" i="9"/>
  <c r="F1276" i="9"/>
  <c r="F1277" i="9"/>
  <c r="F1278" i="9"/>
  <c r="F1279" i="9"/>
  <c r="F1280" i="9"/>
  <c r="F1281" i="9"/>
  <c r="F1282" i="9"/>
  <c r="F1283" i="9"/>
  <c r="F1284" i="9"/>
  <c r="F1285" i="9"/>
  <c r="F1286" i="9"/>
  <c r="F1287" i="9"/>
  <c r="F1288" i="9"/>
  <c r="F1289" i="9"/>
  <c r="F1290" i="9"/>
  <c r="F1291" i="9"/>
  <c r="F1292" i="9"/>
  <c r="F1293" i="9"/>
  <c r="F1294" i="9"/>
  <c r="F1295" i="9"/>
  <c r="F1296" i="9"/>
  <c r="F1297" i="9"/>
  <c r="F1298" i="9"/>
  <c r="F1299" i="9"/>
  <c r="F1300" i="9"/>
  <c r="F1301" i="9"/>
  <c r="F1302" i="9"/>
  <c r="F1303" i="9"/>
  <c r="F1304" i="9"/>
  <c r="F1305" i="9"/>
  <c r="F1306" i="9"/>
  <c r="F1307" i="9"/>
  <c r="F1308" i="9"/>
  <c r="F1309" i="9"/>
  <c r="F1310" i="9"/>
  <c r="F1311" i="9"/>
  <c r="F1312" i="9"/>
  <c r="F1313" i="9"/>
  <c r="F1314" i="9"/>
  <c r="F1315" i="9"/>
  <c r="F1316" i="9"/>
  <c r="F1317" i="9"/>
  <c r="F1318" i="9"/>
  <c r="F1319" i="9"/>
  <c r="F1320" i="9"/>
  <c r="F1321" i="9"/>
  <c r="F1322" i="9"/>
  <c r="F1323" i="9"/>
  <c r="F1324" i="9"/>
  <c r="F1325" i="9"/>
  <c r="F1326" i="9"/>
  <c r="F1327" i="9"/>
  <c r="F1328" i="9"/>
  <c r="F1329" i="9"/>
  <c r="F1330" i="9"/>
  <c r="F1331" i="9"/>
  <c r="F1332" i="9"/>
  <c r="F1333" i="9"/>
  <c r="F1334" i="9"/>
  <c r="F1335" i="9"/>
  <c r="F1336" i="9"/>
  <c r="F1337" i="9"/>
  <c r="F1338" i="9"/>
  <c r="F1339" i="9"/>
  <c r="F1340" i="9"/>
  <c r="F1341" i="9"/>
  <c r="F1342" i="9"/>
  <c r="F1343" i="9"/>
  <c r="F1344" i="9"/>
  <c r="F1345" i="9"/>
  <c r="F1346" i="9"/>
  <c r="F1347" i="9"/>
  <c r="F1348" i="9"/>
  <c r="F1349" i="9"/>
  <c r="F1350" i="9"/>
  <c r="F1351" i="9"/>
  <c r="F1352" i="9"/>
  <c r="F1353" i="9"/>
  <c r="F1354" i="9"/>
  <c r="F1355" i="9"/>
  <c r="F1356" i="9"/>
  <c r="F1357" i="9"/>
  <c r="F1358" i="9"/>
  <c r="F1359" i="9"/>
  <c r="F1360" i="9"/>
  <c r="F1361" i="9"/>
  <c r="F1362" i="9"/>
  <c r="F1363" i="9"/>
  <c r="F1364" i="9"/>
  <c r="F1365" i="9"/>
  <c r="F1366" i="9"/>
  <c r="F1367" i="9"/>
  <c r="F1368" i="9"/>
  <c r="F1369" i="9"/>
  <c r="F1370" i="9"/>
  <c r="F1371" i="9"/>
  <c r="F1372" i="9"/>
  <c r="F1373" i="9"/>
  <c r="F1374" i="9"/>
  <c r="F1375" i="9"/>
  <c r="F1376" i="9"/>
  <c r="F1377" i="9"/>
  <c r="F1378" i="9"/>
  <c r="F1379" i="9"/>
  <c r="F1380" i="9"/>
  <c r="F1381" i="9"/>
  <c r="F1382" i="9"/>
  <c r="F1383" i="9"/>
  <c r="F1384" i="9"/>
  <c r="F1385" i="9"/>
  <c r="F1386" i="9"/>
  <c r="F1387" i="9"/>
  <c r="F1388" i="9"/>
  <c r="F1389" i="9"/>
  <c r="F1390" i="9"/>
  <c r="F1391" i="9"/>
  <c r="F1392" i="9"/>
  <c r="F1393" i="9"/>
  <c r="F1394" i="9"/>
  <c r="F1395" i="9"/>
  <c r="F1396" i="9"/>
  <c r="F1397" i="9"/>
  <c r="F1398" i="9"/>
  <c r="F1399" i="9"/>
  <c r="F1400" i="9"/>
  <c r="F1401" i="9"/>
  <c r="F1402" i="9"/>
  <c r="F1403" i="9"/>
  <c r="F1404" i="9"/>
  <c r="F1405" i="9"/>
  <c r="F1406" i="9"/>
  <c r="F1407" i="9"/>
  <c r="F1408" i="9"/>
  <c r="F1409" i="9"/>
  <c r="F1410" i="9"/>
  <c r="F1411" i="9"/>
  <c r="F1412" i="9"/>
  <c r="F1413" i="9"/>
  <c r="F1414" i="9"/>
  <c r="F1415" i="9"/>
  <c r="F1416" i="9"/>
  <c r="F1417" i="9"/>
  <c r="F1418" i="9"/>
  <c r="F1419" i="9"/>
  <c r="F1420" i="9"/>
  <c r="F1421" i="9"/>
  <c r="F1422" i="9"/>
  <c r="F1423" i="9"/>
  <c r="F1424" i="9"/>
  <c r="F1425" i="9"/>
  <c r="F1426" i="9"/>
  <c r="F1427" i="9"/>
  <c r="F1428" i="9"/>
  <c r="F1429" i="9"/>
  <c r="F1430" i="9"/>
  <c r="F1431" i="9"/>
  <c r="F1432" i="9"/>
  <c r="F1433" i="9"/>
  <c r="F1434" i="9"/>
  <c r="F1435" i="9"/>
  <c r="F1436" i="9"/>
  <c r="F1437" i="9"/>
  <c r="F1438" i="9"/>
  <c r="F1439" i="9"/>
  <c r="F1440" i="9"/>
  <c r="F1441" i="9"/>
  <c r="F1442" i="9"/>
  <c r="F1443" i="9"/>
  <c r="F1444" i="9"/>
  <c r="F1445" i="9"/>
  <c r="F1446" i="9"/>
  <c r="F1447" i="9"/>
  <c r="F1448" i="9"/>
  <c r="F1449" i="9"/>
  <c r="F1450" i="9"/>
  <c r="F1451" i="9"/>
  <c r="F1452" i="9"/>
  <c r="F1453" i="9"/>
  <c r="F1454" i="9"/>
  <c r="F1455" i="9"/>
  <c r="F1456" i="9"/>
  <c r="F1457" i="9"/>
  <c r="F1458" i="9"/>
  <c r="F1459" i="9"/>
  <c r="F1460" i="9"/>
  <c r="F1461" i="9"/>
  <c r="F1462" i="9"/>
  <c r="F1463" i="9"/>
  <c r="F1464" i="9"/>
  <c r="F1465" i="9"/>
  <c r="F1466" i="9"/>
  <c r="F1467" i="9"/>
  <c r="F1468" i="9"/>
  <c r="F1469" i="9"/>
  <c r="F1470" i="9"/>
  <c r="F1471" i="9"/>
  <c r="F1472" i="9"/>
  <c r="F1473" i="9"/>
  <c r="F1474" i="9"/>
  <c r="F1475" i="9"/>
  <c r="F1476" i="9"/>
  <c r="F1477" i="9"/>
  <c r="F1478" i="9"/>
  <c r="F1479" i="9"/>
  <c r="F1480" i="9"/>
  <c r="F1481" i="9"/>
  <c r="F1482" i="9"/>
  <c r="F1483" i="9"/>
  <c r="F1484" i="9"/>
  <c r="F1485" i="9"/>
  <c r="F1486" i="9"/>
  <c r="F1487" i="9"/>
  <c r="F1488" i="9"/>
  <c r="F1489" i="9"/>
  <c r="F1490" i="9"/>
  <c r="F1491" i="9"/>
  <c r="F1492" i="9"/>
  <c r="F1493" i="9"/>
  <c r="F1494" i="9"/>
  <c r="F1495" i="9"/>
  <c r="F1496" i="9"/>
  <c r="F1497" i="9"/>
  <c r="F1498" i="9"/>
  <c r="F1499" i="9"/>
  <c r="F1500" i="9"/>
  <c r="F1501" i="9"/>
  <c r="F1502" i="9"/>
  <c r="F1503" i="9"/>
  <c r="F1504" i="9"/>
  <c r="F1505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D142" i="9"/>
  <c r="D143" i="9"/>
  <c r="D144" i="9"/>
  <c r="D145" i="9"/>
  <c r="D146" i="9"/>
  <c r="D147" i="9"/>
  <c r="D148" i="9"/>
  <c r="D149" i="9"/>
  <c r="D150" i="9"/>
  <c r="D151" i="9"/>
  <c r="D152" i="9"/>
  <c r="D153" i="9"/>
  <c r="D154" i="9"/>
  <c r="D155" i="9"/>
  <c r="D156" i="9"/>
  <c r="D157" i="9"/>
  <c r="D158" i="9"/>
  <c r="D159" i="9"/>
  <c r="D160" i="9"/>
  <c r="D161" i="9"/>
  <c r="D162" i="9"/>
  <c r="D163" i="9"/>
  <c r="D164" i="9"/>
  <c r="D165" i="9"/>
  <c r="D166" i="9"/>
  <c r="D167" i="9"/>
  <c r="D168" i="9"/>
  <c r="D169" i="9"/>
  <c r="D170" i="9"/>
  <c r="D171" i="9"/>
  <c r="D172" i="9"/>
  <c r="D173" i="9"/>
  <c r="D174" i="9"/>
  <c r="D175" i="9"/>
  <c r="D176" i="9"/>
  <c r="D177" i="9"/>
  <c r="D178" i="9"/>
  <c r="D179" i="9"/>
  <c r="D180" i="9"/>
  <c r="D181" i="9"/>
  <c r="D182" i="9"/>
  <c r="D183" i="9"/>
  <c r="D184" i="9"/>
  <c r="D185" i="9"/>
  <c r="D186" i="9"/>
  <c r="D187" i="9"/>
  <c r="D188" i="9"/>
  <c r="D189" i="9"/>
  <c r="D190" i="9"/>
  <c r="D191" i="9"/>
  <c r="D192" i="9"/>
  <c r="D193" i="9"/>
  <c r="D194" i="9"/>
  <c r="D195" i="9"/>
  <c r="D196" i="9"/>
  <c r="D197" i="9"/>
  <c r="D198" i="9"/>
  <c r="D199" i="9"/>
  <c r="D200" i="9"/>
  <c r="D201" i="9"/>
  <c r="D202" i="9"/>
  <c r="D203" i="9"/>
  <c r="D204" i="9"/>
  <c r="D205" i="9"/>
  <c r="D206" i="9"/>
  <c r="D207" i="9"/>
  <c r="D208" i="9"/>
  <c r="D209" i="9"/>
  <c r="D210" i="9"/>
  <c r="D211" i="9"/>
  <c r="D212" i="9"/>
  <c r="D213" i="9"/>
  <c r="D214" i="9"/>
  <c r="D215" i="9"/>
  <c r="D216" i="9"/>
  <c r="D217" i="9"/>
  <c r="D218" i="9"/>
  <c r="D219" i="9"/>
  <c r="D220" i="9"/>
  <c r="D221" i="9"/>
  <c r="D222" i="9"/>
  <c r="D223" i="9"/>
  <c r="D224" i="9"/>
  <c r="D225" i="9"/>
  <c r="D226" i="9"/>
  <c r="D227" i="9"/>
  <c r="D228" i="9"/>
  <c r="D229" i="9"/>
  <c r="D230" i="9"/>
  <c r="D231" i="9"/>
  <c r="D232" i="9"/>
  <c r="D233" i="9"/>
  <c r="D234" i="9"/>
  <c r="D235" i="9"/>
  <c r="D236" i="9"/>
  <c r="D237" i="9"/>
  <c r="D238" i="9"/>
  <c r="D239" i="9"/>
  <c r="D240" i="9"/>
  <c r="D241" i="9"/>
  <c r="D242" i="9"/>
  <c r="D243" i="9"/>
  <c r="D244" i="9"/>
  <c r="D245" i="9"/>
  <c r="D246" i="9"/>
  <c r="D247" i="9"/>
  <c r="D248" i="9"/>
  <c r="D249" i="9"/>
  <c r="D250" i="9"/>
  <c r="D251" i="9"/>
  <c r="D252" i="9"/>
  <c r="D253" i="9"/>
  <c r="D254" i="9"/>
  <c r="D255" i="9"/>
  <c r="D256" i="9"/>
  <c r="D257" i="9"/>
  <c r="D258" i="9"/>
  <c r="D259" i="9"/>
  <c r="D260" i="9"/>
  <c r="D261" i="9"/>
  <c r="D262" i="9"/>
  <c r="D263" i="9"/>
  <c r="D264" i="9"/>
  <c r="D265" i="9"/>
  <c r="D266" i="9"/>
  <c r="D267" i="9"/>
  <c r="D268" i="9"/>
  <c r="D269" i="9"/>
  <c r="D270" i="9"/>
  <c r="D271" i="9"/>
  <c r="D272" i="9"/>
  <c r="D273" i="9"/>
  <c r="D274" i="9"/>
  <c r="D275" i="9"/>
  <c r="D276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291" i="9"/>
  <c r="D292" i="9"/>
  <c r="D293" i="9"/>
  <c r="D294" i="9"/>
  <c r="D295" i="9"/>
  <c r="D296" i="9"/>
  <c r="D297" i="9"/>
  <c r="D298" i="9"/>
  <c r="D299" i="9"/>
  <c r="D300" i="9"/>
  <c r="D301" i="9"/>
  <c r="D302" i="9"/>
  <c r="D303" i="9"/>
  <c r="D304" i="9"/>
  <c r="D305" i="9"/>
  <c r="D306" i="9"/>
  <c r="D307" i="9"/>
  <c r="D308" i="9"/>
  <c r="D309" i="9"/>
  <c r="D310" i="9"/>
  <c r="D311" i="9"/>
  <c r="D312" i="9"/>
  <c r="D313" i="9"/>
  <c r="D314" i="9"/>
  <c r="D315" i="9"/>
  <c r="D316" i="9"/>
  <c r="D317" i="9"/>
  <c r="D318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378" i="9"/>
  <c r="D379" i="9"/>
  <c r="D380" i="9"/>
  <c r="D381" i="9"/>
  <c r="D382" i="9"/>
  <c r="D383" i="9"/>
  <c r="D384" i="9"/>
  <c r="D385" i="9"/>
  <c r="D386" i="9"/>
  <c r="D387" i="9"/>
  <c r="D388" i="9"/>
  <c r="D389" i="9"/>
  <c r="D390" i="9"/>
  <c r="D391" i="9"/>
  <c r="D392" i="9"/>
  <c r="D393" i="9"/>
  <c r="D394" i="9"/>
  <c r="D395" i="9"/>
  <c r="D396" i="9"/>
  <c r="D397" i="9"/>
  <c r="D398" i="9"/>
  <c r="D399" i="9"/>
  <c r="D400" i="9"/>
  <c r="D401" i="9"/>
  <c r="D402" i="9"/>
  <c r="D403" i="9"/>
  <c r="D404" i="9"/>
  <c r="D405" i="9"/>
  <c r="D406" i="9"/>
  <c r="D407" i="9"/>
  <c r="D408" i="9"/>
  <c r="D409" i="9"/>
  <c r="D410" i="9"/>
  <c r="D411" i="9"/>
  <c r="D412" i="9"/>
  <c r="D413" i="9"/>
  <c r="D414" i="9"/>
  <c r="D415" i="9"/>
  <c r="D416" i="9"/>
  <c r="D417" i="9"/>
  <c r="D418" i="9"/>
  <c r="D419" i="9"/>
  <c r="D420" i="9"/>
  <c r="D421" i="9"/>
  <c r="D422" i="9"/>
  <c r="D423" i="9"/>
  <c r="D424" i="9"/>
  <c r="D425" i="9"/>
  <c r="D426" i="9"/>
  <c r="D427" i="9"/>
  <c r="D428" i="9"/>
  <c r="D429" i="9"/>
  <c r="D430" i="9"/>
  <c r="D431" i="9"/>
  <c r="D432" i="9"/>
  <c r="D433" i="9"/>
  <c r="D434" i="9"/>
  <c r="D435" i="9"/>
  <c r="D436" i="9"/>
  <c r="D437" i="9"/>
  <c r="D438" i="9"/>
  <c r="D439" i="9"/>
  <c r="D440" i="9"/>
  <c r="D441" i="9"/>
  <c r="D442" i="9"/>
  <c r="D443" i="9"/>
  <c r="D444" i="9"/>
  <c r="D445" i="9"/>
  <c r="D446" i="9"/>
  <c r="D447" i="9"/>
  <c r="D448" i="9"/>
  <c r="D449" i="9"/>
  <c r="D450" i="9"/>
  <c r="D451" i="9"/>
  <c r="D452" i="9"/>
  <c r="D453" i="9"/>
  <c r="D454" i="9"/>
  <c r="D455" i="9"/>
  <c r="D456" i="9"/>
  <c r="D457" i="9"/>
  <c r="D458" i="9"/>
  <c r="D459" i="9"/>
  <c r="D460" i="9"/>
  <c r="D461" i="9"/>
  <c r="D462" i="9"/>
  <c r="D463" i="9"/>
  <c r="D464" i="9"/>
  <c r="D465" i="9"/>
  <c r="D466" i="9"/>
  <c r="D467" i="9"/>
  <c r="D468" i="9"/>
  <c r="D469" i="9"/>
  <c r="D470" i="9"/>
  <c r="D471" i="9"/>
  <c r="D472" i="9"/>
  <c r="D473" i="9"/>
  <c r="D474" i="9"/>
  <c r="D475" i="9"/>
  <c r="D476" i="9"/>
  <c r="D477" i="9"/>
  <c r="D478" i="9"/>
  <c r="D479" i="9"/>
  <c r="D480" i="9"/>
  <c r="D481" i="9"/>
  <c r="D482" i="9"/>
  <c r="D483" i="9"/>
  <c r="D484" i="9"/>
  <c r="D485" i="9"/>
  <c r="D486" i="9"/>
  <c r="D487" i="9"/>
  <c r="D488" i="9"/>
  <c r="D489" i="9"/>
  <c r="D490" i="9"/>
  <c r="D491" i="9"/>
  <c r="D492" i="9"/>
  <c r="D493" i="9"/>
  <c r="D494" i="9"/>
  <c r="D495" i="9"/>
  <c r="D496" i="9"/>
  <c r="D497" i="9"/>
  <c r="D498" i="9"/>
  <c r="D499" i="9"/>
  <c r="D500" i="9"/>
  <c r="D501" i="9"/>
  <c r="D502" i="9"/>
  <c r="D503" i="9"/>
  <c r="D504" i="9"/>
  <c r="D505" i="9"/>
  <c r="D506" i="9"/>
  <c r="D507" i="9"/>
  <c r="D508" i="9"/>
  <c r="D509" i="9"/>
  <c r="D510" i="9"/>
  <c r="D511" i="9"/>
  <c r="D512" i="9"/>
  <c r="D513" i="9"/>
  <c r="D514" i="9"/>
  <c r="D515" i="9"/>
  <c r="D516" i="9"/>
  <c r="D517" i="9"/>
  <c r="D518" i="9"/>
  <c r="D519" i="9"/>
  <c r="D520" i="9"/>
  <c r="D521" i="9"/>
  <c r="D522" i="9"/>
  <c r="D523" i="9"/>
  <c r="D524" i="9"/>
  <c r="D525" i="9"/>
  <c r="D526" i="9"/>
  <c r="D527" i="9"/>
  <c r="D528" i="9"/>
  <c r="D529" i="9"/>
  <c r="D530" i="9"/>
  <c r="D531" i="9"/>
  <c r="D532" i="9"/>
  <c r="D533" i="9"/>
  <c r="D534" i="9"/>
  <c r="D535" i="9"/>
  <c r="D536" i="9"/>
  <c r="D537" i="9"/>
  <c r="D538" i="9"/>
  <c r="D539" i="9"/>
  <c r="D540" i="9"/>
  <c r="D541" i="9"/>
  <c r="D542" i="9"/>
  <c r="D543" i="9"/>
  <c r="D544" i="9"/>
  <c r="D545" i="9"/>
  <c r="D546" i="9"/>
  <c r="D547" i="9"/>
  <c r="D548" i="9"/>
  <c r="D549" i="9"/>
  <c r="D550" i="9"/>
  <c r="D551" i="9"/>
  <c r="D552" i="9"/>
  <c r="D553" i="9"/>
  <c r="D554" i="9"/>
  <c r="D555" i="9"/>
  <c r="D556" i="9"/>
  <c r="D557" i="9"/>
  <c r="D558" i="9"/>
  <c r="D559" i="9"/>
  <c r="D560" i="9"/>
  <c r="D561" i="9"/>
  <c r="D562" i="9"/>
  <c r="D563" i="9"/>
  <c r="D564" i="9"/>
  <c r="D565" i="9"/>
  <c r="D566" i="9"/>
  <c r="D567" i="9"/>
  <c r="D568" i="9"/>
  <c r="D569" i="9"/>
  <c r="D570" i="9"/>
  <c r="D571" i="9"/>
  <c r="D572" i="9"/>
  <c r="D573" i="9"/>
  <c r="D574" i="9"/>
  <c r="D575" i="9"/>
  <c r="D576" i="9"/>
  <c r="D577" i="9"/>
  <c r="D578" i="9"/>
  <c r="D579" i="9"/>
  <c r="D580" i="9"/>
  <c r="D581" i="9"/>
  <c r="D582" i="9"/>
  <c r="D583" i="9"/>
  <c r="D584" i="9"/>
  <c r="D585" i="9"/>
  <c r="D586" i="9"/>
  <c r="D587" i="9"/>
  <c r="D588" i="9"/>
  <c r="D589" i="9"/>
  <c r="D590" i="9"/>
  <c r="D591" i="9"/>
  <c r="D592" i="9"/>
  <c r="D593" i="9"/>
  <c r="D594" i="9"/>
  <c r="D595" i="9"/>
  <c r="D596" i="9"/>
  <c r="D597" i="9"/>
  <c r="D598" i="9"/>
  <c r="D599" i="9"/>
  <c r="D600" i="9"/>
  <c r="D601" i="9"/>
  <c r="D602" i="9"/>
  <c r="D603" i="9"/>
  <c r="D604" i="9"/>
  <c r="D605" i="9"/>
  <c r="D606" i="9"/>
  <c r="D607" i="9"/>
  <c r="D608" i="9"/>
  <c r="D609" i="9"/>
  <c r="D610" i="9"/>
  <c r="D611" i="9"/>
  <c r="D612" i="9"/>
  <c r="D613" i="9"/>
  <c r="D614" i="9"/>
  <c r="D615" i="9"/>
  <c r="D616" i="9"/>
  <c r="D617" i="9"/>
  <c r="D618" i="9"/>
  <c r="D619" i="9"/>
  <c r="D620" i="9"/>
  <c r="D621" i="9"/>
  <c r="D622" i="9"/>
  <c r="D623" i="9"/>
  <c r="D624" i="9"/>
  <c r="D625" i="9"/>
  <c r="D626" i="9"/>
  <c r="D627" i="9"/>
  <c r="D628" i="9"/>
  <c r="D629" i="9"/>
  <c r="D630" i="9"/>
  <c r="D631" i="9"/>
  <c r="D632" i="9"/>
  <c r="D633" i="9"/>
  <c r="D634" i="9"/>
  <c r="D635" i="9"/>
  <c r="D636" i="9"/>
  <c r="D637" i="9"/>
  <c r="D638" i="9"/>
  <c r="D639" i="9"/>
  <c r="D640" i="9"/>
  <c r="D641" i="9"/>
  <c r="D642" i="9"/>
  <c r="D643" i="9"/>
  <c r="D644" i="9"/>
  <c r="D645" i="9"/>
  <c r="D646" i="9"/>
  <c r="D647" i="9"/>
  <c r="D648" i="9"/>
  <c r="D649" i="9"/>
  <c r="D650" i="9"/>
  <c r="D651" i="9"/>
  <c r="D652" i="9"/>
  <c r="D653" i="9"/>
  <c r="D654" i="9"/>
  <c r="D655" i="9"/>
  <c r="D656" i="9"/>
  <c r="D657" i="9"/>
  <c r="D658" i="9"/>
  <c r="D659" i="9"/>
  <c r="D660" i="9"/>
  <c r="D661" i="9"/>
  <c r="D662" i="9"/>
  <c r="D663" i="9"/>
  <c r="D664" i="9"/>
  <c r="D665" i="9"/>
  <c r="D666" i="9"/>
  <c r="D667" i="9"/>
  <c r="D668" i="9"/>
  <c r="D669" i="9"/>
  <c r="D670" i="9"/>
  <c r="D671" i="9"/>
  <c r="D672" i="9"/>
  <c r="D673" i="9"/>
  <c r="D674" i="9"/>
  <c r="D675" i="9"/>
  <c r="D676" i="9"/>
  <c r="D677" i="9"/>
  <c r="D678" i="9"/>
  <c r="D679" i="9"/>
  <c r="D680" i="9"/>
  <c r="D681" i="9"/>
  <c r="D682" i="9"/>
  <c r="D683" i="9"/>
  <c r="D684" i="9"/>
  <c r="D685" i="9"/>
  <c r="D686" i="9"/>
  <c r="D687" i="9"/>
  <c r="D688" i="9"/>
  <c r="D689" i="9"/>
  <c r="D690" i="9"/>
  <c r="D691" i="9"/>
  <c r="D692" i="9"/>
  <c r="D693" i="9"/>
  <c r="D694" i="9"/>
  <c r="D695" i="9"/>
  <c r="D696" i="9"/>
  <c r="D697" i="9"/>
  <c r="D698" i="9"/>
  <c r="D699" i="9"/>
  <c r="D700" i="9"/>
  <c r="D701" i="9"/>
  <c r="D702" i="9"/>
  <c r="D703" i="9"/>
  <c r="D704" i="9"/>
  <c r="D705" i="9"/>
  <c r="D706" i="9"/>
  <c r="D707" i="9"/>
  <c r="D708" i="9"/>
  <c r="D709" i="9"/>
  <c r="D710" i="9"/>
  <c r="D711" i="9"/>
  <c r="D712" i="9"/>
  <c r="D713" i="9"/>
  <c r="D714" i="9"/>
  <c r="D715" i="9"/>
  <c r="D716" i="9"/>
  <c r="D717" i="9"/>
  <c r="D718" i="9"/>
  <c r="D719" i="9"/>
  <c r="D720" i="9"/>
  <c r="D721" i="9"/>
  <c r="D722" i="9"/>
  <c r="D723" i="9"/>
  <c r="D724" i="9"/>
  <c r="D725" i="9"/>
  <c r="D726" i="9"/>
  <c r="D727" i="9"/>
  <c r="D728" i="9"/>
  <c r="D729" i="9"/>
  <c r="D730" i="9"/>
  <c r="D731" i="9"/>
  <c r="D732" i="9"/>
  <c r="D733" i="9"/>
  <c r="D734" i="9"/>
  <c r="D735" i="9"/>
  <c r="D736" i="9"/>
  <c r="D737" i="9"/>
  <c r="D738" i="9"/>
  <c r="D739" i="9"/>
  <c r="D740" i="9"/>
  <c r="D741" i="9"/>
  <c r="D742" i="9"/>
  <c r="D743" i="9"/>
  <c r="D744" i="9"/>
  <c r="D745" i="9"/>
  <c r="D746" i="9"/>
  <c r="D747" i="9"/>
  <c r="D748" i="9"/>
  <c r="D749" i="9"/>
  <c r="D750" i="9"/>
  <c r="D751" i="9"/>
  <c r="D752" i="9"/>
  <c r="D753" i="9"/>
  <c r="D754" i="9"/>
  <c r="D755" i="9"/>
  <c r="D756" i="9"/>
  <c r="D757" i="9"/>
  <c r="D758" i="9"/>
  <c r="D759" i="9"/>
  <c r="D760" i="9"/>
  <c r="D761" i="9"/>
  <c r="D762" i="9"/>
  <c r="D763" i="9"/>
  <c r="D764" i="9"/>
  <c r="D765" i="9"/>
  <c r="D766" i="9"/>
  <c r="D767" i="9"/>
  <c r="D768" i="9"/>
  <c r="D769" i="9"/>
  <c r="D770" i="9"/>
  <c r="D771" i="9"/>
  <c r="D772" i="9"/>
  <c r="D773" i="9"/>
  <c r="D774" i="9"/>
  <c r="D775" i="9"/>
  <c r="D776" i="9"/>
  <c r="D777" i="9"/>
  <c r="D778" i="9"/>
  <c r="D779" i="9"/>
  <c r="D780" i="9"/>
  <c r="D781" i="9"/>
  <c r="D782" i="9"/>
  <c r="D783" i="9"/>
  <c r="D784" i="9"/>
  <c r="D785" i="9"/>
  <c r="D786" i="9"/>
  <c r="D787" i="9"/>
  <c r="D788" i="9"/>
  <c r="D789" i="9"/>
  <c r="D790" i="9"/>
  <c r="D791" i="9"/>
  <c r="D792" i="9"/>
  <c r="D793" i="9"/>
  <c r="D794" i="9"/>
  <c r="D795" i="9"/>
  <c r="D796" i="9"/>
  <c r="D797" i="9"/>
  <c r="D798" i="9"/>
  <c r="D799" i="9"/>
  <c r="D800" i="9"/>
  <c r="D801" i="9"/>
  <c r="D802" i="9"/>
  <c r="D803" i="9"/>
  <c r="D804" i="9"/>
  <c r="D805" i="9"/>
  <c r="D806" i="9"/>
  <c r="D807" i="9"/>
  <c r="D808" i="9"/>
  <c r="D809" i="9"/>
  <c r="D810" i="9"/>
  <c r="D811" i="9"/>
  <c r="D812" i="9"/>
  <c r="D813" i="9"/>
  <c r="D814" i="9"/>
  <c r="D815" i="9"/>
  <c r="D816" i="9"/>
  <c r="D817" i="9"/>
  <c r="D818" i="9"/>
  <c r="D819" i="9"/>
  <c r="D820" i="9"/>
  <c r="D821" i="9"/>
  <c r="D822" i="9"/>
  <c r="D823" i="9"/>
  <c r="D824" i="9"/>
  <c r="D825" i="9"/>
  <c r="D826" i="9"/>
  <c r="D827" i="9"/>
  <c r="D828" i="9"/>
  <c r="D829" i="9"/>
  <c r="D830" i="9"/>
  <c r="D831" i="9"/>
  <c r="D832" i="9"/>
  <c r="D833" i="9"/>
  <c r="D834" i="9"/>
  <c r="D835" i="9"/>
  <c r="D836" i="9"/>
  <c r="D837" i="9"/>
  <c r="D838" i="9"/>
  <c r="D839" i="9"/>
  <c r="D840" i="9"/>
  <c r="D841" i="9"/>
  <c r="D842" i="9"/>
  <c r="D843" i="9"/>
  <c r="D844" i="9"/>
  <c r="D845" i="9"/>
  <c r="D846" i="9"/>
  <c r="D847" i="9"/>
  <c r="D848" i="9"/>
  <c r="D849" i="9"/>
  <c r="D850" i="9"/>
  <c r="D851" i="9"/>
  <c r="D852" i="9"/>
  <c r="D853" i="9"/>
  <c r="D854" i="9"/>
  <c r="D855" i="9"/>
  <c r="D856" i="9"/>
  <c r="D857" i="9"/>
  <c r="D858" i="9"/>
  <c r="D859" i="9"/>
  <c r="D860" i="9"/>
  <c r="D861" i="9"/>
  <c r="D862" i="9"/>
  <c r="D863" i="9"/>
  <c r="D864" i="9"/>
  <c r="D865" i="9"/>
  <c r="D866" i="9"/>
  <c r="D867" i="9"/>
  <c r="D868" i="9"/>
  <c r="D869" i="9"/>
  <c r="D870" i="9"/>
  <c r="D871" i="9"/>
  <c r="D872" i="9"/>
  <c r="D873" i="9"/>
  <c r="D874" i="9"/>
  <c r="D875" i="9"/>
  <c r="D876" i="9"/>
  <c r="D877" i="9"/>
  <c r="D878" i="9"/>
  <c r="D879" i="9"/>
  <c r="D880" i="9"/>
  <c r="D881" i="9"/>
  <c r="D882" i="9"/>
  <c r="D883" i="9"/>
  <c r="D884" i="9"/>
  <c r="D885" i="9"/>
  <c r="D886" i="9"/>
  <c r="D887" i="9"/>
  <c r="D888" i="9"/>
  <c r="D889" i="9"/>
  <c r="D890" i="9"/>
  <c r="D891" i="9"/>
  <c r="D892" i="9"/>
  <c r="D893" i="9"/>
  <c r="D894" i="9"/>
  <c r="D895" i="9"/>
  <c r="D896" i="9"/>
  <c r="D897" i="9"/>
  <c r="D898" i="9"/>
  <c r="D899" i="9"/>
  <c r="D900" i="9"/>
  <c r="D901" i="9"/>
  <c r="D902" i="9"/>
  <c r="D903" i="9"/>
  <c r="D904" i="9"/>
  <c r="D905" i="9"/>
  <c r="D906" i="9"/>
  <c r="D907" i="9"/>
  <c r="D908" i="9"/>
  <c r="D909" i="9"/>
  <c r="D910" i="9"/>
  <c r="D911" i="9"/>
  <c r="D912" i="9"/>
  <c r="D913" i="9"/>
  <c r="D914" i="9"/>
  <c r="D915" i="9"/>
  <c r="D916" i="9"/>
  <c r="D917" i="9"/>
  <c r="D918" i="9"/>
  <c r="D919" i="9"/>
  <c r="D920" i="9"/>
  <c r="D921" i="9"/>
  <c r="D922" i="9"/>
  <c r="D923" i="9"/>
  <c r="D924" i="9"/>
  <c r="D925" i="9"/>
  <c r="D926" i="9"/>
  <c r="D927" i="9"/>
  <c r="D928" i="9"/>
  <c r="D929" i="9"/>
  <c r="D930" i="9"/>
  <c r="D931" i="9"/>
  <c r="D932" i="9"/>
  <c r="D933" i="9"/>
  <c r="D934" i="9"/>
  <c r="D935" i="9"/>
  <c r="D936" i="9"/>
  <c r="D937" i="9"/>
  <c r="D938" i="9"/>
  <c r="D939" i="9"/>
  <c r="D940" i="9"/>
  <c r="D941" i="9"/>
  <c r="D942" i="9"/>
  <c r="D943" i="9"/>
  <c r="D944" i="9"/>
  <c r="D945" i="9"/>
  <c r="D946" i="9"/>
  <c r="D947" i="9"/>
  <c r="D948" i="9"/>
  <c r="D949" i="9"/>
  <c r="D950" i="9"/>
  <c r="D951" i="9"/>
  <c r="D952" i="9"/>
  <c r="D953" i="9"/>
  <c r="D954" i="9"/>
  <c r="D955" i="9"/>
  <c r="D956" i="9"/>
  <c r="D957" i="9"/>
  <c r="D958" i="9"/>
  <c r="D959" i="9"/>
  <c r="D960" i="9"/>
  <c r="D961" i="9"/>
  <c r="D962" i="9"/>
  <c r="D963" i="9"/>
  <c r="D964" i="9"/>
  <c r="D965" i="9"/>
  <c r="D966" i="9"/>
  <c r="D967" i="9"/>
  <c r="D968" i="9"/>
  <c r="D969" i="9"/>
  <c r="D970" i="9"/>
  <c r="D971" i="9"/>
  <c r="D972" i="9"/>
  <c r="D973" i="9"/>
  <c r="D974" i="9"/>
  <c r="D975" i="9"/>
  <c r="D976" i="9"/>
  <c r="D977" i="9"/>
  <c r="D978" i="9"/>
  <c r="D979" i="9"/>
  <c r="D980" i="9"/>
  <c r="D981" i="9"/>
  <c r="D982" i="9"/>
  <c r="D983" i="9"/>
  <c r="D984" i="9"/>
  <c r="D985" i="9"/>
  <c r="D986" i="9"/>
  <c r="D987" i="9"/>
  <c r="D988" i="9"/>
  <c r="D989" i="9"/>
  <c r="D990" i="9"/>
  <c r="D991" i="9"/>
  <c r="D992" i="9"/>
  <c r="D993" i="9"/>
  <c r="D994" i="9"/>
  <c r="D995" i="9"/>
  <c r="D996" i="9"/>
  <c r="D997" i="9"/>
  <c r="D998" i="9"/>
  <c r="D999" i="9"/>
  <c r="D1000" i="9"/>
  <c r="D1001" i="9"/>
  <c r="D1002" i="9"/>
  <c r="D1003" i="9"/>
  <c r="D1004" i="9"/>
  <c r="D1005" i="9"/>
  <c r="D1006" i="9"/>
  <c r="D1007" i="9"/>
  <c r="D1008" i="9"/>
  <c r="D1009" i="9"/>
  <c r="D1010" i="9"/>
  <c r="D1011" i="9"/>
  <c r="D1012" i="9"/>
  <c r="D1013" i="9"/>
  <c r="D1014" i="9"/>
  <c r="D1015" i="9"/>
  <c r="D1016" i="9"/>
  <c r="D1017" i="9"/>
  <c r="D1018" i="9"/>
  <c r="D1019" i="9"/>
  <c r="D1020" i="9"/>
  <c r="D1021" i="9"/>
  <c r="D1022" i="9"/>
  <c r="D1023" i="9"/>
  <c r="D1024" i="9"/>
  <c r="D1025" i="9"/>
  <c r="D1026" i="9"/>
  <c r="D1027" i="9"/>
  <c r="D1028" i="9"/>
  <c r="D1029" i="9"/>
  <c r="D1030" i="9"/>
  <c r="D1031" i="9"/>
  <c r="D1032" i="9"/>
  <c r="D1033" i="9"/>
  <c r="D1034" i="9"/>
  <c r="D1035" i="9"/>
  <c r="D1036" i="9"/>
  <c r="D1037" i="9"/>
  <c r="D1038" i="9"/>
  <c r="D1039" i="9"/>
  <c r="D1040" i="9"/>
  <c r="D1041" i="9"/>
  <c r="D1042" i="9"/>
  <c r="D1043" i="9"/>
  <c r="D1044" i="9"/>
  <c r="D1045" i="9"/>
  <c r="D1046" i="9"/>
  <c r="D1047" i="9"/>
  <c r="D1048" i="9"/>
  <c r="D1049" i="9"/>
  <c r="D1050" i="9"/>
  <c r="D1051" i="9"/>
  <c r="D1052" i="9"/>
  <c r="D1053" i="9"/>
  <c r="D1054" i="9"/>
  <c r="D1055" i="9"/>
  <c r="D1056" i="9"/>
  <c r="D1057" i="9"/>
  <c r="D1058" i="9"/>
  <c r="D1059" i="9"/>
  <c r="D1060" i="9"/>
  <c r="D1061" i="9"/>
  <c r="D1062" i="9"/>
  <c r="D1063" i="9"/>
  <c r="D1064" i="9"/>
  <c r="D1065" i="9"/>
  <c r="D1066" i="9"/>
  <c r="D1067" i="9"/>
  <c r="D1068" i="9"/>
  <c r="D1069" i="9"/>
  <c r="D1070" i="9"/>
  <c r="D1071" i="9"/>
  <c r="D1072" i="9"/>
  <c r="D1073" i="9"/>
  <c r="D1074" i="9"/>
  <c r="D1075" i="9"/>
  <c r="D1076" i="9"/>
  <c r="D1077" i="9"/>
  <c r="D1078" i="9"/>
  <c r="D1079" i="9"/>
  <c r="D1080" i="9"/>
  <c r="D1081" i="9"/>
  <c r="D1082" i="9"/>
  <c r="D1083" i="9"/>
  <c r="D1084" i="9"/>
  <c r="D1085" i="9"/>
  <c r="D1086" i="9"/>
  <c r="D1087" i="9"/>
  <c r="D1088" i="9"/>
  <c r="D1089" i="9"/>
  <c r="D1090" i="9"/>
  <c r="D1091" i="9"/>
  <c r="D1092" i="9"/>
  <c r="D1093" i="9"/>
  <c r="D1094" i="9"/>
  <c r="D1095" i="9"/>
  <c r="D1096" i="9"/>
  <c r="D1097" i="9"/>
  <c r="D1098" i="9"/>
  <c r="D1099" i="9"/>
  <c r="D1100" i="9"/>
  <c r="D1101" i="9"/>
  <c r="D1102" i="9"/>
  <c r="D1103" i="9"/>
  <c r="D1104" i="9"/>
  <c r="D1105" i="9"/>
  <c r="D1106" i="9"/>
  <c r="D1107" i="9"/>
  <c r="D1108" i="9"/>
  <c r="D1109" i="9"/>
  <c r="D1110" i="9"/>
  <c r="D1111" i="9"/>
  <c r="D1112" i="9"/>
  <c r="D1113" i="9"/>
  <c r="D1114" i="9"/>
  <c r="D1115" i="9"/>
  <c r="D1116" i="9"/>
  <c r="D1117" i="9"/>
  <c r="D1118" i="9"/>
  <c r="D1119" i="9"/>
  <c r="D1120" i="9"/>
  <c r="D1121" i="9"/>
  <c r="D1122" i="9"/>
  <c r="D1123" i="9"/>
  <c r="D1124" i="9"/>
  <c r="D1125" i="9"/>
  <c r="D1126" i="9"/>
  <c r="D1127" i="9"/>
  <c r="D1128" i="9"/>
  <c r="D1129" i="9"/>
  <c r="D1130" i="9"/>
  <c r="D1131" i="9"/>
  <c r="D1132" i="9"/>
  <c r="D1133" i="9"/>
  <c r="D1134" i="9"/>
  <c r="D1135" i="9"/>
  <c r="D1136" i="9"/>
  <c r="D1137" i="9"/>
  <c r="D1138" i="9"/>
  <c r="D1139" i="9"/>
  <c r="D1140" i="9"/>
  <c r="D1141" i="9"/>
  <c r="D1142" i="9"/>
  <c r="D1143" i="9"/>
  <c r="D1144" i="9"/>
  <c r="D1145" i="9"/>
  <c r="D1146" i="9"/>
  <c r="D1147" i="9"/>
  <c r="D1148" i="9"/>
  <c r="D1149" i="9"/>
  <c r="D1150" i="9"/>
  <c r="D1151" i="9"/>
  <c r="D1152" i="9"/>
  <c r="D1153" i="9"/>
  <c r="D1154" i="9"/>
  <c r="D1155" i="9"/>
  <c r="D1156" i="9"/>
  <c r="D1157" i="9"/>
  <c r="D1158" i="9"/>
  <c r="D1159" i="9"/>
  <c r="D1160" i="9"/>
  <c r="D1161" i="9"/>
  <c r="D1162" i="9"/>
  <c r="D1163" i="9"/>
  <c r="D1164" i="9"/>
  <c r="D1165" i="9"/>
  <c r="D1166" i="9"/>
  <c r="D1167" i="9"/>
  <c r="D1168" i="9"/>
  <c r="D1169" i="9"/>
  <c r="D1170" i="9"/>
  <c r="D1171" i="9"/>
  <c r="D1172" i="9"/>
  <c r="D1173" i="9"/>
  <c r="D1174" i="9"/>
  <c r="D1175" i="9"/>
  <c r="D1176" i="9"/>
  <c r="D1177" i="9"/>
  <c r="D1178" i="9"/>
  <c r="D1179" i="9"/>
  <c r="D1180" i="9"/>
  <c r="D1181" i="9"/>
  <c r="D1182" i="9"/>
  <c r="D1183" i="9"/>
  <c r="D1184" i="9"/>
  <c r="D1185" i="9"/>
  <c r="D1186" i="9"/>
  <c r="D1187" i="9"/>
  <c r="D1188" i="9"/>
  <c r="D1189" i="9"/>
  <c r="D1190" i="9"/>
  <c r="D1191" i="9"/>
  <c r="D1192" i="9"/>
  <c r="D1193" i="9"/>
  <c r="D1194" i="9"/>
  <c r="D1195" i="9"/>
  <c r="D1196" i="9"/>
  <c r="D1197" i="9"/>
  <c r="D1198" i="9"/>
  <c r="D1199" i="9"/>
  <c r="D1200" i="9"/>
  <c r="D1201" i="9"/>
  <c r="D1202" i="9"/>
  <c r="D1203" i="9"/>
  <c r="D1204" i="9"/>
  <c r="D1205" i="9"/>
  <c r="D1206" i="9"/>
  <c r="D1207" i="9"/>
  <c r="D1208" i="9"/>
  <c r="D1209" i="9"/>
  <c r="D1210" i="9"/>
  <c r="D1211" i="9"/>
  <c r="D1212" i="9"/>
  <c r="D1213" i="9"/>
  <c r="D1214" i="9"/>
  <c r="D1215" i="9"/>
  <c r="D1216" i="9"/>
  <c r="D1217" i="9"/>
  <c r="D1218" i="9"/>
  <c r="D1219" i="9"/>
  <c r="D1220" i="9"/>
  <c r="D1221" i="9"/>
  <c r="D1222" i="9"/>
  <c r="D1223" i="9"/>
  <c r="D1224" i="9"/>
  <c r="D1225" i="9"/>
  <c r="D1226" i="9"/>
  <c r="D1227" i="9"/>
  <c r="D1228" i="9"/>
  <c r="D1229" i="9"/>
  <c r="D1230" i="9"/>
  <c r="D1231" i="9"/>
  <c r="D1232" i="9"/>
  <c r="D1233" i="9"/>
  <c r="D1234" i="9"/>
  <c r="D1235" i="9"/>
  <c r="D1236" i="9"/>
  <c r="D1237" i="9"/>
  <c r="D1238" i="9"/>
  <c r="D1239" i="9"/>
  <c r="D1240" i="9"/>
  <c r="D1241" i="9"/>
  <c r="D1242" i="9"/>
  <c r="D1243" i="9"/>
  <c r="D1244" i="9"/>
  <c r="D1245" i="9"/>
  <c r="D1246" i="9"/>
  <c r="D1247" i="9"/>
  <c r="D1248" i="9"/>
  <c r="D1249" i="9"/>
  <c r="D1250" i="9"/>
  <c r="D1251" i="9"/>
  <c r="D1252" i="9"/>
  <c r="D1253" i="9"/>
  <c r="D1254" i="9"/>
  <c r="D1255" i="9"/>
  <c r="D1256" i="9"/>
  <c r="D1257" i="9"/>
  <c r="D1258" i="9"/>
  <c r="D1259" i="9"/>
  <c r="D1260" i="9"/>
  <c r="D1261" i="9"/>
  <c r="D1262" i="9"/>
  <c r="D1263" i="9"/>
  <c r="D1264" i="9"/>
  <c r="D1265" i="9"/>
  <c r="D1266" i="9"/>
  <c r="D1267" i="9"/>
  <c r="D1268" i="9"/>
  <c r="D1269" i="9"/>
  <c r="D1270" i="9"/>
  <c r="D1271" i="9"/>
  <c r="D1272" i="9"/>
  <c r="D1273" i="9"/>
  <c r="D1274" i="9"/>
  <c r="D1275" i="9"/>
  <c r="D1276" i="9"/>
  <c r="D1277" i="9"/>
  <c r="D1278" i="9"/>
  <c r="D1279" i="9"/>
  <c r="D1280" i="9"/>
  <c r="D1281" i="9"/>
  <c r="D1282" i="9"/>
  <c r="D1283" i="9"/>
  <c r="D1284" i="9"/>
  <c r="D1285" i="9"/>
  <c r="D1286" i="9"/>
  <c r="D1287" i="9"/>
  <c r="D1288" i="9"/>
  <c r="D1289" i="9"/>
  <c r="D1290" i="9"/>
  <c r="D1291" i="9"/>
  <c r="D1292" i="9"/>
  <c r="D1293" i="9"/>
  <c r="D1294" i="9"/>
  <c r="D1295" i="9"/>
  <c r="D1296" i="9"/>
  <c r="D1297" i="9"/>
  <c r="D1298" i="9"/>
  <c r="D1299" i="9"/>
  <c r="D1300" i="9"/>
  <c r="D1301" i="9"/>
  <c r="D1302" i="9"/>
  <c r="D1303" i="9"/>
  <c r="D1304" i="9"/>
  <c r="D1305" i="9"/>
  <c r="D1306" i="9"/>
  <c r="D1307" i="9"/>
  <c r="D1308" i="9"/>
  <c r="D1309" i="9"/>
  <c r="D1310" i="9"/>
  <c r="D1311" i="9"/>
  <c r="D1312" i="9"/>
  <c r="D1313" i="9"/>
  <c r="D1314" i="9"/>
  <c r="D1315" i="9"/>
  <c r="D1316" i="9"/>
  <c r="D1317" i="9"/>
  <c r="D1318" i="9"/>
  <c r="D1319" i="9"/>
  <c r="D1320" i="9"/>
  <c r="D1321" i="9"/>
  <c r="D1322" i="9"/>
  <c r="D1323" i="9"/>
  <c r="D1324" i="9"/>
  <c r="D1325" i="9"/>
  <c r="D1326" i="9"/>
  <c r="D1327" i="9"/>
  <c r="D1328" i="9"/>
  <c r="D1329" i="9"/>
  <c r="D1330" i="9"/>
  <c r="D1331" i="9"/>
  <c r="D1332" i="9"/>
  <c r="D1333" i="9"/>
  <c r="D1334" i="9"/>
  <c r="D1335" i="9"/>
  <c r="D1336" i="9"/>
  <c r="D1337" i="9"/>
  <c r="D1338" i="9"/>
  <c r="D1339" i="9"/>
  <c r="D1340" i="9"/>
  <c r="D1341" i="9"/>
  <c r="D1342" i="9"/>
  <c r="D1343" i="9"/>
  <c r="D1344" i="9"/>
  <c r="D1345" i="9"/>
  <c r="D1346" i="9"/>
  <c r="D1347" i="9"/>
  <c r="D1348" i="9"/>
  <c r="D1349" i="9"/>
  <c r="D1350" i="9"/>
  <c r="D1351" i="9"/>
  <c r="D1352" i="9"/>
  <c r="D1353" i="9"/>
  <c r="D1354" i="9"/>
  <c r="D1355" i="9"/>
  <c r="D1356" i="9"/>
  <c r="D1357" i="9"/>
  <c r="D1358" i="9"/>
  <c r="D1359" i="9"/>
  <c r="D1360" i="9"/>
  <c r="D1361" i="9"/>
  <c r="D1362" i="9"/>
  <c r="D1363" i="9"/>
  <c r="D1364" i="9"/>
  <c r="D1365" i="9"/>
  <c r="D1366" i="9"/>
  <c r="D1367" i="9"/>
  <c r="D1368" i="9"/>
  <c r="D1369" i="9"/>
  <c r="D1370" i="9"/>
  <c r="D1371" i="9"/>
  <c r="D1372" i="9"/>
  <c r="D1373" i="9"/>
  <c r="D1374" i="9"/>
  <c r="D1375" i="9"/>
  <c r="D1376" i="9"/>
  <c r="D1377" i="9"/>
  <c r="D1378" i="9"/>
  <c r="D1379" i="9"/>
  <c r="D1380" i="9"/>
  <c r="D1381" i="9"/>
  <c r="D1382" i="9"/>
  <c r="D1383" i="9"/>
  <c r="D1384" i="9"/>
  <c r="D1385" i="9"/>
  <c r="D1386" i="9"/>
  <c r="D1387" i="9"/>
  <c r="D1388" i="9"/>
  <c r="D1389" i="9"/>
  <c r="D1390" i="9"/>
  <c r="D1391" i="9"/>
  <c r="D1392" i="9"/>
  <c r="D1393" i="9"/>
  <c r="D1394" i="9"/>
  <c r="D1395" i="9"/>
  <c r="D1396" i="9"/>
  <c r="D1397" i="9"/>
  <c r="D1398" i="9"/>
  <c r="D1399" i="9"/>
  <c r="D1400" i="9"/>
  <c r="D1401" i="9"/>
  <c r="D1402" i="9"/>
  <c r="D1403" i="9"/>
  <c r="D1404" i="9"/>
  <c r="D1405" i="9"/>
  <c r="D1406" i="9"/>
  <c r="D1407" i="9"/>
  <c r="D1408" i="9"/>
  <c r="D1409" i="9"/>
  <c r="D1410" i="9"/>
  <c r="D1411" i="9"/>
  <c r="D1412" i="9"/>
  <c r="D1413" i="9"/>
  <c r="D1414" i="9"/>
  <c r="D1415" i="9"/>
  <c r="D1416" i="9"/>
  <c r="D1417" i="9"/>
  <c r="D1418" i="9"/>
  <c r="D1419" i="9"/>
  <c r="D1420" i="9"/>
  <c r="D1421" i="9"/>
  <c r="D1422" i="9"/>
  <c r="D1423" i="9"/>
  <c r="D1424" i="9"/>
  <c r="D1425" i="9"/>
  <c r="D1426" i="9"/>
  <c r="D1427" i="9"/>
  <c r="D1428" i="9"/>
  <c r="D1429" i="9"/>
  <c r="D1430" i="9"/>
  <c r="D1431" i="9"/>
  <c r="D1432" i="9"/>
  <c r="D1433" i="9"/>
  <c r="D1434" i="9"/>
  <c r="D1435" i="9"/>
  <c r="D1436" i="9"/>
  <c r="D1437" i="9"/>
  <c r="D1438" i="9"/>
  <c r="D1439" i="9"/>
  <c r="D1440" i="9"/>
  <c r="D1441" i="9"/>
  <c r="D1442" i="9"/>
  <c r="D1443" i="9"/>
  <c r="D1444" i="9"/>
  <c r="D1445" i="9"/>
  <c r="D1446" i="9"/>
  <c r="D1447" i="9"/>
  <c r="D1448" i="9"/>
  <c r="D1449" i="9"/>
  <c r="D1450" i="9"/>
  <c r="D1451" i="9"/>
  <c r="D1452" i="9"/>
  <c r="D1453" i="9"/>
  <c r="D1454" i="9"/>
  <c r="D1455" i="9"/>
  <c r="D1456" i="9"/>
  <c r="D1457" i="9"/>
  <c r="D1458" i="9"/>
  <c r="D1459" i="9"/>
  <c r="D1460" i="9"/>
  <c r="D1461" i="9"/>
  <c r="D1462" i="9"/>
  <c r="D1463" i="9"/>
  <c r="D1464" i="9"/>
  <c r="D1465" i="9"/>
  <c r="D1466" i="9"/>
  <c r="D1467" i="9"/>
  <c r="D1468" i="9"/>
  <c r="D1469" i="9"/>
  <c r="D1470" i="9"/>
  <c r="D1471" i="9"/>
  <c r="D1472" i="9"/>
  <c r="D1473" i="9"/>
  <c r="D1474" i="9"/>
  <c r="D1475" i="9"/>
  <c r="D1476" i="9"/>
  <c r="D1477" i="9"/>
  <c r="D1478" i="9"/>
  <c r="D1479" i="9"/>
  <c r="D1480" i="9"/>
  <c r="D1481" i="9"/>
  <c r="D1482" i="9"/>
  <c r="D1483" i="9"/>
  <c r="D1484" i="9"/>
  <c r="D1485" i="9"/>
  <c r="D1486" i="9"/>
  <c r="D1487" i="9"/>
  <c r="D1488" i="9"/>
  <c r="D1489" i="9"/>
  <c r="D1490" i="9"/>
  <c r="D1491" i="9"/>
  <c r="D1492" i="9"/>
  <c r="D1493" i="9"/>
  <c r="D1494" i="9"/>
  <c r="D1495" i="9"/>
  <c r="D1496" i="9"/>
  <c r="D1497" i="9"/>
  <c r="D1498" i="9"/>
  <c r="D1499" i="9"/>
  <c r="D1500" i="9"/>
  <c r="D1501" i="9"/>
  <c r="D1502" i="9"/>
  <c r="D1503" i="9"/>
  <c r="D1504" i="9"/>
  <c r="D1505" i="9"/>
  <c r="C6" i="9"/>
  <c r="C7" i="9"/>
  <c r="C8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729" i="9"/>
  <c r="C730" i="9"/>
  <c r="C731" i="9"/>
  <c r="C732" i="9"/>
  <c r="C733" i="9"/>
  <c r="C734" i="9"/>
  <c r="C735" i="9"/>
  <c r="C736" i="9"/>
  <c r="C737" i="9"/>
  <c r="C738" i="9"/>
  <c r="C739" i="9"/>
  <c r="C740" i="9"/>
  <c r="C741" i="9"/>
  <c r="C742" i="9"/>
  <c r="C743" i="9"/>
  <c r="C744" i="9"/>
  <c r="C745" i="9"/>
  <c r="C746" i="9"/>
  <c r="C747" i="9"/>
  <c r="C748" i="9"/>
  <c r="C749" i="9"/>
  <c r="C750" i="9"/>
  <c r="C751" i="9"/>
  <c r="C752" i="9"/>
  <c r="C753" i="9"/>
  <c r="C754" i="9"/>
  <c r="C755" i="9"/>
  <c r="C756" i="9"/>
  <c r="C757" i="9"/>
  <c r="C758" i="9"/>
  <c r="C759" i="9"/>
  <c r="C760" i="9"/>
  <c r="C761" i="9"/>
  <c r="C762" i="9"/>
  <c r="C763" i="9"/>
  <c r="C764" i="9"/>
  <c r="C765" i="9"/>
  <c r="C766" i="9"/>
  <c r="C767" i="9"/>
  <c r="C768" i="9"/>
  <c r="C769" i="9"/>
  <c r="C770" i="9"/>
  <c r="C771" i="9"/>
  <c r="C772" i="9"/>
  <c r="C773" i="9"/>
  <c r="C774" i="9"/>
  <c r="C775" i="9"/>
  <c r="C776" i="9"/>
  <c r="C777" i="9"/>
  <c r="C778" i="9"/>
  <c r="C779" i="9"/>
  <c r="C780" i="9"/>
  <c r="C781" i="9"/>
  <c r="C782" i="9"/>
  <c r="C783" i="9"/>
  <c r="C784" i="9"/>
  <c r="C785" i="9"/>
  <c r="C786" i="9"/>
  <c r="C787" i="9"/>
  <c r="C788" i="9"/>
  <c r="C789" i="9"/>
  <c r="C790" i="9"/>
  <c r="C791" i="9"/>
  <c r="C792" i="9"/>
  <c r="C793" i="9"/>
  <c r="C794" i="9"/>
  <c r="C795" i="9"/>
  <c r="C796" i="9"/>
  <c r="C797" i="9"/>
  <c r="C798" i="9"/>
  <c r="C799" i="9"/>
  <c r="C800" i="9"/>
  <c r="C801" i="9"/>
  <c r="C802" i="9"/>
  <c r="C803" i="9"/>
  <c r="C804" i="9"/>
  <c r="C805" i="9"/>
  <c r="C806" i="9"/>
  <c r="C807" i="9"/>
  <c r="C808" i="9"/>
  <c r="C809" i="9"/>
  <c r="C810" i="9"/>
  <c r="C811" i="9"/>
  <c r="C812" i="9"/>
  <c r="C813" i="9"/>
  <c r="C814" i="9"/>
  <c r="C815" i="9"/>
  <c r="C816" i="9"/>
  <c r="C817" i="9"/>
  <c r="C818" i="9"/>
  <c r="C819" i="9"/>
  <c r="C820" i="9"/>
  <c r="C821" i="9"/>
  <c r="C822" i="9"/>
  <c r="C823" i="9"/>
  <c r="C824" i="9"/>
  <c r="C825" i="9"/>
  <c r="C826" i="9"/>
  <c r="C827" i="9"/>
  <c r="C828" i="9"/>
  <c r="C829" i="9"/>
  <c r="C830" i="9"/>
  <c r="C831" i="9"/>
  <c r="C832" i="9"/>
  <c r="C833" i="9"/>
  <c r="C834" i="9"/>
  <c r="C835" i="9"/>
  <c r="C836" i="9"/>
  <c r="C837" i="9"/>
  <c r="C838" i="9"/>
  <c r="C839" i="9"/>
  <c r="C840" i="9"/>
  <c r="C841" i="9"/>
  <c r="C842" i="9"/>
  <c r="C843" i="9"/>
  <c r="C844" i="9"/>
  <c r="C845" i="9"/>
  <c r="C846" i="9"/>
  <c r="C847" i="9"/>
  <c r="C848" i="9"/>
  <c r="C849" i="9"/>
  <c r="C850" i="9"/>
  <c r="C851" i="9"/>
  <c r="C852" i="9"/>
  <c r="C853" i="9"/>
  <c r="C854" i="9"/>
  <c r="C855" i="9"/>
  <c r="C856" i="9"/>
  <c r="C857" i="9"/>
  <c r="C858" i="9"/>
  <c r="C859" i="9"/>
  <c r="C860" i="9"/>
  <c r="C861" i="9"/>
  <c r="C862" i="9"/>
  <c r="C863" i="9"/>
  <c r="C864" i="9"/>
  <c r="C865" i="9"/>
  <c r="C866" i="9"/>
  <c r="C867" i="9"/>
  <c r="C868" i="9"/>
  <c r="C869" i="9"/>
  <c r="C870" i="9"/>
  <c r="C871" i="9"/>
  <c r="C872" i="9"/>
  <c r="C873" i="9"/>
  <c r="C874" i="9"/>
  <c r="C875" i="9"/>
  <c r="C876" i="9"/>
  <c r="C877" i="9"/>
  <c r="C878" i="9"/>
  <c r="C879" i="9"/>
  <c r="C880" i="9"/>
  <c r="C881" i="9"/>
  <c r="C882" i="9"/>
  <c r="C883" i="9"/>
  <c r="C884" i="9"/>
  <c r="C885" i="9"/>
  <c r="C886" i="9"/>
  <c r="C887" i="9"/>
  <c r="C888" i="9"/>
  <c r="C889" i="9"/>
  <c r="C890" i="9"/>
  <c r="C891" i="9"/>
  <c r="C892" i="9"/>
  <c r="C893" i="9"/>
  <c r="C894" i="9"/>
  <c r="C895" i="9"/>
  <c r="C896" i="9"/>
  <c r="C897" i="9"/>
  <c r="C898" i="9"/>
  <c r="C899" i="9"/>
  <c r="C900" i="9"/>
  <c r="C901" i="9"/>
  <c r="C902" i="9"/>
  <c r="C903" i="9"/>
  <c r="C904" i="9"/>
  <c r="C905" i="9"/>
  <c r="C906" i="9"/>
  <c r="C907" i="9"/>
  <c r="C908" i="9"/>
  <c r="C909" i="9"/>
  <c r="C910" i="9"/>
  <c r="C911" i="9"/>
  <c r="C912" i="9"/>
  <c r="C913" i="9"/>
  <c r="C914" i="9"/>
  <c r="C915" i="9"/>
  <c r="C916" i="9"/>
  <c r="C917" i="9"/>
  <c r="C918" i="9"/>
  <c r="C919" i="9"/>
  <c r="C920" i="9"/>
  <c r="C921" i="9"/>
  <c r="C922" i="9"/>
  <c r="C923" i="9"/>
  <c r="C924" i="9"/>
  <c r="C925" i="9"/>
  <c r="C926" i="9"/>
  <c r="C927" i="9"/>
  <c r="C928" i="9"/>
  <c r="C929" i="9"/>
  <c r="C930" i="9"/>
  <c r="C931" i="9"/>
  <c r="C932" i="9"/>
  <c r="C933" i="9"/>
  <c r="C934" i="9"/>
  <c r="C935" i="9"/>
  <c r="C936" i="9"/>
  <c r="C937" i="9"/>
  <c r="C938" i="9"/>
  <c r="C939" i="9"/>
  <c r="C940" i="9"/>
  <c r="C941" i="9"/>
  <c r="C942" i="9"/>
  <c r="C943" i="9"/>
  <c r="C944" i="9"/>
  <c r="C945" i="9"/>
  <c r="C946" i="9"/>
  <c r="C947" i="9"/>
  <c r="C948" i="9"/>
  <c r="C949" i="9"/>
  <c r="C950" i="9"/>
  <c r="C951" i="9"/>
  <c r="C952" i="9"/>
  <c r="C953" i="9"/>
  <c r="C954" i="9"/>
  <c r="C955" i="9"/>
  <c r="C956" i="9"/>
  <c r="C957" i="9"/>
  <c r="C958" i="9"/>
  <c r="C959" i="9"/>
  <c r="C960" i="9"/>
  <c r="C961" i="9"/>
  <c r="C962" i="9"/>
  <c r="C963" i="9"/>
  <c r="C964" i="9"/>
  <c r="C965" i="9"/>
  <c r="C966" i="9"/>
  <c r="C967" i="9"/>
  <c r="C968" i="9"/>
  <c r="C969" i="9"/>
  <c r="C970" i="9"/>
  <c r="C971" i="9"/>
  <c r="C972" i="9"/>
  <c r="C973" i="9"/>
  <c r="C974" i="9"/>
  <c r="C975" i="9"/>
  <c r="C976" i="9"/>
  <c r="C977" i="9"/>
  <c r="C978" i="9"/>
  <c r="C979" i="9"/>
  <c r="C980" i="9"/>
  <c r="C981" i="9"/>
  <c r="C982" i="9"/>
  <c r="C983" i="9"/>
  <c r="C984" i="9"/>
  <c r="C985" i="9"/>
  <c r="C986" i="9"/>
  <c r="C987" i="9"/>
  <c r="C988" i="9"/>
  <c r="C989" i="9"/>
  <c r="C990" i="9"/>
  <c r="C991" i="9"/>
  <c r="C992" i="9"/>
  <c r="C993" i="9"/>
  <c r="C994" i="9"/>
  <c r="C995" i="9"/>
  <c r="C996" i="9"/>
  <c r="C997" i="9"/>
  <c r="C998" i="9"/>
  <c r="C999" i="9"/>
  <c r="C1000" i="9"/>
  <c r="C1001" i="9"/>
  <c r="C1002" i="9"/>
  <c r="C1003" i="9"/>
  <c r="C1004" i="9"/>
  <c r="C1005" i="9"/>
  <c r="C1006" i="9"/>
  <c r="C1007" i="9"/>
  <c r="C1008" i="9"/>
  <c r="C1009" i="9"/>
  <c r="C1010" i="9"/>
  <c r="C1011" i="9"/>
  <c r="C1012" i="9"/>
  <c r="C1013" i="9"/>
  <c r="C1014" i="9"/>
  <c r="C1015" i="9"/>
  <c r="C1016" i="9"/>
  <c r="C1017" i="9"/>
  <c r="C1018" i="9"/>
  <c r="C1019" i="9"/>
  <c r="C1020" i="9"/>
  <c r="C1021" i="9"/>
  <c r="C1022" i="9"/>
  <c r="C1023" i="9"/>
  <c r="C1024" i="9"/>
  <c r="C1025" i="9"/>
  <c r="C1026" i="9"/>
  <c r="C1027" i="9"/>
  <c r="C1028" i="9"/>
  <c r="C1029" i="9"/>
  <c r="C1030" i="9"/>
  <c r="C1031" i="9"/>
  <c r="C1032" i="9"/>
  <c r="C1033" i="9"/>
  <c r="C1034" i="9"/>
  <c r="C1035" i="9"/>
  <c r="C1036" i="9"/>
  <c r="C1037" i="9"/>
  <c r="C1038" i="9"/>
  <c r="C1039" i="9"/>
  <c r="C1040" i="9"/>
  <c r="C1041" i="9"/>
  <c r="C1042" i="9"/>
  <c r="C1043" i="9"/>
  <c r="C1044" i="9"/>
  <c r="C1045" i="9"/>
  <c r="C1046" i="9"/>
  <c r="C1047" i="9"/>
  <c r="C1048" i="9"/>
  <c r="C1049" i="9"/>
  <c r="C1050" i="9"/>
  <c r="C1051" i="9"/>
  <c r="C1052" i="9"/>
  <c r="C1053" i="9"/>
  <c r="C1054" i="9"/>
  <c r="C1055" i="9"/>
  <c r="C1056" i="9"/>
  <c r="C1057" i="9"/>
  <c r="C1058" i="9"/>
  <c r="C1059" i="9"/>
  <c r="C1060" i="9"/>
  <c r="C1061" i="9"/>
  <c r="C1062" i="9"/>
  <c r="C1063" i="9"/>
  <c r="C1064" i="9"/>
  <c r="C1065" i="9"/>
  <c r="C1066" i="9"/>
  <c r="C1067" i="9"/>
  <c r="C1068" i="9"/>
  <c r="C1069" i="9"/>
  <c r="C1070" i="9"/>
  <c r="C1071" i="9"/>
  <c r="C1072" i="9"/>
  <c r="C1073" i="9"/>
  <c r="C1074" i="9"/>
  <c r="C1075" i="9"/>
  <c r="C1076" i="9"/>
  <c r="C1077" i="9"/>
  <c r="C1078" i="9"/>
  <c r="C1079" i="9"/>
  <c r="C1080" i="9"/>
  <c r="C1081" i="9"/>
  <c r="C1082" i="9"/>
  <c r="C1083" i="9"/>
  <c r="C1084" i="9"/>
  <c r="C1085" i="9"/>
  <c r="C1086" i="9"/>
  <c r="C1087" i="9"/>
  <c r="C1088" i="9"/>
  <c r="C1089" i="9"/>
  <c r="C1090" i="9"/>
  <c r="C1091" i="9"/>
  <c r="C1092" i="9"/>
  <c r="C1093" i="9"/>
  <c r="C1094" i="9"/>
  <c r="C1095" i="9"/>
  <c r="C1096" i="9"/>
  <c r="C1097" i="9"/>
  <c r="C1098" i="9"/>
  <c r="C1099" i="9"/>
  <c r="C1100" i="9"/>
  <c r="C1101" i="9"/>
  <c r="C1102" i="9"/>
  <c r="C1103" i="9"/>
  <c r="C1104" i="9"/>
  <c r="C1105" i="9"/>
  <c r="C1106" i="9"/>
  <c r="C1107" i="9"/>
  <c r="C1108" i="9"/>
  <c r="C1109" i="9"/>
  <c r="C1110" i="9"/>
  <c r="C1111" i="9"/>
  <c r="C1112" i="9"/>
  <c r="C1113" i="9"/>
  <c r="C1114" i="9"/>
  <c r="C1115" i="9"/>
  <c r="C1116" i="9"/>
  <c r="C1117" i="9"/>
  <c r="C1118" i="9"/>
  <c r="C1119" i="9"/>
  <c r="C1120" i="9"/>
  <c r="C1121" i="9"/>
  <c r="C1122" i="9"/>
  <c r="C1123" i="9"/>
  <c r="C1124" i="9"/>
  <c r="C1125" i="9"/>
  <c r="C1126" i="9"/>
  <c r="C1127" i="9"/>
  <c r="C1128" i="9"/>
  <c r="C1129" i="9"/>
  <c r="C1130" i="9"/>
  <c r="C1131" i="9"/>
  <c r="C1132" i="9"/>
  <c r="C1133" i="9"/>
  <c r="C1134" i="9"/>
  <c r="C1135" i="9"/>
  <c r="C1136" i="9"/>
  <c r="C1137" i="9"/>
  <c r="C1138" i="9"/>
  <c r="C1139" i="9"/>
  <c r="C1140" i="9"/>
  <c r="C1141" i="9"/>
  <c r="C1142" i="9"/>
  <c r="C1143" i="9"/>
  <c r="C1144" i="9"/>
  <c r="C1145" i="9"/>
  <c r="C1146" i="9"/>
  <c r="C1147" i="9"/>
  <c r="C1148" i="9"/>
  <c r="C1149" i="9"/>
  <c r="C1150" i="9"/>
  <c r="C1151" i="9"/>
  <c r="C1152" i="9"/>
  <c r="C1153" i="9"/>
  <c r="C1154" i="9"/>
  <c r="C1155" i="9"/>
  <c r="C1156" i="9"/>
  <c r="C1157" i="9"/>
  <c r="C1158" i="9"/>
  <c r="C1159" i="9"/>
  <c r="C1160" i="9"/>
  <c r="C1161" i="9"/>
  <c r="C1162" i="9"/>
  <c r="C1163" i="9"/>
  <c r="C1164" i="9"/>
  <c r="C1165" i="9"/>
  <c r="C1166" i="9"/>
  <c r="C1167" i="9"/>
  <c r="C1168" i="9"/>
  <c r="C1169" i="9"/>
  <c r="C1170" i="9"/>
  <c r="C1171" i="9"/>
  <c r="C1172" i="9"/>
  <c r="C1173" i="9"/>
  <c r="C1174" i="9"/>
  <c r="C1175" i="9"/>
  <c r="C1176" i="9"/>
  <c r="C1177" i="9"/>
  <c r="C1178" i="9"/>
  <c r="C1179" i="9"/>
  <c r="C1180" i="9"/>
  <c r="C1181" i="9"/>
  <c r="C1182" i="9"/>
  <c r="C1183" i="9"/>
  <c r="C1184" i="9"/>
  <c r="C1185" i="9"/>
  <c r="C1186" i="9"/>
  <c r="C1187" i="9"/>
  <c r="C1188" i="9"/>
  <c r="C1189" i="9"/>
  <c r="C1190" i="9"/>
  <c r="C1191" i="9"/>
  <c r="C1192" i="9"/>
  <c r="C1193" i="9"/>
  <c r="C1194" i="9"/>
  <c r="C1195" i="9"/>
  <c r="C1196" i="9"/>
  <c r="C1197" i="9"/>
  <c r="C1198" i="9"/>
  <c r="C1199" i="9"/>
  <c r="C1200" i="9"/>
  <c r="C1201" i="9"/>
  <c r="C1202" i="9"/>
  <c r="C1203" i="9"/>
  <c r="C1204" i="9"/>
  <c r="C1205" i="9"/>
  <c r="C1206" i="9"/>
  <c r="C1207" i="9"/>
  <c r="C1208" i="9"/>
  <c r="C1209" i="9"/>
  <c r="C1210" i="9"/>
  <c r="C1211" i="9"/>
  <c r="C1212" i="9"/>
  <c r="C1213" i="9"/>
  <c r="C1214" i="9"/>
  <c r="C1215" i="9"/>
  <c r="C1216" i="9"/>
  <c r="C1217" i="9"/>
  <c r="C1218" i="9"/>
  <c r="C1219" i="9"/>
  <c r="C1220" i="9"/>
  <c r="C1221" i="9"/>
  <c r="C1222" i="9"/>
  <c r="C1223" i="9"/>
  <c r="C1224" i="9"/>
  <c r="C1225" i="9"/>
  <c r="C1226" i="9"/>
  <c r="C1227" i="9"/>
  <c r="C1228" i="9"/>
  <c r="C1229" i="9"/>
  <c r="C1230" i="9"/>
  <c r="C1231" i="9"/>
  <c r="C1232" i="9"/>
  <c r="C1233" i="9"/>
  <c r="C1234" i="9"/>
  <c r="C1235" i="9"/>
  <c r="C1236" i="9"/>
  <c r="C1237" i="9"/>
  <c r="C1238" i="9"/>
  <c r="C1239" i="9"/>
  <c r="C1240" i="9"/>
  <c r="C1241" i="9"/>
  <c r="C1242" i="9"/>
  <c r="C1243" i="9"/>
  <c r="C1244" i="9"/>
  <c r="C1245" i="9"/>
  <c r="C1246" i="9"/>
  <c r="C1247" i="9"/>
  <c r="C1248" i="9"/>
  <c r="C1249" i="9"/>
  <c r="C1250" i="9"/>
  <c r="C1251" i="9"/>
  <c r="C1252" i="9"/>
  <c r="C1253" i="9"/>
  <c r="C1254" i="9"/>
  <c r="C1255" i="9"/>
  <c r="C1256" i="9"/>
  <c r="C1257" i="9"/>
  <c r="C1258" i="9"/>
  <c r="C1259" i="9"/>
  <c r="C1260" i="9"/>
  <c r="C1261" i="9"/>
  <c r="C1262" i="9"/>
  <c r="C1263" i="9"/>
  <c r="C1264" i="9"/>
  <c r="C1265" i="9"/>
  <c r="C1266" i="9"/>
  <c r="C1267" i="9"/>
  <c r="C1268" i="9"/>
  <c r="C1269" i="9"/>
  <c r="C1270" i="9"/>
  <c r="C1271" i="9"/>
  <c r="C1272" i="9"/>
  <c r="C1273" i="9"/>
  <c r="C1274" i="9"/>
  <c r="C1275" i="9"/>
  <c r="C1276" i="9"/>
  <c r="C1277" i="9"/>
  <c r="C1278" i="9"/>
  <c r="C1279" i="9"/>
  <c r="C1280" i="9"/>
  <c r="C1281" i="9"/>
  <c r="C1282" i="9"/>
  <c r="C1283" i="9"/>
  <c r="C1284" i="9"/>
  <c r="C1285" i="9"/>
  <c r="C1286" i="9"/>
  <c r="C1287" i="9"/>
  <c r="C1288" i="9"/>
  <c r="C1289" i="9"/>
  <c r="C1290" i="9"/>
  <c r="C1291" i="9"/>
  <c r="C1292" i="9"/>
  <c r="C1293" i="9"/>
  <c r="C1294" i="9"/>
  <c r="C1295" i="9"/>
  <c r="C1296" i="9"/>
  <c r="C1297" i="9"/>
  <c r="C1298" i="9"/>
  <c r="C1299" i="9"/>
  <c r="C1300" i="9"/>
  <c r="C1301" i="9"/>
  <c r="C1302" i="9"/>
  <c r="C1303" i="9"/>
  <c r="C1304" i="9"/>
  <c r="C1305" i="9"/>
  <c r="C1306" i="9"/>
  <c r="C1307" i="9"/>
  <c r="C1308" i="9"/>
  <c r="C1309" i="9"/>
  <c r="C1310" i="9"/>
  <c r="C1311" i="9"/>
  <c r="C1312" i="9"/>
  <c r="C1313" i="9"/>
  <c r="C1314" i="9"/>
  <c r="C1315" i="9"/>
  <c r="C1316" i="9"/>
  <c r="C1317" i="9"/>
  <c r="C1318" i="9"/>
  <c r="C1319" i="9"/>
  <c r="C1320" i="9"/>
  <c r="C1321" i="9"/>
  <c r="C1322" i="9"/>
  <c r="C1323" i="9"/>
  <c r="C1324" i="9"/>
  <c r="C1325" i="9"/>
  <c r="C1326" i="9"/>
  <c r="C1327" i="9"/>
  <c r="C1328" i="9"/>
  <c r="C1329" i="9"/>
  <c r="C1330" i="9"/>
  <c r="C1331" i="9"/>
  <c r="C1332" i="9"/>
  <c r="C1333" i="9"/>
  <c r="C1334" i="9"/>
  <c r="C1335" i="9"/>
  <c r="C1336" i="9"/>
  <c r="C1337" i="9"/>
  <c r="C1338" i="9"/>
  <c r="C1339" i="9"/>
  <c r="C1340" i="9"/>
  <c r="C1341" i="9"/>
  <c r="C1342" i="9"/>
  <c r="C1343" i="9"/>
  <c r="C1344" i="9"/>
  <c r="C1345" i="9"/>
  <c r="C1346" i="9"/>
  <c r="C1347" i="9"/>
  <c r="C1348" i="9"/>
  <c r="C1349" i="9"/>
  <c r="C1350" i="9"/>
  <c r="C1351" i="9"/>
  <c r="C1352" i="9"/>
  <c r="C1353" i="9"/>
  <c r="C1354" i="9"/>
  <c r="C1355" i="9"/>
  <c r="C1356" i="9"/>
  <c r="C1357" i="9"/>
  <c r="C1358" i="9"/>
  <c r="C1359" i="9"/>
  <c r="C1360" i="9"/>
  <c r="C1361" i="9"/>
  <c r="C1362" i="9"/>
  <c r="C1363" i="9"/>
  <c r="C1364" i="9"/>
  <c r="C1365" i="9"/>
  <c r="C1366" i="9"/>
  <c r="C1367" i="9"/>
  <c r="C1368" i="9"/>
  <c r="C1369" i="9"/>
  <c r="C1370" i="9"/>
  <c r="C1371" i="9"/>
  <c r="C1372" i="9"/>
  <c r="C1373" i="9"/>
  <c r="C1374" i="9"/>
  <c r="C1375" i="9"/>
  <c r="C1376" i="9"/>
  <c r="C1377" i="9"/>
  <c r="C1378" i="9"/>
  <c r="C1379" i="9"/>
  <c r="C1380" i="9"/>
  <c r="C1381" i="9"/>
  <c r="C1382" i="9"/>
  <c r="C1383" i="9"/>
  <c r="C1384" i="9"/>
  <c r="C1385" i="9"/>
  <c r="C1386" i="9"/>
  <c r="C1387" i="9"/>
  <c r="C1388" i="9"/>
  <c r="C1389" i="9"/>
  <c r="C1390" i="9"/>
  <c r="C1391" i="9"/>
  <c r="C1392" i="9"/>
  <c r="C1393" i="9"/>
  <c r="C1394" i="9"/>
  <c r="C1395" i="9"/>
  <c r="C1396" i="9"/>
  <c r="C1397" i="9"/>
  <c r="C1398" i="9"/>
  <c r="C1399" i="9"/>
  <c r="C1400" i="9"/>
  <c r="C1401" i="9"/>
  <c r="C1402" i="9"/>
  <c r="C1403" i="9"/>
  <c r="C1404" i="9"/>
  <c r="C1405" i="9"/>
  <c r="C1406" i="9"/>
  <c r="C1407" i="9"/>
  <c r="C1408" i="9"/>
  <c r="C1409" i="9"/>
  <c r="C1410" i="9"/>
  <c r="C1411" i="9"/>
  <c r="C1412" i="9"/>
  <c r="C1413" i="9"/>
  <c r="C1414" i="9"/>
  <c r="C1415" i="9"/>
  <c r="C1416" i="9"/>
  <c r="C1417" i="9"/>
  <c r="C1418" i="9"/>
  <c r="C1419" i="9"/>
  <c r="C1420" i="9"/>
  <c r="C1421" i="9"/>
  <c r="C1422" i="9"/>
  <c r="C1423" i="9"/>
  <c r="C1424" i="9"/>
  <c r="C1425" i="9"/>
  <c r="C1426" i="9"/>
  <c r="C1427" i="9"/>
  <c r="C1428" i="9"/>
  <c r="C1429" i="9"/>
  <c r="C1430" i="9"/>
  <c r="C1431" i="9"/>
  <c r="C1432" i="9"/>
  <c r="C1433" i="9"/>
  <c r="C1434" i="9"/>
  <c r="C1435" i="9"/>
  <c r="C1436" i="9"/>
  <c r="C1437" i="9"/>
  <c r="C1438" i="9"/>
  <c r="C1439" i="9"/>
  <c r="C1440" i="9"/>
  <c r="C1441" i="9"/>
  <c r="C1442" i="9"/>
  <c r="C1443" i="9"/>
  <c r="C1444" i="9"/>
  <c r="C1445" i="9"/>
  <c r="C1446" i="9"/>
  <c r="C1447" i="9"/>
  <c r="C1448" i="9"/>
  <c r="C1449" i="9"/>
  <c r="C1450" i="9"/>
  <c r="C1451" i="9"/>
  <c r="C1452" i="9"/>
  <c r="C1453" i="9"/>
  <c r="C1454" i="9"/>
  <c r="C1455" i="9"/>
  <c r="C1456" i="9"/>
  <c r="C1457" i="9"/>
  <c r="C1458" i="9"/>
  <c r="C1459" i="9"/>
  <c r="C1460" i="9"/>
  <c r="C1461" i="9"/>
  <c r="C1462" i="9"/>
  <c r="C1463" i="9"/>
  <c r="C1464" i="9"/>
  <c r="C1465" i="9"/>
  <c r="C1466" i="9"/>
  <c r="C1467" i="9"/>
  <c r="C1468" i="9"/>
  <c r="C1469" i="9"/>
  <c r="C1470" i="9"/>
  <c r="C1471" i="9"/>
  <c r="C1472" i="9"/>
  <c r="C1473" i="9"/>
  <c r="C1474" i="9"/>
  <c r="C1475" i="9"/>
  <c r="C1476" i="9"/>
  <c r="C1477" i="9"/>
  <c r="C1478" i="9"/>
  <c r="C1479" i="9"/>
  <c r="C1480" i="9"/>
  <c r="C1481" i="9"/>
  <c r="C1482" i="9"/>
  <c r="C1483" i="9"/>
  <c r="C1484" i="9"/>
  <c r="C1485" i="9"/>
  <c r="C1486" i="9"/>
  <c r="C1487" i="9"/>
  <c r="C1488" i="9"/>
  <c r="C1489" i="9"/>
  <c r="C1490" i="9"/>
  <c r="C1491" i="9"/>
  <c r="C1492" i="9"/>
  <c r="C1493" i="9"/>
  <c r="C1494" i="9"/>
  <c r="C1495" i="9"/>
  <c r="C1496" i="9"/>
  <c r="C1497" i="9"/>
  <c r="C1498" i="9"/>
  <c r="C1499" i="9"/>
  <c r="C1500" i="9"/>
  <c r="C1501" i="9"/>
  <c r="C1502" i="9"/>
  <c r="C1503" i="9"/>
  <c r="C1504" i="9"/>
  <c r="C1505" i="9"/>
  <c r="B6" i="9"/>
  <c r="B7" i="9"/>
  <c r="B8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G8" i="9" l="1"/>
  <c r="I8" i="9" s="1"/>
  <c r="G6" i="9"/>
  <c r="I6" i="9" s="1"/>
  <c r="D7" i="9"/>
  <c r="D8" i="9"/>
  <c r="G7" i="9"/>
  <c r="I7" i="9" s="1"/>
  <c r="D6" i="9"/>
  <c r="B12" i="9" l="1"/>
  <c r="G12" i="9" s="1"/>
  <c r="I12" i="9" s="1"/>
  <c r="B14" i="12" s="1"/>
  <c r="N7" i="10" s="1"/>
  <c r="B11" i="9"/>
  <c r="G11" i="9" s="1"/>
  <c r="I11" i="9" s="1"/>
  <c r="O5" i="12"/>
  <c r="O3" i="12"/>
  <c r="C10" i="9"/>
  <c r="B10" i="9"/>
  <c r="O2" i="12"/>
  <c r="B9" i="9"/>
  <c r="G9" i="9" s="1"/>
  <c r="I9" i="9" s="1"/>
  <c r="O4" i="12"/>
  <c r="C9" i="9"/>
  <c r="C12" i="9"/>
  <c r="C34" i="12"/>
  <c r="L50" i="11" s="1"/>
  <c r="C11" i="9"/>
  <c r="F14" i="12"/>
  <c r="G14" i="12" s="1"/>
  <c r="B5" i="12"/>
  <c r="B25" i="12"/>
  <c r="F11" i="12"/>
  <c r="G11" i="12" s="1"/>
  <c r="F3" i="12"/>
  <c r="B24" i="12"/>
  <c r="F15" i="12"/>
  <c r="G15" i="12" s="1"/>
  <c r="F16" i="12"/>
  <c r="G16" i="12" s="1"/>
  <c r="B23" i="12"/>
  <c r="F10" i="12"/>
  <c r="G10" i="12" s="1"/>
  <c r="F13" i="12"/>
  <c r="G13" i="12" s="1"/>
  <c r="F5" i="12"/>
  <c r="F6" i="12"/>
  <c r="F12" i="12"/>
  <c r="G12" i="12" s="1"/>
  <c r="B22" i="12"/>
  <c r="F4" i="12"/>
  <c r="F7" i="12"/>
  <c r="G7" i="12" s="1"/>
  <c r="F2" i="12"/>
  <c r="F9" i="12"/>
  <c r="G9" i="12" s="1"/>
  <c r="F8" i="12"/>
  <c r="G8" i="12" s="1"/>
  <c r="B8" i="12"/>
  <c r="J7" i="10" s="1"/>
  <c r="B21" i="12"/>
  <c r="B20" i="12"/>
  <c r="C20" i="12"/>
  <c r="C19" i="12"/>
  <c r="B19" i="12"/>
  <c r="C32" i="12"/>
  <c r="L48" i="11" s="1"/>
  <c r="B33" i="12"/>
  <c r="K49" i="11" s="1"/>
  <c r="C33" i="12"/>
  <c r="L49" i="11" s="1"/>
  <c r="B34" i="12"/>
  <c r="K50" i="11" s="1"/>
  <c r="B30" i="12"/>
  <c r="K46" i="11" s="1"/>
  <c r="B31" i="12"/>
  <c r="K47" i="11" s="1"/>
  <c r="B29" i="12"/>
  <c r="K45" i="11" s="1"/>
  <c r="B28" i="12"/>
  <c r="K44" i="11" s="1"/>
  <c r="C31" i="12"/>
  <c r="L47" i="11" s="1"/>
  <c r="B32" i="12"/>
  <c r="K48" i="11" s="1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F6" i="4"/>
  <c r="F7" i="4"/>
  <c r="G7" i="4" s="1"/>
  <c r="F8" i="4"/>
  <c r="G8" i="4" s="1"/>
  <c r="F9" i="4"/>
  <c r="G9" i="4" s="1"/>
  <c r="F10" i="4"/>
  <c r="G10" i="4" s="1"/>
  <c r="F11" i="4"/>
  <c r="G11" i="4" s="1"/>
  <c r="F12" i="4"/>
  <c r="G12" i="4" s="1"/>
  <c r="F13" i="4"/>
  <c r="G13" i="4" s="1"/>
  <c r="F14" i="4"/>
  <c r="G14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D12" i="9" l="1"/>
  <c r="C30" i="12"/>
  <c r="L46" i="11" s="1"/>
  <c r="C29" i="12"/>
  <c r="L45" i="11" s="1"/>
  <c r="C24" i="12"/>
  <c r="G6" i="4"/>
  <c r="B15" i="12"/>
  <c r="B16" i="12" s="1"/>
  <c r="B17" i="10" s="1"/>
  <c r="D11" i="9"/>
  <c r="C28" i="12"/>
  <c r="L44" i="11" s="1"/>
  <c r="C23" i="12"/>
  <c r="G10" i="9"/>
  <c r="I10" i="9" s="1"/>
  <c r="D10" i="9"/>
  <c r="D9" i="9"/>
  <c r="B17" i="12"/>
  <c r="B15" i="10" s="1"/>
  <c r="B7" i="10"/>
  <c r="B7" i="12"/>
  <c r="F7" i="10" s="1"/>
  <c r="C25" i="12"/>
  <c r="G3" i="12"/>
  <c r="C22" i="12"/>
  <c r="G5" i="12"/>
  <c r="G6" i="12"/>
  <c r="G4" i="12"/>
  <c r="G2" i="12"/>
  <c r="B12" i="12"/>
  <c r="B13" i="12" s="1"/>
  <c r="B11" i="10" s="1"/>
  <c r="C21" i="12"/>
  <c r="B14" i="10" l="1"/>
  <c r="J4" i="12"/>
  <c r="L4" i="12" s="1"/>
  <c r="J2" i="12"/>
  <c r="L2" i="12" s="1"/>
  <c r="J5" i="12"/>
  <c r="J3" i="12"/>
  <c r="J6" i="12"/>
  <c r="L3" i="12" l="1"/>
  <c r="K3" i="12"/>
  <c r="L5" i="12"/>
  <c r="K5" i="12"/>
  <c r="L6" i="12"/>
  <c r="K6" i="12"/>
  <c r="K4" i="12"/>
  <c r="K2" i="12"/>
</calcChain>
</file>

<file path=xl/sharedStrings.xml><?xml version="1.0" encoding="utf-8"?>
<sst xmlns="http://schemas.openxmlformats.org/spreadsheetml/2006/main" count="880" uniqueCount="221">
  <si>
    <t>CategoriasMenu</t>
  </si>
  <si>
    <t>EstadoProducto</t>
  </si>
  <si>
    <t>MetodosPago</t>
  </si>
  <si>
    <t>CategoriasInsumo</t>
  </si>
  <si>
    <t>CategoriasGasto</t>
  </si>
  <si>
    <t>Turnos</t>
  </si>
  <si>
    <t>MotivoMerma</t>
  </si>
  <si>
    <t>SiNo</t>
  </si>
  <si>
    <t>Entradas</t>
  </si>
  <si>
    <t>Platos de Fondo</t>
  </si>
  <si>
    <t>Menu del Dia</t>
  </si>
  <si>
    <t>Bebidas</t>
  </si>
  <si>
    <t>Postres</t>
  </si>
  <si>
    <t>Combos</t>
  </si>
  <si>
    <t>Otros</t>
  </si>
  <si>
    <t>Activo</t>
  </si>
  <si>
    <t>Inactivo</t>
  </si>
  <si>
    <t>Efectivo</t>
  </si>
  <si>
    <t>Yape/Plin</t>
  </si>
  <si>
    <t>Tarjeta</t>
  </si>
  <si>
    <t>Transferencia</t>
  </si>
  <si>
    <t>Carnes y Pescados</t>
  </si>
  <si>
    <t>Verduras y Frutas</t>
  </si>
  <si>
    <t>Abarrotes</t>
  </si>
  <si>
    <t>Lacteos y Huevos</t>
  </si>
  <si>
    <t>Bebidas e Insumos</t>
  </si>
  <si>
    <t>Envases y Desechables</t>
  </si>
  <si>
    <t>Gas y Combustible</t>
  </si>
  <si>
    <t>Alquiler</t>
  </si>
  <si>
    <t>Luz</t>
  </si>
  <si>
    <t>Agua</t>
  </si>
  <si>
    <t>Gas</t>
  </si>
  <si>
    <t>Internet y Telefono</t>
  </si>
  <si>
    <t>Planilla y Personal</t>
  </si>
  <si>
    <t>Mantenimiento</t>
  </si>
  <si>
    <t>Marketing</t>
  </si>
  <si>
    <t>Manana</t>
  </si>
  <si>
    <t>Tarde</t>
  </si>
  <si>
    <t>Noche</t>
  </si>
  <si>
    <t>Vencido o Danado</t>
  </si>
  <si>
    <t>Error de Preparacion</t>
  </si>
  <si>
    <t>Devolucion de Cliente</t>
  </si>
  <si>
    <t>Robo o Perdida</t>
  </si>
  <si>
    <t>Otro</t>
  </si>
  <si>
    <t>Si</t>
  </si>
  <si>
    <t>No</t>
  </si>
  <si>
    <t>Moneda</t>
  </si>
  <si>
    <t>S/</t>
  </si>
  <si>
    <t>$</t>
  </si>
  <si>
    <t>CONFIGURACION DEL NEGOCIO</t>
  </si>
  <si>
    <t>Completa estos datos una sola vez. Se usan en el Panel de Control y en tus reportes.</t>
  </si>
  <si>
    <t>Nombre del negocio:</t>
  </si>
  <si>
    <t>Propietario / Encargado:</t>
  </si>
  <si>
    <t>Moneda:</t>
  </si>
  <si>
    <t>Meta de venta diaria:</t>
  </si>
  <si>
    <t>Mi Negocio de Comida</t>
  </si>
  <si>
    <t>MENU Y PRODUCTOS</t>
  </si>
  <si>
    <t>Registra cada plato o producto que vendes. El margen se calcula automaticamente. El costo es un estimado tuyo (ingredientes + insumos por porcion).</t>
  </si>
  <si>
    <t>Codigo</t>
  </si>
  <si>
    <t>Nombre del Plato</t>
  </si>
  <si>
    <t>Categoria</t>
  </si>
  <si>
    <t>Costo Estimado</t>
  </si>
  <si>
    <t>Precio de Venta</t>
  </si>
  <si>
    <t>Margen (S/)</t>
  </si>
  <si>
    <t>Margen (%)</t>
  </si>
  <si>
    <t>Estado</t>
  </si>
  <si>
    <t>REGISTRO DE VENTAS</t>
  </si>
  <si>
    <t>Elige el plato de la lista y escribe la cantidad. El precio, el costo y la utilidad se calculan solos.</t>
  </si>
  <si>
    <t>Fecha</t>
  </si>
  <si>
    <t>Plato</t>
  </si>
  <si>
    <t>Cantidad</t>
  </si>
  <si>
    <t>Precio Unit.</t>
  </si>
  <si>
    <t>Importe</t>
  </si>
  <si>
    <t>Costo Unit.</t>
  </si>
  <si>
    <t>Costo Total</t>
  </si>
  <si>
    <t>Utilidad</t>
  </si>
  <si>
    <t>Metodo de Pago</t>
  </si>
  <si>
    <t>Turno</t>
  </si>
  <si>
    <t>Dia</t>
  </si>
  <si>
    <t>COMPRAS DE INSUMOS</t>
  </si>
  <si>
    <t>Registra cada compra de ingredientes o insumos: carnes, verduras, abarrotes, envases, gas, etc.</t>
  </si>
  <si>
    <t>Insumo / Descripcion</t>
  </si>
  <si>
    <t>Proveedor</t>
  </si>
  <si>
    <t>Monto</t>
  </si>
  <si>
    <t>GASTOS FIJOS Y OPERATIVOS</t>
  </si>
  <si>
    <t>Registra gastos que no son insumos: alquiler, luz, agua, gas, planilla, mantenimiento, marketing, etc.</t>
  </si>
  <si>
    <t>Concepto</t>
  </si>
  <si>
    <t>Recurrente Mensual</t>
  </si>
  <si>
    <t>MERMA Y DESPERDICIO</t>
  </si>
  <si>
    <t>Registra insumos o platos que se perdieron: vencidos, danados, mal preparados o devueltos. Esto es dinero que se va sin venderse.</t>
  </si>
  <si>
    <t>Insumo o Plato Afectado</t>
  </si>
  <si>
    <t>Motivo</t>
  </si>
  <si>
    <t>Costo Estimado de la Perdida</t>
  </si>
  <si>
    <t>CIERRE DE CAJA DIARIO</t>
  </si>
  <si>
    <t>Cada dia solo escribe: Fecha, Fondo de Caja Inicial y Efectivo Contado. Todo lo demas se calcula solo a partir de tus Ventas, Compras y Gastos.</t>
  </si>
  <si>
    <t>Ventas Efectivo (Sistema)</t>
  </si>
  <si>
    <t>Ventas Digitales (Sistema)</t>
  </si>
  <si>
    <t>Total Ventas (Sistema)</t>
  </si>
  <si>
    <t>Fondo de Caja Inicial</t>
  </si>
  <si>
    <t>Gastos Pagados en Efectivo (Sistema)</t>
  </si>
  <si>
    <t>Efectivo Esperado</t>
  </si>
  <si>
    <t>Efectivo Contado (Real)</t>
  </si>
  <si>
    <t>Diferencia</t>
  </si>
  <si>
    <t>FechaInicioMes</t>
  </si>
  <si>
    <t>FechaFinMes</t>
  </si>
  <si>
    <t>Hoy</t>
  </si>
  <si>
    <t>VentasHoy</t>
  </si>
  <si>
    <t>MermaHoy</t>
  </si>
  <si>
    <t>UtilidadHoy</t>
  </si>
  <si>
    <t>VentasMes</t>
  </si>
  <si>
    <t>GastosFijosMes</t>
  </si>
  <si>
    <t>ComprasMes</t>
  </si>
  <si>
    <t>MermaMes</t>
  </si>
  <si>
    <t>UtilidadBrutaMes</t>
  </si>
  <si>
    <t>UtilidadNetaMes</t>
  </si>
  <si>
    <t>DiferenciaCajaHoy</t>
  </si>
  <si>
    <t>MargenPromedioPlato</t>
  </si>
  <si>
    <t>PuntoEquilibrioDiario</t>
  </si>
  <si>
    <t>MetaProgreso</t>
  </si>
  <si>
    <t>Ventas</t>
  </si>
  <si>
    <t>Lunes</t>
  </si>
  <si>
    <t>Martes</t>
  </si>
  <si>
    <t>Miercoles</t>
  </si>
  <si>
    <t>Jueves</t>
  </si>
  <si>
    <t>Viernes</t>
  </si>
  <si>
    <t>Sabado</t>
  </si>
  <si>
    <t>Domingo</t>
  </si>
  <si>
    <t>RankKey</t>
  </si>
  <si>
    <t>Rank</t>
  </si>
  <si>
    <t>RowIdx</t>
  </si>
  <si>
    <t>Metodo</t>
  </si>
  <si>
    <t>PANEL DE CONTROL</t>
  </si>
  <si>
    <t>VENTAS DE HOY</t>
  </si>
  <si>
    <t>UTILIDAD DE HOY</t>
  </si>
  <si>
    <t>VENTAS DEL MES</t>
  </si>
  <si>
    <t>DIFERENCIA DE CAJA HOY</t>
  </si>
  <si>
    <t>UTILIDAD NETA DEL MES</t>
  </si>
  <si>
    <t>GASTOS FIJOS DEL MES</t>
  </si>
  <si>
    <t>COMPRAS DE INSUMOS DEL MES</t>
  </si>
  <si>
    <t>MERMA DEL MES</t>
  </si>
  <si>
    <t>Periodo (Mes)</t>
  </si>
  <si>
    <t>REPORTES COMPARATIVOS</t>
  </si>
  <si>
    <t>Tablas dinamicas: haz clic derecho y elige Actualizar si acabas de agregar ventas nuevas. Puedes arrastrar los campos para explorar tus datos a tu manera.</t>
  </si>
  <si>
    <t>Ventas por Producto (todos)</t>
  </si>
  <si>
    <t>Ventas por Categoria</t>
  </si>
  <si>
    <t>Ventas por Mes</t>
  </si>
  <si>
    <t>Etiquetas de fila</t>
  </si>
  <si>
    <t>(en blanco)</t>
  </si>
  <si>
    <t>Total general</t>
  </si>
  <si>
    <t>Ventas (S/)</t>
  </si>
  <si>
    <t>Valores</t>
  </si>
  <si>
    <t>Cantidad Vendida</t>
  </si>
  <si>
    <t>Utilidad (S/)</t>
  </si>
  <si>
    <t>EMPIEZA AQUI</t>
  </si>
  <si>
    <t>Instrucciones</t>
  </si>
  <si>
    <t>Aprende a usar tu plantilla en 5 minutos</t>
  </si>
  <si>
    <t>Configuracion</t>
  </si>
  <si>
    <t>Configura el nombre y la meta de tu negocio</t>
  </si>
  <si>
    <t>Menu</t>
  </si>
  <si>
    <t>Registra tus platos y calcula tu margen</t>
  </si>
  <si>
    <t>Anota cada venta del dia</t>
  </si>
  <si>
    <t>Compras</t>
  </si>
  <si>
    <t>Registra tus compras de insumos e ingredientes</t>
  </si>
  <si>
    <t>Gastos Fijos</t>
  </si>
  <si>
    <t>Registra alquiler, luz, planilla y otros gastos</t>
  </si>
  <si>
    <t>Merma</t>
  </si>
  <si>
    <t>Registra lo que se vence, danha o desperdicia</t>
  </si>
  <si>
    <t>Cierre de Caja</t>
  </si>
  <si>
    <t>Cuadra tu caja de efectivo cada dia</t>
  </si>
  <si>
    <t>Panel de Control</t>
  </si>
  <si>
    <t>Mira el resumen visual de tu negocio</t>
  </si>
  <si>
    <t>Reportes</t>
  </si>
  <si>
    <t>Explora tus productos, categorias y meses</t>
  </si>
  <si>
    <t>BIENVENIDO A TU ADMINISTRADOR DE NEGOCIO</t>
  </si>
  <si>
    <t>Todo lo que necesitas para controlar tu negocio de comida, sin conocimientos de contabilidad ni de Excel.</t>
  </si>
  <si>
    <t>1.  Ve a Configuracion y escribe el nombre de tu negocio y tu meta de venta diaria.</t>
  </si>
  <si>
    <t>2.  Registra tus platos en Menu: nombre, categoria, costo estimado y precio de venta. El margen se calcula solo.</t>
  </si>
  <si>
    <t>3.  Cada vez que vendas algo, anotalo en Ventas: elige el plato de la lista y escribe la cantidad. El precio, el costo y la utilidad se calculan solos.</t>
  </si>
  <si>
    <t>4.  Cuando compres insumos (carnes, verduras, abarrotes, gas, envases), registralo en Compras.</t>
  </si>
  <si>
    <t>5.  Los gastos que no son insumos (alquiler, luz, agua, planilla, marketing) van en Gastos Fijos.</t>
  </si>
  <si>
    <t>6.  Si algo se vence, se dana o se desperdicia, anotalo en Merma. Es dinero que se pierde y debes saberlo.</t>
  </si>
  <si>
    <t>7.  Al cerrar el dia, cuenta tu efectivo y anotalo en Cierre de Caja para saber si tu caja cuadra.</t>
  </si>
  <si>
    <t>8.  Revisa tu Panel de Control: ventas, utilidad, gastos, tu punto de equilibrio y tu avance de meta, todo en un vistazo.</t>
  </si>
  <si>
    <t>9.  Explora Reportes para ver tus platos mas vendidos, tus categorias mas rentables y tu evolucion mes a mes.</t>
  </si>
  <si>
    <t>10. Las celdas de fondo color crema son para que escribas tu. Las demas celdas se calculan solas: no hace falta (ni conviene) editarlas.</t>
  </si>
  <si>
    <t>Ceviche Clasico</t>
  </si>
  <si>
    <t>Arroz con Mariscos</t>
  </si>
  <si>
    <t>Pollo a la Brasa 1/4</t>
  </si>
  <si>
    <t>Pollo a la Brasa 1/2</t>
  </si>
  <si>
    <t>Menu del Dia Clasico</t>
  </si>
  <si>
    <t>Menu del Dia Especial</t>
  </si>
  <si>
    <t>Sanguche de Chicharron</t>
  </si>
  <si>
    <t>Sanguche de Pollo</t>
  </si>
  <si>
    <t>Causa Limena</t>
  </si>
  <si>
    <t>Chicha Morada 1L</t>
  </si>
  <si>
    <t>Jugo de Papaya</t>
  </si>
  <si>
    <t>Inca Kola 500ml</t>
  </si>
  <si>
    <t>Combo Familiar Pollo</t>
  </si>
  <si>
    <t>Suspiro a la Limena</t>
  </si>
  <si>
    <t>Mazamorra Morada</t>
  </si>
  <si>
    <t>Pollo fresco (jabas)</t>
  </si>
  <si>
    <t>Avicola San Jose</t>
  </si>
  <si>
    <t>Pescado y mariscos</t>
  </si>
  <si>
    <t>Mercado Central</t>
  </si>
  <si>
    <t>Verduras y limones</t>
  </si>
  <si>
    <t>Arroz, aceite, sal</t>
  </si>
  <si>
    <t>Distribuidora Lopez</t>
  </si>
  <si>
    <t>Gaseosas y bebidas</t>
  </si>
  <si>
    <t>Balon de gas</t>
  </si>
  <si>
    <t>Grifo Norte</t>
  </si>
  <si>
    <t>Alquiler del local</t>
  </si>
  <si>
    <t>Recibo de luz</t>
  </si>
  <si>
    <t>Recibo de agua</t>
  </si>
  <si>
    <t>Plan de internet</t>
  </si>
  <si>
    <t>Sueldo ayudante de cocina</t>
  </si>
  <si>
    <t>Mantenimiento de cocina</t>
  </si>
  <si>
    <t>Pescado (no se vendio a tiempo)</t>
  </si>
  <si>
    <t>Verduras marchitas</t>
  </si>
  <si>
    <t>Sanguche mal preparado</t>
  </si>
  <si>
    <t>Jugo devuelto por cliente</t>
  </si>
  <si>
    <t>Soy el propietari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</si>
</sst>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&quot;S/&quot;\ #,##0.00"/>
    <numFmt numFmtId="165" formatCode="0.0%"/>
    <numFmt numFmtId="166" formatCode="dd/mm/yyyy"/>
    <numFmt numFmtId="167" formatCode="0%;\-0%;"/>
  </numFmts>
  <fonts count="20" x14ac:knownFonts="1">
    <font>
      <sz val="11"/>
      <color theme="1"/>
      <name val="Calibri"/>
      <family val="2"/>
      <scheme val="minor"/>
    </font>
    <font>
      <b/>
      <sz val="11"/>
      <color rgb="FFFFFFFF"/>
      <name val="Segoe UI"/>
      <family val="2"/>
    </font>
    <font>
      <b/>
      <sz val="16"/>
      <color rgb="FFFFFFFF"/>
      <name val="Segoe UI"/>
      <family val="2"/>
    </font>
    <font>
      <i/>
      <sz val="9"/>
      <color rgb="FF52514E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sz val="10"/>
      <color rgb="FFFFFFFF"/>
      <name val="Segoe UI"/>
      <family val="2"/>
    </font>
    <font>
      <sz val="11"/>
      <color rgb="FF52514E"/>
      <name val="Calibri"/>
      <family val="2"/>
      <scheme val="minor"/>
    </font>
    <font>
      <sz val="9"/>
      <color theme="1"/>
      <name val="Segoe UI"/>
      <family val="2"/>
    </font>
    <font>
      <i/>
      <sz val="10"/>
      <color rgb="FF52514E"/>
      <name val="Segoe UI"/>
      <family val="2"/>
    </font>
    <font>
      <b/>
      <sz val="9"/>
      <color rgb="FFCDE2FB"/>
      <name val="Segoe UI"/>
      <family val="2"/>
    </font>
    <font>
      <b/>
      <sz val="18"/>
      <color rgb="FFFFFFFF"/>
      <name val="Segoe UI"/>
      <family val="2"/>
    </font>
    <font>
      <b/>
      <sz val="10"/>
      <color rgb="FF0A2D5A"/>
      <name val="Segoe UI"/>
      <family val="2"/>
    </font>
    <font>
      <sz val="11"/>
      <color rgb="FFFFFFFF"/>
      <name val="Calibri"/>
      <family val="2"/>
      <scheme val="minor"/>
    </font>
    <font>
      <b/>
      <sz val="10.5"/>
      <color rgb="FF7A4E00"/>
      <name val="Segoe UI"/>
      <family val="2"/>
    </font>
    <font>
      <b/>
      <sz val="11"/>
      <color theme="1"/>
      <name val="Calibri"/>
      <family val="2"/>
      <scheme val="minor"/>
    </font>
    <font>
      <b/>
      <sz val="11"/>
      <color rgb="FF0A2D5A"/>
      <name val="Segoe UI"/>
      <family val="2"/>
    </font>
    <font>
      <i/>
      <sz val="11"/>
      <color rgb="FFCDE2FB"/>
      <name val="Segoe UI"/>
      <family val="2"/>
    </font>
    <font>
      <u/>
      <sz val="11"/>
      <color theme="10"/>
      <name val="Calibri"/>
      <family val="2"/>
      <scheme val="minor"/>
    </font>
    <font>
      <sz val="9.5"/>
      <color rgb="FF52514E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104281"/>
        <bgColor indexed="64"/>
      </patternFill>
    </fill>
    <fill>
      <patternFill patternType="solid">
        <fgColor rgb="FFFFF9E0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F6F7F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C9B25C"/>
      </top>
      <bottom style="thin">
        <color rgb="FFC9B25C"/>
      </bottom>
      <diagonal/>
    </border>
    <border>
      <left/>
      <right/>
      <top style="thin">
        <color rgb="FFC9B25C"/>
      </top>
      <bottom/>
      <diagonal/>
    </border>
    <border>
      <left/>
      <right/>
      <top/>
      <bottom style="thin">
        <color rgb="FFC9B25C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5" fillId="3" borderId="2" xfId="0" applyFont="1" applyFill="1" applyBorder="1" applyProtection="1">
      <protection locked="0"/>
    </xf>
    <xf numFmtId="164" fontId="5" fillId="3" borderId="1" xfId="0" applyNumberFormat="1" applyFont="1" applyFill="1" applyBorder="1" applyProtection="1">
      <protection locked="0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0" fontId="0" fillId="3" borderId="0" xfId="0" applyFill="1" applyBorder="1" applyProtection="1">
      <protection locked="0"/>
    </xf>
    <xf numFmtId="0" fontId="0" fillId="3" borderId="3" xfId="0" applyFill="1" applyBorder="1" applyProtection="1">
      <protection locked="0"/>
    </xf>
    <xf numFmtId="164" fontId="0" fillId="3" borderId="0" xfId="0" applyNumberFormat="1" applyFill="1" applyBorder="1" applyProtection="1">
      <protection locked="0"/>
    </xf>
    <xf numFmtId="164" fontId="0" fillId="3" borderId="3" xfId="0" applyNumberFormat="1" applyFill="1" applyBorder="1" applyProtection="1">
      <protection locked="0"/>
    </xf>
    <xf numFmtId="0" fontId="7" fillId="0" borderId="0" xfId="0" applyFont="1"/>
    <xf numFmtId="164" fontId="7" fillId="0" borderId="0" xfId="0" applyNumberFormat="1" applyFont="1"/>
    <xf numFmtId="166" fontId="0" fillId="3" borderId="0" xfId="0" applyNumberFormat="1" applyFill="1" applyBorder="1" applyProtection="1">
      <protection locked="0"/>
    </xf>
    <xf numFmtId="166" fontId="0" fillId="3" borderId="3" xfId="0" applyNumberFormat="1" applyFill="1" applyBorder="1" applyProtection="1">
      <protection locked="0"/>
    </xf>
    <xf numFmtId="1" fontId="0" fillId="3" borderId="0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0" fontId="8" fillId="0" borderId="0" xfId="0" applyFont="1"/>
    <xf numFmtId="14" fontId="8" fillId="0" borderId="0" xfId="0" applyNumberFormat="1" applyFont="1"/>
    <xf numFmtId="0" fontId="15" fillId="0" borderId="0" xfId="0" applyFont="1"/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2" fillId="5" borderId="0" xfId="1" applyFont="1" applyFill="1" applyAlignment="1">
      <alignment horizontal="left" vertical="center" indent="1"/>
    </xf>
    <xf numFmtId="0" fontId="19" fillId="5" borderId="0" xfId="0" applyFont="1" applyFill="1" applyAlignment="1">
      <alignment vertical="center"/>
    </xf>
    <xf numFmtId="0" fontId="12" fillId="0" borderId="0" xfId="1" applyFont="1" applyAlignment="1">
      <alignment horizontal="left" vertical="center" indent="1"/>
    </xf>
    <xf numFmtId="0" fontId="19" fillId="0" borderId="0" xfId="0" applyFont="1" applyAlignment="1">
      <alignment vertical="center"/>
    </xf>
    <xf numFmtId="0" fontId="0" fillId="2" borderId="0" xfId="0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horizontal="left" vertical="center" indent="1"/>
    </xf>
    <xf numFmtId="0" fontId="9" fillId="0" borderId="0" xfId="0" applyFont="1"/>
    <xf numFmtId="0" fontId="5" fillId="3" borderId="0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3" fillId="0" borderId="0" xfId="0" applyFont="1"/>
    <xf numFmtId="0" fontId="10" fillId="2" borderId="0" xfId="0" applyFont="1" applyFill="1" applyAlignment="1">
      <alignment horizontal="center"/>
    </xf>
    <xf numFmtId="164" fontId="11" fillId="2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left"/>
    </xf>
    <xf numFmtId="167" fontId="13" fillId="0" borderId="0" xfId="0" applyNumberFormat="1" applyFont="1"/>
    <xf numFmtId="0" fontId="14" fillId="4" borderId="0" xfId="0" applyFont="1" applyFill="1" applyAlignment="1">
      <alignment horizontal="left" vertical="center" indent="1"/>
    </xf>
  </cellXfs>
  <cellStyles count="2">
    <cellStyle name="Hipervínculo" xfId="1" builtinId="8"/>
    <cellStyle name="Normal" xfId="0" builtinId="0"/>
  </cellStyles>
  <dxfs count="64">
    <dxf>
      <font>
        <color rgb="FFFF8C8C"/>
      </font>
    </dxf>
    <dxf>
      <font>
        <color rgb="FF8CDCAA"/>
      </font>
    </dxf>
    <dxf>
      <numFmt numFmtId="164" formatCode="&quot;S/&quot;\ #,##0.00"/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numFmt numFmtId="166" formatCode="dd/mm/yyyy"/>
      <fill>
        <patternFill patternType="solid">
          <fgColor indexed="64"/>
          <bgColor rgb="FFFFF9E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indexed="64"/>
          <bgColor rgb="FF104281"/>
        </patternFill>
      </fill>
      <alignment horizontal="center" vertical="center" textRotation="0" wrapText="1" indent="0" justifyLastLine="0" shrinkToFit="0" readingOrder="0"/>
    </dxf>
    <dxf>
      <font>
        <b/>
        <i val="0"/>
        <color rgb="FFC02828"/>
      </font>
      <fill>
        <patternFill>
          <bgColor rgb="FFFDEBEB"/>
        </patternFill>
      </fill>
    </dxf>
    <dxf>
      <font>
        <color rgb="FF1B824A"/>
      </font>
      <fill>
        <patternFill>
          <bgColor rgb="FFE2F5E9"/>
        </patternFill>
      </fill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numFmt numFmtId="166" formatCode="dd/mm/yyyy"/>
      <fill>
        <patternFill patternType="solid">
          <fgColor indexed="64"/>
          <bgColor rgb="FFFFF9E0"/>
        </patternFill>
      </fill>
      <protection locked="0" hidden="0"/>
    </dxf>
    <dxf>
      <border outline="0">
        <bottom style="thin">
          <color rgb="FFC9B25C"/>
        </bottom>
      </border>
    </dxf>
    <dxf>
      <fill>
        <patternFill patternType="solid">
          <fgColor indexed="64"/>
          <bgColor rgb="FFFFF9E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indexed="64"/>
          <bgColor rgb="FF10428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numFmt numFmtId="166" formatCode="dd/mm/yyyy"/>
      <fill>
        <patternFill patternType="solid">
          <fgColor indexed="64"/>
          <bgColor rgb="FFFFF9E0"/>
        </patternFill>
      </fill>
      <protection locked="0" hidden="0"/>
    </dxf>
    <dxf>
      <border outline="0">
        <bottom style="thin">
          <color rgb="FFC9B25C"/>
        </bottom>
      </border>
    </dxf>
    <dxf>
      <fill>
        <patternFill patternType="solid">
          <fgColor indexed="64"/>
          <bgColor rgb="FFFFF9E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indexed="64"/>
          <bgColor rgb="FF104281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rgb="FFFFF9E0"/>
        </patternFill>
      </fill>
      <protection locked="0" hidden="0"/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numFmt numFmtId="166" formatCode="dd/mm/yyyy"/>
      <fill>
        <patternFill patternType="solid">
          <fgColor indexed="64"/>
          <bgColor rgb="FFFFF9E0"/>
        </patternFill>
      </fill>
      <protection locked="0" hidden="0"/>
    </dxf>
    <dxf>
      <border outline="0">
        <bottom style="thin">
          <color rgb="FFC9B25C"/>
        </bottom>
      </border>
    </dxf>
    <dxf>
      <fill>
        <patternFill patternType="solid">
          <fgColor indexed="64"/>
          <bgColor rgb="FFFFF9E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indexed="64"/>
          <bgColor rgb="FF104281"/>
        </patternFill>
      </fill>
      <alignment horizontal="center" vertical="center" textRotation="0" wrapText="1" indent="0" justifyLastLine="0" shrinkToFit="0" readingOrder="0"/>
    </dxf>
    <dxf>
      <font>
        <color rgb="FF52514E"/>
      </font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numFmt numFmtId="164" formatCode="&quot;S/&quot;\ #,##0.00"/>
    </dxf>
    <dxf>
      <numFmt numFmtId="164" formatCode="&quot;S/&quot;\ #,##0.00"/>
    </dxf>
    <dxf>
      <numFmt numFmtId="164" formatCode="&quot;S/&quot;\ #,##0.00"/>
    </dxf>
    <dxf>
      <numFmt numFmtId="1" formatCode="0"/>
      <fill>
        <patternFill patternType="solid">
          <fgColor indexed="64"/>
          <bgColor rgb="FFFFF9E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</dxf>
    <dxf>
      <fill>
        <patternFill patternType="solid">
          <fgColor indexed="64"/>
          <bgColor rgb="FFFFF9E0"/>
        </patternFill>
      </fill>
      <protection locked="0" hidden="0"/>
    </dxf>
    <dxf>
      <numFmt numFmtId="166" formatCode="dd/mm/yyyy"/>
      <fill>
        <patternFill patternType="solid">
          <fgColor indexed="64"/>
          <bgColor rgb="FFFFF9E0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indexed="64"/>
          <bgColor rgb="FF104281"/>
        </patternFill>
      </fill>
      <alignment horizontal="center" vertical="center" textRotation="0" wrapText="1" indent="0" justifyLastLine="0" shrinkToFit="0" readingOrder="0"/>
    </dxf>
    <dxf>
      <font>
        <b/>
        <i val="0"/>
        <color rgb="FFC02828"/>
      </font>
    </dxf>
    <dxf>
      <fill>
        <patternFill patternType="solid">
          <fgColor indexed="64"/>
          <bgColor rgb="FFFFF9E0"/>
        </patternFill>
      </fill>
      <protection locked="0" hidden="0"/>
    </dxf>
    <dxf>
      <numFmt numFmtId="165" formatCode="0.0%"/>
      <alignment horizontal="center" vertical="bottom" textRotation="0" wrapText="0" indent="0" justifyLastLine="0" shrinkToFit="0" readingOrder="0"/>
    </dxf>
    <dxf>
      <numFmt numFmtId="164" formatCode="&quot;S/&quot;\ #,##0.00"/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numFmt numFmtId="164" formatCode="&quot;S/&quot;\ #,##0.00"/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ill>
        <patternFill patternType="solid">
          <fgColor indexed="64"/>
          <bgColor rgb="FFFFF9E0"/>
        </patternFill>
      </fill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52514E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Segoe UI"/>
        <scheme val="none"/>
      </font>
      <fill>
        <patternFill patternType="solid">
          <fgColor indexed="64"/>
          <bgColor rgb="FF104281"/>
        </patternFill>
      </fill>
      <alignment horizontal="center" vertical="center" textRotation="0" wrapText="1" indent="0" justifyLastLine="0" shrinkToFit="0" readingOrder="0"/>
    </dxf>
    <dxf>
      <font>
        <color rgb="FFC02828"/>
      </font>
      <fill>
        <patternFill>
          <bgColor rgb="FFFDEBE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Ventas de los Ultimos 7 Dias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Calculos!$B$18</c:f>
              <c:strCache>
                <c:ptCount val="1"/>
                <c:pt idx="0">
                  <c:v>Ventas</c:v>
                </c:pt>
              </c:strCache>
            </c:strRef>
          </c:tx>
          <c:spPr>
            <a:solidFill>
              <a:srgbClr val="104281"/>
            </a:solidFill>
          </c:spPr>
          <c:invertIfNegative val="0"/>
          <c:cat>
            <c:numRef>
              <c:f>Calculos!$A$19:$A$25</c:f>
              <c:numCache>
                <c:formatCode>m/d/yyyy</c:formatCode>
                <c:ptCount val="7"/>
                <c:pt idx="0">
                  <c:v>46240</c:v>
                </c:pt>
                <c:pt idx="1">
                  <c:v>46241</c:v>
                </c:pt>
                <c:pt idx="2">
                  <c:v>46242</c:v>
                </c:pt>
                <c:pt idx="3">
                  <c:v>46243</c:v>
                </c:pt>
                <c:pt idx="4">
                  <c:v>46244</c:v>
                </c:pt>
                <c:pt idx="5">
                  <c:v>46245</c:v>
                </c:pt>
                <c:pt idx="6">
                  <c:v>46246</c:v>
                </c:pt>
              </c:numCache>
            </c:numRef>
          </c:cat>
          <c:val>
            <c:numRef>
              <c:f>Calculos!$B$19:$B$25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1366</c:v>
                </c:pt>
                <c:pt idx="3">
                  <c:v>1314</c:v>
                </c:pt>
                <c:pt idx="4">
                  <c:v>839</c:v>
                </c:pt>
                <c:pt idx="5">
                  <c:v>1234</c:v>
                </c:pt>
                <c:pt idx="6">
                  <c:v>3121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BC-4146-B834-F97D8B5B88BC}"/>
            </c:ext>
          </c:extLst>
        </c:ser>
        <c:ser>
          <c:idx val="1"/>
          <c:order val="1"/>
          <c:tx>
            <c:strRef>
              <c:f>Calculos!$C$18</c:f>
              <c:strCache>
                <c:ptCount val="1"/>
                <c:pt idx="0">
                  <c:v>Utilidad</c:v>
                </c:pt>
              </c:strCache>
            </c:strRef>
          </c:tx>
          <c:spPr>
            <a:solidFill>
              <a:srgbClr val="78A0CD"/>
            </a:solidFill>
          </c:spPr>
          <c:invertIfNegative val="0"/>
          <c:cat>
            <c:numRef>
              <c:f>Calculos!$A$19:$A$25</c:f>
              <c:numCache>
                <c:formatCode>m/d/yyyy</c:formatCode>
                <c:ptCount val="7"/>
                <c:pt idx="0">
                  <c:v>46240</c:v>
                </c:pt>
                <c:pt idx="1">
                  <c:v>46241</c:v>
                </c:pt>
                <c:pt idx="2">
                  <c:v>46242</c:v>
                </c:pt>
                <c:pt idx="3">
                  <c:v>46243</c:v>
                </c:pt>
                <c:pt idx="4">
                  <c:v>46244</c:v>
                </c:pt>
                <c:pt idx="5">
                  <c:v>46245</c:v>
                </c:pt>
                <c:pt idx="6">
                  <c:v>46246</c:v>
                </c:pt>
              </c:numCache>
            </c:numRef>
          </c:cat>
          <c:val>
            <c:numRef>
              <c:f>Calculos!$C$19:$C$25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736.5</c:v>
                </c:pt>
                <c:pt idx="3">
                  <c:v>728</c:v>
                </c:pt>
                <c:pt idx="4">
                  <c:v>469</c:v>
                </c:pt>
                <c:pt idx="5">
                  <c:v>665</c:v>
                </c:pt>
                <c:pt idx="6">
                  <c:v>1749.5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BC-4146-B834-F97D8B5B8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2832640"/>
        <c:axId val="1282834304"/>
      </c:barChart>
      <c:dateAx>
        <c:axId val="128283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Fecha</a:t>
                </a:r>
              </a:p>
            </c:rich>
          </c:tx>
          <c:layout/>
          <c:overlay val="0"/>
        </c:title>
        <c:numFmt formatCode="dd/mm" sourceLinked="0"/>
        <c:majorTickMark val="out"/>
        <c:minorTickMark val="none"/>
        <c:tickLblPos val="nextTo"/>
        <c:crossAx val="1282834304"/>
        <c:crosses val="autoZero"/>
        <c:auto val="1"/>
        <c:lblOffset val="100"/>
        <c:baseTimeUnit val="days"/>
      </c:dateAx>
      <c:valAx>
        <c:axId val="1282834304"/>
        <c:scaling>
          <c:orientation val="minMax"/>
        </c:scaling>
        <c:delete val="0"/>
        <c:axPos val="l"/>
        <c:majorGridlines>
          <c:spPr>
            <a:ln>
              <a:solidFill>
                <a:srgbClr val="D6D9DF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Monto (S/)</a:t>
                </a:r>
              </a:p>
            </c:rich>
          </c:tx>
          <c:layout/>
          <c:overlay val="0"/>
        </c:title>
        <c:numFmt formatCode="&quot;S/&quot;\ #,##0" sourceLinked="0"/>
        <c:majorTickMark val="out"/>
        <c:minorTickMark val="none"/>
        <c:tickLblPos val="nextTo"/>
        <c:crossAx val="12828326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Top 5 Platos Mas Vendidos (Mes)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Calculos!$L$1</c:f>
              <c:strCache>
                <c:ptCount val="1"/>
                <c:pt idx="0">
                  <c:v>VentasMes</c:v>
                </c:pt>
              </c:strCache>
            </c:strRef>
          </c:tx>
          <c:spPr>
            <a:solidFill>
              <a:srgbClr val="104281"/>
            </a:solidFill>
          </c:spPr>
          <c:invertIfNegative val="0"/>
          <c:dLbls>
            <c:numFmt formatCode="&quot;S/&quot;\ 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Calculos!$L$2:$L$6</c:f>
              <c:numCache>
                <c:formatCode>General</c:formatCode>
                <c:ptCount val="5"/>
                <c:pt idx="0">
                  <c:v>1885</c:v>
                </c:pt>
                <c:pt idx="1">
                  <c:v>1248</c:v>
                </c:pt>
                <c:pt idx="2">
                  <c:v>1175</c:v>
                </c:pt>
                <c:pt idx="3">
                  <c:v>1120</c:v>
                </c:pt>
                <c:pt idx="4">
                  <c:v>720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Calculos!$K$2:$K$6</c15:sqref>
                        </c15:formulaRef>
                      </c:ext>
                    </c:extLst>
                    <c:strCache>
                      <c:ptCount val="5"/>
                      <c:pt idx="0">
                        <c:v>Combo Familiar Pollo</c:v>
                      </c:pt>
                      <c:pt idx="1">
                        <c:v>Pollo a la Brasa 1/2</c:v>
                      </c:pt>
                      <c:pt idx="2">
                        <c:v>Ceviche Clasico</c:v>
                      </c:pt>
                      <c:pt idx="3">
                        <c:v>Arroz con Mariscos</c:v>
                      </c:pt>
                      <c:pt idx="4">
                        <c:v>Menu del Dia Clasico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4B87-425C-B680-908299D42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2834720"/>
        <c:axId val="1282828064"/>
      </c:barChart>
      <c:catAx>
        <c:axId val="1282834720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Plato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82828064"/>
        <c:crosses val="autoZero"/>
        <c:auto val="1"/>
        <c:lblAlgn val="ctr"/>
        <c:lblOffset val="100"/>
        <c:noMultiLvlLbl val="0"/>
      </c:catAx>
      <c:valAx>
        <c:axId val="1282828064"/>
        <c:scaling>
          <c:orientation val="minMax"/>
        </c:scaling>
        <c:delete val="0"/>
        <c:axPos val="t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Ventas del Mes (S/)</a:t>
                </a:r>
              </a:p>
            </c:rich>
          </c:tx>
          <c:layout/>
          <c:overlay val="0"/>
        </c:title>
        <c:numFmt formatCode="&quot;S/&quot;\ #,##0" sourceLinked="0"/>
        <c:majorTickMark val="out"/>
        <c:minorTickMark val="none"/>
        <c:tickLblPos val="nextTo"/>
        <c:crossAx val="1282834720"/>
        <c:crosses val="autoZero"/>
        <c:crossBetween val="between"/>
      </c:valAx>
    </c:plotArea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Ventas por Dia de la Semana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Calculos!$B$27</c:f>
              <c:strCache>
                <c:ptCount val="1"/>
                <c:pt idx="0">
                  <c:v>Ventas</c:v>
                </c:pt>
              </c:strCache>
            </c:strRef>
          </c:tx>
          <c:spPr>
            <a:solidFill>
              <a:srgbClr val="2E7A78"/>
            </a:solidFill>
          </c:spPr>
          <c:invertIfNegative val="0"/>
          <c:cat>
            <c:strRef>
              <c:f>Calculos!$A$28:$A$34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Miercoles</c:v>
                </c:pt>
                <c:pt idx="3">
                  <c:v>Jueves</c:v>
                </c:pt>
                <c:pt idx="4">
                  <c:v>Viernes</c:v>
                </c:pt>
                <c:pt idx="5">
                  <c:v>Sabado</c:v>
                </c:pt>
                <c:pt idx="6">
                  <c:v>Domingo</c:v>
                </c:pt>
              </c:strCache>
            </c:strRef>
          </c:cat>
          <c:val>
            <c:numRef>
              <c:f>Calculos!$B$28:$B$34</c:f>
              <c:numCache>
                <c:formatCode>General</c:formatCode>
                <c:ptCount val="7"/>
                <c:pt idx="0">
                  <c:v>839</c:v>
                </c:pt>
                <c:pt idx="1">
                  <c:v>1234</c:v>
                </c:pt>
                <c:pt idx="2">
                  <c:v>3121</c:v>
                </c:pt>
                <c:pt idx="3">
                  <c:v>133</c:v>
                </c:pt>
                <c:pt idx="4">
                  <c:v>0</c:v>
                </c:pt>
                <c:pt idx="5">
                  <c:v>1366</c:v>
                </c:pt>
                <c:pt idx="6">
                  <c:v>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6-4D32-BEDF-353A78FC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82830144"/>
        <c:axId val="1282827648"/>
      </c:barChart>
      <c:catAx>
        <c:axId val="1282830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Dia de la Semana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282827648"/>
        <c:crosses val="autoZero"/>
        <c:auto val="1"/>
        <c:lblAlgn val="ctr"/>
        <c:lblOffset val="100"/>
        <c:noMultiLvlLbl val="0"/>
      </c:catAx>
      <c:valAx>
        <c:axId val="1282827648"/>
        <c:scaling>
          <c:orientation val="minMax"/>
        </c:scaling>
        <c:delete val="0"/>
        <c:axPos val="l"/>
        <c:majorGridlines>
          <c:spPr>
            <a:ln>
              <a:solidFill>
                <a:srgbClr val="D6D9DF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Ventas (S/)</a:t>
                </a:r>
              </a:p>
            </c:rich>
          </c:tx>
          <c:layout/>
          <c:overlay val="0"/>
        </c:title>
        <c:numFmt formatCode="&quot;S/&quot;\ #,##0" sourceLinked="0"/>
        <c:majorTickMark val="out"/>
        <c:minorTickMark val="none"/>
        <c:tickLblPos val="nextTo"/>
        <c:crossAx val="1282830144"/>
        <c:crosses val="autoZero"/>
        <c:crossBetween val="between"/>
      </c:valAx>
    </c:plotArea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Ventas por Metodo de Pago (Mes)</a:t>
            </a:r>
          </a:p>
        </c:rich>
      </c:tx>
      <c:layout/>
      <c:overlay val="0"/>
    </c:title>
    <c:autoTitleDeleted val="0"/>
    <c:plotArea>
      <c:layout/>
      <c:doughnutChart>
        <c:varyColors val="1"/>
        <c:ser>
          <c:idx val="0"/>
          <c:order val="0"/>
          <c:tx>
            <c:strRef>
              <c:f>Calculos!$O$1</c:f>
              <c:strCache>
                <c:ptCount val="1"/>
                <c:pt idx="0">
                  <c:v>VentasMes</c:v>
                </c:pt>
              </c:strCache>
            </c:strRef>
          </c:tx>
          <c:dPt>
            <c:idx val="0"/>
            <c:bubble3D val="0"/>
            <c:spPr>
              <a:solidFill>
                <a:srgbClr val="104281"/>
              </a:solidFill>
            </c:spPr>
            <c:extLst>
              <c:ext xmlns:c16="http://schemas.microsoft.com/office/drawing/2014/chart" uri="{C3380CC4-5D6E-409C-BE32-E72D297353CC}">
                <c16:uniqueId val="{00000004-616B-486F-B821-39A3101680E1}"/>
              </c:ext>
            </c:extLst>
          </c:dPt>
          <c:dPt>
            <c:idx val="1"/>
            <c:bubble3D val="0"/>
            <c:spPr>
              <a:solidFill>
                <a:srgbClr val="2E7A78"/>
              </a:solidFill>
            </c:spPr>
            <c:extLst>
              <c:ext xmlns:c16="http://schemas.microsoft.com/office/drawing/2014/chart" uri="{C3380CC4-5D6E-409C-BE32-E72D297353CC}">
                <c16:uniqueId val="{00000005-616B-486F-B821-39A3101680E1}"/>
              </c:ext>
            </c:extLst>
          </c:dPt>
          <c:dPt>
            <c:idx val="2"/>
            <c:bubble3D val="0"/>
            <c:spPr>
              <a:solidFill>
                <a:srgbClr val="BF8A03"/>
              </a:solidFill>
            </c:spPr>
            <c:extLst>
              <c:ext xmlns:c16="http://schemas.microsoft.com/office/drawing/2014/chart" uri="{C3380CC4-5D6E-409C-BE32-E72D297353CC}">
                <c16:uniqueId val="{00000006-616B-486F-B821-39A3101680E1}"/>
              </c:ext>
            </c:extLst>
          </c:dPt>
          <c:dPt>
            <c:idx val="3"/>
            <c:bubble3D val="0"/>
            <c:spPr>
              <a:solidFill>
                <a:srgbClr val="8C94A0"/>
              </a:solidFill>
            </c:spPr>
            <c:extLst>
              <c:ext xmlns:c16="http://schemas.microsoft.com/office/drawing/2014/chart" uri="{C3380CC4-5D6E-409C-BE32-E72D297353CC}">
                <c16:uniqueId val="{00000007-616B-486F-B821-39A3101680E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Calculos!$N$2:$N$5</c:f>
              <c:strCache>
                <c:ptCount val="4"/>
                <c:pt idx="0">
                  <c:v>Efectivo</c:v>
                </c:pt>
                <c:pt idx="1">
                  <c:v>Yape/Plin</c:v>
                </c:pt>
                <c:pt idx="2">
                  <c:v>Tarjeta</c:v>
                </c:pt>
                <c:pt idx="3">
                  <c:v>Transferencia</c:v>
                </c:pt>
              </c:strCache>
            </c:strRef>
          </c:cat>
          <c:val>
            <c:numRef>
              <c:f>Calculos!$O$2:$O$5</c:f>
              <c:numCache>
                <c:formatCode>General</c:formatCode>
                <c:ptCount val="4"/>
                <c:pt idx="0">
                  <c:v>4528</c:v>
                </c:pt>
                <c:pt idx="1">
                  <c:v>1759</c:v>
                </c:pt>
                <c:pt idx="2">
                  <c:v>1031</c:v>
                </c:pt>
                <c:pt idx="3">
                  <c:v>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6B-486F-B821-39A310168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[Administrador_Negocios_Comida.xlsx]Reportes!PT_Categoria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Ventas por Categoria</a:t>
            </a:r>
          </a:p>
        </c:rich>
      </c:tx>
      <c:layout/>
      <c:overlay val="0"/>
    </c:title>
    <c:autoTitleDeleted val="0"/>
    <c:pivotFmts>
      <c:pivotFmt>
        <c:idx val="0"/>
        <c:spPr>
          <a:solidFill>
            <a:srgbClr val="104281"/>
          </a:solidFill>
        </c:spPr>
        <c:marker>
          <c:symbol val="none"/>
        </c:marker>
      </c:pivotFmt>
      <c:pivotFmt>
        <c:idx val="1"/>
        <c:spPr>
          <a:solidFill>
            <a:srgbClr val="2E7A78"/>
          </a:solidFill>
        </c:spPr>
        <c:marker>
          <c:symbol val="none"/>
        </c:marke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Reportes!$K$6:$K$7</c:f>
              <c:strCache>
                <c:ptCount val="1"/>
                <c:pt idx="0">
                  <c:v>Ventas (S/)</c:v>
                </c:pt>
              </c:strCache>
            </c:strRef>
          </c:tx>
          <c:spPr>
            <a:solidFill>
              <a:srgbClr val="104281"/>
            </a:solidFill>
          </c:spPr>
          <c:invertIfNegative val="0"/>
          <c:cat>
            <c:strRef>
              <c:f>Reportes!$J$8:$J$15</c:f>
              <c:strCache>
                <c:ptCount val="7"/>
                <c:pt idx="0">
                  <c:v>Platos de Fondo</c:v>
                </c:pt>
                <c:pt idx="1">
                  <c:v>Combos</c:v>
                </c:pt>
                <c:pt idx="2">
                  <c:v>Menu del Dia</c:v>
                </c:pt>
                <c:pt idx="3">
                  <c:v>Entradas</c:v>
                </c:pt>
                <c:pt idx="4">
                  <c:v>Bebidas</c:v>
                </c:pt>
                <c:pt idx="5">
                  <c:v>Postres</c:v>
                </c:pt>
              </c:strCache>
            </c:strRef>
          </c:cat>
          <c:val>
            <c:numRef>
              <c:f>Reportes!$K$8:$K$15</c:f>
              <c:numCache>
                <c:formatCode>General</c:formatCode>
                <c:ptCount val="7"/>
                <c:pt idx="0">
                  <c:v>3993</c:v>
                </c:pt>
                <c:pt idx="1">
                  <c:v>1885</c:v>
                </c:pt>
                <c:pt idx="2">
                  <c:v>1206</c:v>
                </c:pt>
                <c:pt idx="3">
                  <c:v>496</c:v>
                </c:pt>
                <c:pt idx="4">
                  <c:v>229</c:v>
                </c:pt>
                <c:pt idx="5">
                  <c:v>198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1B-472A-B3B4-715087A1DB63}"/>
            </c:ext>
          </c:extLst>
        </c:ser>
        <c:ser>
          <c:idx val="1"/>
          <c:order val="1"/>
          <c:tx>
            <c:strRef>
              <c:f>Reportes!$L$6:$L$7</c:f>
              <c:strCache>
                <c:ptCount val="1"/>
                <c:pt idx="0">
                  <c:v>Utilidad (S/)</c:v>
                </c:pt>
              </c:strCache>
            </c:strRef>
          </c:tx>
          <c:spPr>
            <a:solidFill>
              <a:srgbClr val="2E7A78"/>
            </a:solidFill>
          </c:spPr>
          <c:invertIfNegative val="0"/>
          <c:cat>
            <c:strRef>
              <c:f>Reportes!$J$8:$J$15</c:f>
              <c:strCache>
                <c:ptCount val="7"/>
                <c:pt idx="0">
                  <c:v>Platos de Fondo</c:v>
                </c:pt>
                <c:pt idx="1">
                  <c:v>Combos</c:v>
                </c:pt>
                <c:pt idx="2">
                  <c:v>Menu del Dia</c:v>
                </c:pt>
                <c:pt idx="3">
                  <c:v>Entradas</c:v>
                </c:pt>
                <c:pt idx="4">
                  <c:v>Bebidas</c:v>
                </c:pt>
                <c:pt idx="5">
                  <c:v>Postres</c:v>
                </c:pt>
              </c:strCache>
            </c:strRef>
          </c:cat>
          <c:val>
            <c:numRef>
              <c:f>Reportes!$L$8:$L$15</c:f>
              <c:numCache>
                <c:formatCode>General</c:formatCode>
                <c:ptCount val="7"/>
                <c:pt idx="0">
                  <c:v>2123</c:v>
                </c:pt>
                <c:pt idx="1">
                  <c:v>1015</c:v>
                </c:pt>
                <c:pt idx="2">
                  <c:v>702</c:v>
                </c:pt>
                <c:pt idx="3">
                  <c:v>310</c:v>
                </c:pt>
                <c:pt idx="4">
                  <c:v>153</c:v>
                </c:pt>
                <c:pt idx="5">
                  <c:v>125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1B-472A-B3B4-715087A1D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512032"/>
        <c:axId val="505515776"/>
      </c:barChart>
      <c:catAx>
        <c:axId val="505512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505515776"/>
        <c:crosses val="autoZero"/>
        <c:auto val="1"/>
        <c:lblAlgn val="ctr"/>
        <c:lblOffset val="100"/>
        <c:noMultiLvlLbl val="0"/>
      </c:catAx>
      <c:valAx>
        <c:axId val="505515776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50551203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[Administrador_Negocios_Comida.xlsx]Reportes!PT_Mes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Ventas por Mes</a:t>
            </a:r>
          </a:p>
        </c:rich>
      </c:tx>
      <c:layout/>
      <c:overlay val="0"/>
    </c:title>
    <c:autoTitleDeleted val="0"/>
    <c:pivotFmts>
      <c:pivotFmt>
        <c:idx val="0"/>
        <c:spPr>
          <a:solidFill>
            <a:srgbClr val="104281"/>
          </a:solidFill>
        </c:spPr>
        <c:marker>
          <c:symbol val="none"/>
        </c:marker>
      </c:pivotFmt>
      <c:pivotFmt>
        <c:idx val="1"/>
        <c:spPr>
          <a:solidFill>
            <a:srgbClr val="2E7A78"/>
          </a:solidFill>
        </c:spPr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Reportes!$K$25:$K$26</c:f>
              <c:strCache>
                <c:ptCount val="1"/>
                <c:pt idx="0">
                  <c:v>Ventas (S/)</c:v>
                </c:pt>
              </c:strCache>
            </c:strRef>
          </c:tx>
          <c:spPr>
            <a:solidFill>
              <a:srgbClr val="104281"/>
            </a:solidFill>
          </c:spPr>
          <c:invertIfNegative val="0"/>
          <c:cat>
            <c:strRef>
              <c:f>Reportes!$J$27:$J$28</c:f>
              <c:strCache>
                <c:ptCount val="1"/>
              </c:strCache>
            </c:strRef>
          </c:cat>
          <c:val>
            <c:numRef>
              <c:f>Reportes!$K$27:$K$28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6E-4BE9-A3B1-550B0A91D1E6}"/>
            </c:ext>
          </c:extLst>
        </c:ser>
        <c:ser>
          <c:idx val="1"/>
          <c:order val="1"/>
          <c:tx>
            <c:strRef>
              <c:f>Reportes!$L$25:$L$26</c:f>
              <c:strCache>
                <c:ptCount val="1"/>
                <c:pt idx="0">
                  <c:v>Utilidad (S/)</c:v>
                </c:pt>
              </c:strCache>
            </c:strRef>
          </c:tx>
          <c:spPr>
            <a:solidFill>
              <a:srgbClr val="2E7A78"/>
            </a:solidFill>
          </c:spPr>
          <c:invertIfNegative val="0"/>
          <c:cat>
            <c:strRef>
              <c:f>Reportes!$J$27:$J$28</c:f>
              <c:strCache>
                <c:ptCount val="1"/>
              </c:strCache>
            </c:strRef>
          </c:cat>
          <c:val>
            <c:numRef>
              <c:f>Reportes!$L$27:$L$28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6E-4BE9-A3B1-550B0A91D1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510784"/>
        <c:axId val="505516192"/>
      </c:barChart>
      <c:catAx>
        <c:axId val="50551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05516192"/>
        <c:crosses val="autoZero"/>
        <c:auto val="1"/>
        <c:lblAlgn val="ctr"/>
        <c:lblOffset val="100"/>
        <c:noMultiLvlLbl val="0"/>
      </c:catAx>
      <c:valAx>
        <c:axId val="505516192"/>
        <c:scaling>
          <c:orientation val="minMax"/>
        </c:scaling>
        <c:delete val="0"/>
        <c:axPos val="l"/>
        <c:majorGridlines>
          <c:spPr>
            <a:ln>
              <a:solidFill>
                <a:srgbClr val="D6D9DF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crossAx val="505510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Ventas por Dia de la Semana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Reportes!$K$43</c:f>
              <c:strCache>
                <c:ptCount val="1"/>
                <c:pt idx="0">
                  <c:v>Ventas (S/)</c:v>
                </c:pt>
              </c:strCache>
            </c:strRef>
          </c:tx>
          <c:spPr>
            <a:solidFill>
              <a:srgbClr val="2E7A78"/>
            </a:solidFill>
          </c:spPr>
          <c:invertIfNegative val="0"/>
          <c:cat>
            <c:strRef>
              <c:f>Reportes!$J$44:$J$50</c:f>
              <c:strCache>
                <c:ptCount val="7"/>
                <c:pt idx="0">
                  <c:v>Lunes</c:v>
                </c:pt>
                <c:pt idx="1">
                  <c:v>Martes</c:v>
                </c:pt>
                <c:pt idx="2">
                  <c:v>Miercoles</c:v>
                </c:pt>
                <c:pt idx="3">
                  <c:v>Jueves</c:v>
                </c:pt>
                <c:pt idx="4">
                  <c:v>Viernes</c:v>
                </c:pt>
                <c:pt idx="5">
                  <c:v>Sabado</c:v>
                </c:pt>
                <c:pt idx="6">
                  <c:v>Domingo</c:v>
                </c:pt>
              </c:strCache>
            </c:strRef>
          </c:cat>
          <c:val>
            <c:numRef>
              <c:f>Reportes!$K$44:$K$50</c:f>
              <c:numCache>
                <c:formatCode>"S/"\ #,##0.00</c:formatCode>
                <c:ptCount val="7"/>
                <c:pt idx="0">
                  <c:v>839</c:v>
                </c:pt>
                <c:pt idx="1">
                  <c:v>1234</c:v>
                </c:pt>
                <c:pt idx="2">
                  <c:v>3121</c:v>
                </c:pt>
                <c:pt idx="3">
                  <c:v>133</c:v>
                </c:pt>
                <c:pt idx="4">
                  <c:v>0</c:v>
                </c:pt>
                <c:pt idx="5">
                  <c:v>1366</c:v>
                </c:pt>
                <c:pt idx="6">
                  <c:v>1314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47-45CB-B51D-923B73CE9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5510368"/>
        <c:axId val="505511200"/>
      </c:barChart>
      <c:catAx>
        <c:axId val="50551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05511200"/>
        <c:crosses val="autoZero"/>
        <c:auto val="1"/>
        <c:lblAlgn val="ctr"/>
        <c:lblOffset val="100"/>
        <c:noMultiLvlLbl val="0"/>
      </c:catAx>
      <c:valAx>
        <c:axId val="505511200"/>
        <c:scaling>
          <c:orientation val="minMax"/>
        </c:scaling>
        <c:delete val="0"/>
        <c:axPos val="l"/>
        <c:majorGridlines>
          <c:spPr>
            <a:ln>
              <a:solidFill>
                <a:srgbClr val="D6D9DF"/>
              </a:solidFill>
            </a:ln>
          </c:spPr>
        </c:majorGridlines>
        <c:numFmt formatCode="&quot;S/&quot;\ #,##0.00" sourceLinked="1"/>
        <c:majorTickMark val="out"/>
        <c:minorTickMark val="none"/>
        <c:tickLblPos val="nextTo"/>
        <c:crossAx val="505510368"/>
        <c:crosses val="autoZero"/>
        <c:crossBetween val="between"/>
      </c:valAx>
    </c:plotArea>
    <c:plotVisOnly val="1"/>
    <c:dispBlanksAs val="gap"/>
    <c:showDLblsOverMax val="0"/>
  </c:chart>
  <c:spPr>
    <a:solidFill>
      <a:srgbClr val="FFFFFF"/>
    </a:solidFill>
    <a:ln>
      <a:solidFill>
        <a:srgbClr val="D6D9DF"/>
      </a:solidFill>
    </a:ln>
  </c:spPr>
  <c:txPr>
    <a:bodyPr/>
    <a:lstStyle/>
    <a:p>
      <a:pPr>
        <a:defRPr sz="900">
          <a:latin typeface="Segoe UI"/>
          <a:ea typeface="Segoe UI"/>
          <a:cs typeface="Segoe U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9</xdr:col>
      <xdr:colOff>577850</xdr:colOff>
      <xdr:row>34</xdr:row>
      <xdr:rowOff>127000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184150</xdr:colOff>
      <xdr:row>19</xdr:row>
      <xdr:rowOff>0</xdr:rowOff>
    </xdr:from>
    <xdr:to>
      <xdr:col>18</xdr:col>
      <xdr:colOff>647700</xdr:colOff>
      <xdr:row>34</xdr:row>
      <xdr:rowOff>127000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9</xdr:col>
      <xdr:colOff>577850</xdr:colOff>
      <xdr:row>51</xdr:row>
      <xdr:rowOff>127000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184150</xdr:colOff>
      <xdr:row>36</xdr:row>
      <xdr:rowOff>0</xdr:rowOff>
    </xdr:from>
    <xdr:to>
      <xdr:col>18</xdr:col>
      <xdr:colOff>647700</xdr:colOff>
      <xdr:row>51</xdr:row>
      <xdr:rowOff>127000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4</xdr:row>
      <xdr:rowOff>0</xdr:rowOff>
    </xdr:from>
    <xdr:to>
      <xdr:col>21</xdr:col>
      <xdr:colOff>666750</xdr:colOff>
      <xdr:row>19</xdr:row>
      <xdr:rowOff>107950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20</xdr:row>
      <xdr:rowOff>171450</xdr:rowOff>
    </xdr:from>
    <xdr:to>
      <xdr:col>21</xdr:col>
      <xdr:colOff>666750</xdr:colOff>
      <xdr:row>36</xdr:row>
      <xdr:rowOff>88900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37</xdr:row>
      <xdr:rowOff>152400</xdr:rowOff>
    </xdr:from>
    <xdr:to>
      <xdr:col>21</xdr:col>
      <xdr:colOff>666750</xdr:colOff>
      <xdr:row>53</xdr:row>
      <xdr:rowOff>88900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DMIN" refreshedDate="46239.86868634259" createdVersion="3" refreshedVersion="6" minRefreshableVersion="3" recordCount="3000">
  <cacheSource type="worksheet">
    <worksheetSource name="TblVentas"/>
  </cacheSource>
  <cacheFields count="13">
    <cacheField name="Fecha" numFmtId="166">
      <sharedItems containsNonDate="0" containsString="0" containsBlank="1"/>
    </cacheField>
    <cacheField name="Plato" numFmtId="0">
      <sharedItems containsNonDate="0" containsString="0" containsBlank="1"/>
    </cacheField>
    <cacheField name="Categoria" numFmtId="0">
      <sharedItems/>
    </cacheField>
    <cacheField name="Cantidad" numFmtId="1">
      <sharedItems containsNonDate="0" containsString="0" containsBlank="1"/>
    </cacheField>
    <cacheField name="Precio Unit." numFmtId="164">
      <sharedItems/>
    </cacheField>
    <cacheField name="Importe" numFmtId="164">
      <sharedItems/>
    </cacheField>
    <cacheField name="Costo Unit." numFmtId="164">
      <sharedItems/>
    </cacheField>
    <cacheField name="Costo Total" numFmtId="164">
      <sharedItems/>
    </cacheField>
    <cacheField name="Utilidad" numFmtId="164">
      <sharedItems/>
    </cacheField>
    <cacheField name="Metodo de Pago" numFmtId="0">
      <sharedItems containsNonDate="0" containsString="0" containsBlank="1"/>
    </cacheField>
    <cacheField name="Turno" numFmtId="0">
      <sharedItems containsNonDate="0" containsString="0" containsBlank="1"/>
    </cacheField>
    <cacheField name="Dia" numFmtId="0">
      <sharedItems/>
    </cacheField>
    <cacheField name="Periodo (Mes)" numFmtId="0">
      <sharedItems count="1">
        <s v="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DMIN" refreshedDate="46246.945103472222" createdVersion="3" refreshedVersion="6" minRefreshableVersion="3" recordCount="3000">
  <cacheSource type="worksheet">
    <worksheetSource name="TblVentas"/>
  </cacheSource>
  <cacheFields count="13">
    <cacheField name="Fecha" numFmtId="166">
      <sharedItems containsNonDate="0" containsDate="1" containsString="0" containsBlank="1" minDate="2026-08-08T00:00:00" maxDate="2026-08-13T00:00:00"/>
    </cacheField>
    <cacheField name="Plato" numFmtId="0">
      <sharedItems containsBlank="1"/>
    </cacheField>
    <cacheField name="Categoria" numFmtId="0">
      <sharedItems count="7">
        <s v="Combos"/>
        <s v="Entradas"/>
        <s v="Platos de Fondo"/>
        <s v="Menu del Dia"/>
        <s v="Postres"/>
        <s v="Bebidas"/>
        <s v=""/>
      </sharedItems>
    </cacheField>
    <cacheField name="Cantidad" numFmtId="1">
      <sharedItems containsString="0" containsBlank="1" containsNumber="1" containsInteger="1" minValue="1" maxValue="3"/>
    </cacheField>
    <cacheField name="Precio Unit." numFmtId="164">
      <sharedItems containsMixedTypes="1" containsNumber="1" containsInteger="1" minValue="5" maxValue="65"/>
    </cacheField>
    <cacheField name="Importe" numFmtId="164">
      <sharedItems containsMixedTypes="1" containsNumber="1" containsInteger="1" minValue="8" maxValue="195"/>
    </cacheField>
    <cacheField name="Costo Unit." numFmtId="164">
      <sharedItems containsMixedTypes="1" containsNumber="1" minValue="2" maxValue="30"/>
    </cacheField>
    <cacheField name="Costo Total" numFmtId="164">
      <sharedItems containsMixedTypes="1" containsNumber="1" minValue="3" maxValue="90"/>
    </cacheField>
    <cacheField name="Utilidad" numFmtId="164">
      <sharedItems containsMixedTypes="1" containsNumber="1" minValue="5" maxValue="105"/>
    </cacheField>
    <cacheField name="Metodo de Pago" numFmtId="0">
      <sharedItems containsBlank="1"/>
    </cacheField>
    <cacheField name="Turno" numFmtId="0">
      <sharedItems containsBlank="1"/>
    </cacheField>
    <cacheField name="Dia" numFmtId="0">
      <sharedItems/>
    </cacheField>
    <cacheField name="Periodo (Mes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DMIN" refreshedDate="46246.976945486109" createdVersion="3" refreshedVersion="6" minRefreshableVersion="3" recordCount="3000">
  <cacheSource type="worksheet">
    <worksheetSource name="TblVentas"/>
  </cacheSource>
  <cacheFields count="13">
    <cacheField name="Fecha" numFmtId="166">
      <sharedItems containsNonDate="0" containsDate="1" containsString="0" containsBlank="1" minDate="2026-08-08T00:00:00" maxDate="2026-08-13T00:00:00"/>
    </cacheField>
    <cacheField name="Plato" numFmtId="0">
      <sharedItems containsBlank="1" count="16">
        <s v="Combo Familiar Pollo"/>
        <s v="Sanguche de Pollo"/>
        <s v="Ceviche Clasico"/>
        <s v="Pollo a la Brasa 1/2"/>
        <s v="Menu del Dia Especial"/>
        <s v="Causa Limena"/>
        <s v="Arroz con Mariscos"/>
        <s v="Suspiro a la Limena"/>
        <s v="Inca Kola 500ml"/>
        <s v="Pollo a la Brasa 1/4"/>
        <s v="Mazamorra Morada"/>
        <s v="Sanguche de Chicharron"/>
        <s v="Jugo de Papaya"/>
        <s v="Menu del Dia Clasico"/>
        <s v="Chicha Morada 1L"/>
        <m/>
      </sharedItems>
    </cacheField>
    <cacheField name="Categoria" numFmtId="0">
      <sharedItems/>
    </cacheField>
    <cacheField name="Cantidad" numFmtId="1">
      <sharedItems containsString="0" containsBlank="1" containsNumber="1" containsInteger="1" minValue="1" maxValue="3"/>
    </cacheField>
    <cacheField name="Precio Unit." numFmtId="164">
      <sharedItems containsMixedTypes="1" containsNumber="1" containsInteger="1" minValue="5" maxValue="65"/>
    </cacheField>
    <cacheField name="Importe" numFmtId="164">
      <sharedItems containsMixedTypes="1" containsNumber="1" containsInteger="1" minValue="8" maxValue="195"/>
    </cacheField>
    <cacheField name="Costo Unit." numFmtId="164">
      <sharedItems containsMixedTypes="1" containsNumber="1" minValue="2" maxValue="30"/>
    </cacheField>
    <cacheField name="Costo Total" numFmtId="164">
      <sharedItems containsMixedTypes="1" containsNumber="1" minValue="3" maxValue="90"/>
    </cacheField>
    <cacheField name="Utilidad" numFmtId="164">
      <sharedItems containsMixedTypes="1" containsNumber="1" minValue="5" maxValue="105"/>
    </cacheField>
    <cacheField name="Metodo de Pago" numFmtId="0">
      <sharedItems containsBlank="1"/>
    </cacheField>
    <cacheField name="Turno" numFmtId="0">
      <sharedItems containsBlank="1"/>
    </cacheField>
    <cacheField name="Dia" numFmtId="0">
      <sharedItems/>
    </cacheField>
    <cacheField name="Periodo (Mes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00"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  <r>
    <m/>
    <m/>
    <s v=""/>
    <m/>
    <s v=""/>
    <s v=""/>
    <s v=""/>
    <s v=""/>
    <s v=""/>
    <m/>
    <m/>
    <s v="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00">
  <r>
    <d v="2026-08-08T00:00:00"/>
    <s v="Combo Familiar Pollo"/>
    <x v="0"/>
    <n v="2"/>
    <n v="65"/>
    <n v="130"/>
    <n v="30"/>
    <n v="60"/>
    <n v="70"/>
    <s v="Efectivo"/>
    <s v="Tarde"/>
    <s v="Sabado"/>
    <s v="2026-08"/>
  </r>
  <r>
    <d v="2026-08-08T00:00:00"/>
    <s v="Sanguche de Pollo"/>
    <x v="1"/>
    <n v="1"/>
    <n v="10"/>
    <n v="10"/>
    <n v="4"/>
    <n v="4"/>
    <n v="6"/>
    <s v="Transferencia"/>
    <s v="Tarde"/>
    <s v="Sabado"/>
    <s v="2026-08"/>
  </r>
  <r>
    <d v="2026-08-08T00:00:00"/>
    <s v="Combo Familiar Pollo"/>
    <x v="0"/>
    <n v="2"/>
    <n v="65"/>
    <n v="130"/>
    <n v="30"/>
    <n v="60"/>
    <n v="70"/>
    <s v="Transferencia"/>
    <s v="Noche"/>
    <s v="Sabado"/>
    <s v="2026-08"/>
  </r>
  <r>
    <d v="2026-08-08T00:00:00"/>
    <s v="Ceviche Clasico"/>
    <x v="2"/>
    <n v="3"/>
    <n v="25"/>
    <n v="75"/>
    <n v="12"/>
    <n v="36"/>
    <n v="39"/>
    <s v="Efectivo"/>
    <s v="Tarde"/>
    <s v="Sabado"/>
    <s v="2026-08"/>
  </r>
  <r>
    <d v="2026-08-08T00:00:00"/>
    <s v="Pollo a la Brasa 1/2"/>
    <x v="2"/>
    <n v="3"/>
    <n v="32"/>
    <n v="96"/>
    <n v="14"/>
    <n v="42"/>
    <n v="54"/>
    <s v="Efectivo"/>
    <s v="Manana"/>
    <s v="Sabado"/>
    <s v="2026-08"/>
  </r>
  <r>
    <d v="2026-08-08T00:00:00"/>
    <s v="Menu del Dia Especial"/>
    <x v="3"/>
    <n v="1"/>
    <n v="18"/>
    <n v="18"/>
    <n v="8"/>
    <n v="8"/>
    <n v="10"/>
    <s v="Efectivo"/>
    <s v="Noche"/>
    <s v="Sabado"/>
    <s v="2026-08"/>
  </r>
  <r>
    <d v="2026-08-08T00:00:00"/>
    <s v="Ceviche Clasico"/>
    <x v="2"/>
    <n v="3"/>
    <n v="25"/>
    <n v="75"/>
    <n v="12"/>
    <n v="36"/>
    <n v="39"/>
    <s v="Efectivo"/>
    <s v="Noche"/>
    <s v="Sabado"/>
    <s v="2026-08"/>
  </r>
  <r>
    <d v="2026-08-08T00:00:00"/>
    <s v="Causa Limena"/>
    <x v="1"/>
    <n v="3"/>
    <n v="12"/>
    <n v="36"/>
    <n v="4"/>
    <n v="12"/>
    <n v="24"/>
    <s v="Yape/Plin"/>
    <s v="Manana"/>
    <s v="Sabado"/>
    <s v="2026-08"/>
  </r>
  <r>
    <d v="2026-08-08T00:00:00"/>
    <s v="Arroz con Mariscos"/>
    <x v="2"/>
    <n v="1"/>
    <n v="28"/>
    <n v="28"/>
    <n v="14"/>
    <n v="14"/>
    <n v="14"/>
    <s v="Efectivo"/>
    <s v="Tarde"/>
    <s v="Sabado"/>
    <s v="2026-08"/>
  </r>
  <r>
    <d v="2026-08-08T00:00:00"/>
    <s v="Arroz con Mariscos"/>
    <x v="2"/>
    <n v="2"/>
    <n v="28"/>
    <n v="56"/>
    <n v="14"/>
    <n v="28"/>
    <n v="28"/>
    <s v="Transferencia"/>
    <s v="Noche"/>
    <s v="Sabado"/>
    <s v="2026-08"/>
  </r>
  <r>
    <d v="2026-08-08T00:00:00"/>
    <s v="Sanguche de Pollo"/>
    <x v="1"/>
    <n v="1"/>
    <n v="10"/>
    <n v="10"/>
    <n v="4"/>
    <n v="4"/>
    <n v="6"/>
    <s v="Efectivo"/>
    <s v="Noche"/>
    <s v="Sabado"/>
    <s v="2026-08"/>
  </r>
  <r>
    <d v="2026-08-08T00:00:00"/>
    <s v="Suspiro a la Limena"/>
    <x v="4"/>
    <n v="3"/>
    <n v="8"/>
    <n v="24"/>
    <n v="3"/>
    <n v="9"/>
    <n v="15"/>
    <s v="Tarjeta"/>
    <s v="Tarde"/>
    <s v="Sabado"/>
    <s v="2026-08"/>
  </r>
  <r>
    <d v="2026-08-08T00:00:00"/>
    <s v="Arroz con Mariscos"/>
    <x v="2"/>
    <n v="1"/>
    <n v="28"/>
    <n v="28"/>
    <n v="14"/>
    <n v="14"/>
    <n v="14"/>
    <s v="Efectivo"/>
    <s v="Manana"/>
    <s v="Sabado"/>
    <s v="2026-08"/>
  </r>
  <r>
    <d v="2026-08-08T00:00:00"/>
    <s v="Combo Familiar Pollo"/>
    <x v="0"/>
    <n v="2"/>
    <n v="65"/>
    <n v="130"/>
    <n v="30"/>
    <n v="60"/>
    <n v="70"/>
    <s v="Efectivo"/>
    <s v="Manana"/>
    <s v="Sabado"/>
    <s v="2026-08"/>
  </r>
  <r>
    <d v="2026-08-08T00:00:00"/>
    <s v="Arroz con Mariscos"/>
    <x v="2"/>
    <n v="2"/>
    <n v="28"/>
    <n v="56"/>
    <n v="14"/>
    <n v="28"/>
    <n v="28"/>
    <s v="Yape/Plin"/>
    <s v="Manana"/>
    <s v="Sabado"/>
    <s v="2026-08"/>
  </r>
  <r>
    <d v="2026-08-08T00:00:00"/>
    <s v="Ceviche Clasico"/>
    <x v="2"/>
    <n v="2"/>
    <n v="25"/>
    <n v="50"/>
    <n v="12"/>
    <n v="24"/>
    <n v="26"/>
    <s v="Efectivo"/>
    <s v="Manana"/>
    <s v="Sabado"/>
    <s v="2026-08"/>
  </r>
  <r>
    <d v="2026-08-08T00:00:00"/>
    <s v="Arroz con Mariscos"/>
    <x v="2"/>
    <n v="3"/>
    <n v="28"/>
    <n v="84"/>
    <n v="14"/>
    <n v="42"/>
    <n v="42"/>
    <s v="Yape/Plin"/>
    <s v="Manana"/>
    <s v="Sabado"/>
    <s v="2026-08"/>
  </r>
  <r>
    <d v="2026-08-08T00:00:00"/>
    <s v="Inca Kola 500ml"/>
    <x v="5"/>
    <n v="2"/>
    <n v="5"/>
    <n v="10"/>
    <n v="2"/>
    <n v="4"/>
    <n v="6"/>
    <s v="Yape/Plin"/>
    <s v="Tarde"/>
    <s v="Sabado"/>
    <s v="2026-08"/>
  </r>
  <r>
    <d v="2026-08-08T00:00:00"/>
    <s v="Suspiro a la Limena"/>
    <x v="4"/>
    <n v="1"/>
    <n v="8"/>
    <n v="8"/>
    <n v="3"/>
    <n v="3"/>
    <n v="5"/>
    <s v="Efectivo"/>
    <s v="Noche"/>
    <s v="Sabado"/>
    <s v="2026-08"/>
  </r>
  <r>
    <d v="2026-08-08T00:00:00"/>
    <s v="Ceviche Clasico"/>
    <x v="2"/>
    <n v="3"/>
    <n v="25"/>
    <n v="75"/>
    <n v="12"/>
    <n v="36"/>
    <n v="39"/>
    <s v="Efectivo"/>
    <s v="Tarde"/>
    <s v="Sabado"/>
    <s v="2026-08"/>
  </r>
  <r>
    <d v="2026-08-08T00:00:00"/>
    <s v="Pollo a la Brasa 1/2"/>
    <x v="2"/>
    <n v="1"/>
    <n v="32"/>
    <n v="32"/>
    <n v="14"/>
    <n v="14"/>
    <n v="18"/>
    <s v="Yape/Plin"/>
    <s v="Noche"/>
    <s v="Sabado"/>
    <s v="2026-08"/>
  </r>
  <r>
    <d v="2026-08-08T00:00:00"/>
    <s v="Combo Familiar Pollo"/>
    <x v="0"/>
    <n v="2"/>
    <n v="65"/>
    <n v="130"/>
    <n v="30"/>
    <n v="60"/>
    <n v="70"/>
    <s v="Efectivo"/>
    <s v="Noche"/>
    <s v="Sabado"/>
    <s v="2026-08"/>
  </r>
  <r>
    <d v="2026-08-08T00:00:00"/>
    <s v="Pollo a la Brasa 1/4"/>
    <x v="2"/>
    <n v="2"/>
    <n v="18"/>
    <n v="36"/>
    <n v="8"/>
    <n v="16"/>
    <n v="20"/>
    <s v="Yape/Plin"/>
    <s v="Noche"/>
    <s v="Sabado"/>
    <s v="2026-08"/>
  </r>
  <r>
    <d v="2026-08-08T00:00:00"/>
    <s v="Pollo a la Brasa 1/4"/>
    <x v="2"/>
    <n v="1"/>
    <n v="18"/>
    <n v="18"/>
    <n v="8"/>
    <n v="8"/>
    <n v="10"/>
    <s v="Efectivo"/>
    <s v="Tarde"/>
    <s v="Sabado"/>
    <s v="2026-08"/>
  </r>
  <r>
    <d v="2026-08-08T00:00:00"/>
    <s v="Mazamorra Morada"/>
    <x v="4"/>
    <n v="3"/>
    <n v="7"/>
    <n v="21"/>
    <n v="2.5"/>
    <n v="7.5"/>
    <n v="13.5"/>
    <s v="Efectivo"/>
    <s v="Tarde"/>
    <s v="Sabado"/>
    <s v="2026-08"/>
  </r>
  <r>
    <d v="2026-08-09T00:00:00"/>
    <s v="Menu del Dia Especial"/>
    <x v="3"/>
    <n v="1"/>
    <n v="18"/>
    <n v="18"/>
    <n v="8"/>
    <n v="8"/>
    <n v="10"/>
    <s v="Tarjeta"/>
    <s v="Noche"/>
    <s v="Domingo"/>
    <s v="2026-08"/>
  </r>
  <r>
    <d v="2026-08-09T00:00:00"/>
    <s v="Ceviche Clasico"/>
    <x v="2"/>
    <n v="3"/>
    <n v="25"/>
    <n v="75"/>
    <n v="12"/>
    <n v="36"/>
    <n v="39"/>
    <s v="Efectivo"/>
    <s v="Noche"/>
    <s v="Domingo"/>
    <s v="2026-08"/>
  </r>
  <r>
    <d v="2026-08-09T00:00:00"/>
    <s v="Pollo a la Brasa 1/2"/>
    <x v="2"/>
    <n v="2"/>
    <n v="32"/>
    <n v="64"/>
    <n v="14"/>
    <n v="28"/>
    <n v="36"/>
    <s v="Yape/Plin"/>
    <s v="Tarde"/>
    <s v="Domingo"/>
    <s v="2026-08"/>
  </r>
  <r>
    <d v="2026-08-09T00:00:00"/>
    <s v="Ceviche Clasico"/>
    <x v="2"/>
    <n v="2"/>
    <n v="25"/>
    <n v="50"/>
    <n v="12"/>
    <n v="24"/>
    <n v="26"/>
    <s v="Efectivo"/>
    <s v="Tarde"/>
    <s v="Domingo"/>
    <s v="2026-08"/>
  </r>
  <r>
    <d v="2026-08-09T00:00:00"/>
    <s v="Sanguche de Chicharron"/>
    <x v="1"/>
    <n v="1"/>
    <n v="12"/>
    <n v="12"/>
    <n v="5"/>
    <n v="5"/>
    <n v="7"/>
    <s v="Tarjeta"/>
    <s v="Noche"/>
    <s v="Domingo"/>
    <s v="2026-08"/>
  </r>
  <r>
    <d v="2026-08-09T00:00:00"/>
    <s v="Causa Limena"/>
    <x v="1"/>
    <n v="3"/>
    <n v="12"/>
    <n v="36"/>
    <n v="4"/>
    <n v="12"/>
    <n v="24"/>
    <s v="Efectivo"/>
    <s v="Noche"/>
    <s v="Domingo"/>
    <s v="2026-08"/>
  </r>
  <r>
    <d v="2026-08-09T00:00:00"/>
    <s v="Arroz con Mariscos"/>
    <x v="2"/>
    <n v="2"/>
    <n v="28"/>
    <n v="56"/>
    <n v="14"/>
    <n v="28"/>
    <n v="28"/>
    <s v="Yape/Plin"/>
    <s v="Tarde"/>
    <s v="Domingo"/>
    <s v="2026-08"/>
  </r>
  <r>
    <d v="2026-08-09T00:00:00"/>
    <s v="Combo Familiar Pollo"/>
    <x v="0"/>
    <n v="2"/>
    <n v="65"/>
    <n v="130"/>
    <n v="30"/>
    <n v="60"/>
    <n v="70"/>
    <s v="Efectivo"/>
    <s v="Noche"/>
    <s v="Domingo"/>
    <s v="2026-08"/>
  </r>
  <r>
    <d v="2026-08-09T00:00:00"/>
    <s v="Pollo a la Brasa 1/2"/>
    <x v="2"/>
    <n v="3"/>
    <n v="32"/>
    <n v="96"/>
    <n v="14"/>
    <n v="42"/>
    <n v="54"/>
    <s v="Efectivo"/>
    <s v="Tarde"/>
    <s v="Domingo"/>
    <s v="2026-08"/>
  </r>
  <r>
    <d v="2026-08-09T00:00:00"/>
    <s v="Jugo de Papaya"/>
    <x v="5"/>
    <n v="3"/>
    <n v="9"/>
    <n v="27"/>
    <n v="3"/>
    <n v="9"/>
    <n v="18"/>
    <s v="Efectivo"/>
    <s v="Tarde"/>
    <s v="Domingo"/>
    <s v="2026-08"/>
  </r>
  <r>
    <d v="2026-08-09T00:00:00"/>
    <s v="Menu del Dia Clasico"/>
    <x v="3"/>
    <n v="1"/>
    <n v="15"/>
    <n v="15"/>
    <n v="6"/>
    <n v="6"/>
    <n v="9"/>
    <s v="Transferencia"/>
    <s v="Tarde"/>
    <s v="Domingo"/>
    <s v="2026-08"/>
  </r>
  <r>
    <d v="2026-08-09T00:00:00"/>
    <s v="Pollo a la Brasa 1/2"/>
    <x v="2"/>
    <n v="1"/>
    <n v="32"/>
    <n v="32"/>
    <n v="14"/>
    <n v="14"/>
    <n v="18"/>
    <s v="Efectivo"/>
    <s v="Tarde"/>
    <s v="Domingo"/>
    <s v="2026-08"/>
  </r>
  <r>
    <d v="2026-08-09T00:00:00"/>
    <s v="Ceviche Clasico"/>
    <x v="2"/>
    <n v="1"/>
    <n v="25"/>
    <n v="25"/>
    <n v="12"/>
    <n v="12"/>
    <n v="13"/>
    <s v="Yape/Plin"/>
    <s v="Tarde"/>
    <s v="Domingo"/>
    <s v="2026-08"/>
  </r>
  <r>
    <d v="2026-08-09T00:00:00"/>
    <s v="Combo Familiar Pollo"/>
    <x v="0"/>
    <n v="2"/>
    <n v="65"/>
    <n v="130"/>
    <n v="30"/>
    <n v="60"/>
    <n v="70"/>
    <s v="Yape/Plin"/>
    <s v="Tarde"/>
    <s v="Domingo"/>
    <s v="2026-08"/>
  </r>
  <r>
    <d v="2026-08-09T00:00:00"/>
    <s v="Menu del Dia Especial"/>
    <x v="3"/>
    <n v="2"/>
    <n v="18"/>
    <n v="36"/>
    <n v="8"/>
    <n v="16"/>
    <n v="20"/>
    <s v="Efectivo"/>
    <s v="Noche"/>
    <s v="Domingo"/>
    <s v="2026-08"/>
  </r>
  <r>
    <d v="2026-08-09T00:00:00"/>
    <s v="Ceviche Clasico"/>
    <x v="2"/>
    <n v="2"/>
    <n v="25"/>
    <n v="50"/>
    <n v="12"/>
    <n v="24"/>
    <n v="26"/>
    <s v="Tarjeta"/>
    <s v="Noche"/>
    <s v="Domingo"/>
    <s v="2026-08"/>
  </r>
  <r>
    <d v="2026-08-09T00:00:00"/>
    <s v="Menu del Dia Clasico"/>
    <x v="3"/>
    <n v="3"/>
    <n v="15"/>
    <n v="45"/>
    <n v="6"/>
    <n v="18"/>
    <n v="27"/>
    <s v="Transferencia"/>
    <s v="Tarde"/>
    <s v="Domingo"/>
    <s v="2026-08"/>
  </r>
  <r>
    <d v="2026-08-09T00:00:00"/>
    <s v="Menu del Dia Clasico"/>
    <x v="3"/>
    <n v="2"/>
    <n v="15"/>
    <n v="30"/>
    <n v="6"/>
    <n v="12"/>
    <n v="18"/>
    <s v="Efectivo"/>
    <s v="Manana"/>
    <s v="Domingo"/>
    <s v="2026-08"/>
  </r>
  <r>
    <d v="2026-08-09T00:00:00"/>
    <s v="Pollo a la Brasa 1/2"/>
    <x v="2"/>
    <n v="3"/>
    <n v="32"/>
    <n v="96"/>
    <n v="14"/>
    <n v="42"/>
    <n v="54"/>
    <s v="Efectivo"/>
    <s v="Manana"/>
    <s v="Domingo"/>
    <s v="2026-08"/>
  </r>
  <r>
    <d v="2026-08-09T00:00:00"/>
    <s v="Combo Familiar Pollo"/>
    <x v="0"/>
    <n v="2"/>
    <n v="65"/>
    <n v="130"/>
    <n v="30"/>
    <n v="60"/>
    <n v="70"/>
    <s v="Tarjeta"/>
    <s v="Noche"/>
    <s v="Domingo"/>
    <s v="2026-08"/>
  </r>
  <r>
    <d v="2026-08-09T00:00:00"/>
    <s v="Menu del Dia Clasico"/>
    <x v="3"/>
    <n v="3"/>
    <n v="15"/>
    <n v="45"/>
    <n v="6"/>
    <n v="18"/>
    <n v="27"/>
    <s v="Efectivo"/>
    <s v="Tarde"/>
    <s v="Domingo"/>
    <s v="2026-08"/>
  </r>
  <r>
    <d v="2026-08-09T00:00:00"/>
    <s v="Ceviche Clasico"/>
    <x v="2"/>
    <n v="1"/>
    <n v="25"/>
    <n v="25"/>
    <n v="12"/>
    <n v="12"/>
    <n v="13"/>
    <s v="Tarjeta"/>
    <s v="Tarde"/>
    <s v="Domingo"/>
    <s v="2026-08"/>
  </r>
  <r>
    <d v="2026-08-09T00:00:00"/>
    <s v="Arroz con Mariscos"/>
    <x v="2"/>
    <n v="1"/>
    <n v="28"/>
    <n v="28"/>
    <n v="14"/>
    <n v="14"/>
    <n v="14"/>
    <s v="Tarjeta"/>
    <s v="Manana"/>
    <s v="Domingo"/>
    <s v="2026-08"/>
  </r>
  <r>
    <d v="2026-08-09T00:00:00"/>
    <s v="Menu del Dia Especial"/>
    <x v="3"/>
    <n v="1"/>
    <n v="18"/>
    <n v="18"/>
    <n v="8"/>
    <n v="8"/>
    <n v="10"/>
    <s v="Efectivo"/>
    <s v="Noche"/>
    <s v="Domingo"/>
    <s v="2026-08"/>
  </r>
  <r>
    <d v="2026-08-09T00:00:00"/>
    <s v="Menu del Dia Clasico"/>
    <x v="3"/>
    <n v="3"/>
    <n v="15"/>
    <n v="45"/>
    <n v="6"/>
    <n v="18"/>
    <n v="27"/>
    <s v="Yape/Plin"/>
    <s v="Noche"/>
    <s v="Domingo"/>
    <s v="2026-08"/>
  </r>
  <r>
    <d v="2026-08-10T00:00:00"/>
    <s v="Ceviche Clasico"/>
    <x v="2"/>
    <n v="2"/>
    <n v="25"/>
    <n v="50"/>
    <n v="12"/>
    <n v="24"/>
    <n v="26"/>
    <s v="Efectivo"/>
    <s v="Manana"/>
    <s v="Lunes"/>
    <s v="2026-08"/>
  </r>
  <r>
    <d v="2026-08-10T00:00:00"/>
    <s v="Sanguche de Pollo"/>
    <x v="1"/>
    <n v="2"/>
    <n v="10"/>
    <n v="20"/>
    <n v="4"/>
    <n v="8"/>
    <n v="12"/>
    <s v="Efectivo"/>
    <s v="Tarde"/>
    <s v="Lunes"/>
    <s v="2026-08"/>
  </r>
  <r>
    <d v="2026-08-10T00:00:00"/>
    <s v="Ceviche Clasico"/>
    <x v="2"/>
    <n v="3"/>
    <n v="25"/>
    <n v="75"/>
    <n v="12"/>
    <n v="36"/>
    <n v="39"/>
    <s v="Transferencia"/>
    <s v="Manana"/>
    <s v="Lunes"/>
    <s v="2026-08"/>
  </r>
  <r>
    <d v="2026-08-10T00:00:00"/>
    <s v="Menu del Dia Clasico"/>
    <x v="3"/>
    <n v="1"/>
    <n v="15"/>
    <n v="15"/>
    <n v="6"/>
    <n v="6"/>
    <n v="9"/>
    <s v="Efectivo"/>
    <s v="Tarde"/>
    <s v="Lunes"/>
    <s v="2026-08"/>
  </r>
  <r>
    <d v="2026-08-10T00:00:00"/>
    <s v="Chicha Morada 1L"/>
    <x v="5"/>
    <n v="3"/>
    <n v="8"/>
    <n v="24"/>
    <n v="2"/>
    <n v="6"/>
    <n v="18"/>
    <s v="Efectivo"/>
    <s v="Tarde"/>
    <s v="Lunes"/>
    <s v="2026-08"/>
  </r>
  <r>
    <d v="2026-08-10T00:00:00"/>
    <s v="Arroz con Mariscos"/>
    <x v="2"/>
    <n v="1"/>
    <n v="28"/>
    <n v="28"/>
    <n v="14"/>
    <n v="14"/>
    <n v="14"/>
    <s v="Efectivo"/>
    <s v="Manana"/>
    <s v="Lunes"/>
    <s v="2026-08"/>
  </r>
  <r>
    <d v="2026-08-10T00:00:00"/>
    <s v="Pollo a la Brasa 1/4"/>
    <x v="2"/>
    <n v="1"/>
    <n v="18"/>
    <n v="18"/>
    <n v="8"/>
    <n v="8"/>
    <n v="10"/>
    <s v="Efectivo"/>
    <s v="Noche"/>
    <s v="Lunes"/>
    <s v="2026-08"/>
  </r>
  <r>
    <d v="2026-08-10T00:00:00"/>
    <s v="Pollo a la Brasa 1/4"/>
    <x v="2"/>
    <n v="1"/>
    <n v="18"/>
    <n v="18"/>
    <n v="8"/>
    <n v="8"/>
    <n v="10"/>
    <s v="Transferencia"/>
    <s v="Tarde"/>
    <s v="Lunes"/>
    <s v="2026-08"/>
  </r>
  <r>
    <d v="2026-08-10T00:00:00"/>
    <s v="Ceviche Clasico"/>
    <x v="2"/>
    <n v="2"/>
    <n v="25"/>
    <n v="50"/>
    <n v="12"/>
    <n v="24"/>
    <n v="26"/>
    <s v="Efectivo"/>
    <s v="Noche"/>
    <s v="Lunes"/>
    <s v="2026-08"/>
  </r>
  <r>
    <d v="2026-08-10T00:00:00"/>
    <s v="Combo Familiar Pollo"/>
    <x v="0"/>
    <n v="1"/>
    <n v="65"/>
    <n v="65"/>
    <n v="30"/>
    <n v="30"/>
    <n v="35"/>
    <s v="Efectivo"/>
    <s v="Noche"/>
    <s v="Lunes"/>
    <s v="2026-08"/>
  </r>
  <r>
    <d v="2026-08-10T00:00:00"/>
    <s v="Menu del Dia Clasico"/>
    <x v="3"/>
    <n v="2"/>
    <n v="15"/>
    <n v="30"/>
    <n v="6"/>
    <n v="12"/>
    <n v="18"/>
    <s v="Efectivo"/>
    <s v="Tarde"/>
    <s v="Lunes"/>
    <s v="2026-08"/>
  </r>
  <r>
    <d v="2026-08-10T00:00:00"/>
    <s v="Causa Limena"/>
    <x v="1"/>
    <n v="1"/>
    <n v="12"/>
    <n v="12"/>
    <n v="4"/>
    <n v="4"/>
    <n v="8"/>
    <s v="Efectivo"/>
    <s v="Tarde"/>
    <s v="Lunes"/>
    <s v="2026-08"/>
  </r>
  <r>
    <d v="2026-08-10T00:00:00"/>
    <s v="Menu del Dia Especial"/>
    <x v="3"/>
    <n v="3"/>
    <n v="18"/>
    <n v="54"/>
    <n v="8"/>
    <n v="24"/>
    <n v="30"/>
    <s v="Yape/Plin"/>
    <s v="Manana"/>
    <s v="Lunes"/>
    <s v="2026-08"/>
  </r>
  <r>
    <d v="2026-08-10T00:00:00"/>
    <s v="Arroz con Mariscos"/>
    <x v="2"/>
    <n v="1"/>
    <n v="28"/>
    <n v="28"/>
    <n v="14"/>
    <n v="14"/>
    <n v="14"/>
    <s v="Efectivo"/>
    <s v="Manana"/>
    <s v="Lunes"/>
    <s v="2026-08"/>
  </r>
  <r>
    <d v="2026-08-10T00:00:00"/>
    <s v="Suspiro a la Limena"/>
    <x v="4"/>
    <n v="2"/>
    <n v="8"/>
    <n v="16"/>
    <n v="3"/>
    <n v="6"/>
    <n v="10"/>
    <s v="Efectivo"/>
    <s v="Noche"/>
    <s v="Lunes"/>
    <s v="2026-08"/>
  </r>
  <r>
    <d v="2026-08-10T00:00:00"/>
    <s v="Pollo a la Brasa 1/2"/>
    <x v="2"/>
    <n v="1"/>
    <n v="32"/>
    <n v="32"/>
    <n v="14"/>
    <n v="14"/>
    <n v="18"/>
    <s v="Efectivo"/>
    <s v="Tarde"/>
    <s v="Lunes"/>
    <s v="2026-08"/>
  </r>
  <r>
    <d v="2026-08-10T00:00:00"/>
    <s v="Ceviche Clasico"/>
    <x v="2"/>
    <n v="2"/>
    <n v="25"/>
    <n v="50"/>
    <n v="12"/>
    <n v="24"/>
    <n v="26"/>
    <s v="Transferencia"/>
    <s v="Tarde"/>
    <s v="Lunes"/>
    <s v="2026-08"/>
  </r>
  <r>
    <d v="2026-08-10T00:00:00"/>
    <s v="Causa Limena"/>
    <x v="1"/>
    <n v="3"/>
    <n v="12"/>
    <n v="36"/>
    <n v="4"/>
    <n v="12"/>
    <n v="24"/>
    <s v="Efectivo"/>
    <s v="Noche"/>
    <s v="Lunes"/>
    <s v="2026-08"/>
  </r>
  <r>
    <d v="2026-08-10T00:00:00"/>
    <s v="Menu del Dia Clasico"/>
    <x v="3"/>
    <n v="1"/>
    <n v="15"/>
    <n v="15"/>
    <n v="6"/>
    <n v="6"/>
    <n v="9"/>
    <s v="Transferencia"/>
    <s v="Manana"/>
    <s v="Lunes"/>
    <s v="2026-08"/>
  </r>
  <r>
    <d v="2026-08-10T00:00:00"/>
    <s v="Suspiro a la Limena"/>
    <x v="4"/>
    <n v="1"/>
    <n v="8"/>
    <n v="8"/>
    <n v="3"/>
    <n v="3"/>
    <n v="5"/>
    <s v="Yape/Plin"/>
    <s v="Tarde"/>
    <s v="Lunes"/>
    <s v="2026-08"/>
  </r>
  <r>
    <d v="2026-08-10T00:00:00"/>
    <s v="Arroz con Mariscos"/>
    <x v="2"/>
    <n v="3"/>
    <n v="28"/>
    <n v="84"/>
    <n v="14"/>
    <n v="42"/>
    <n v="42"/>
    <s v="Efectivo"/>
    <s v="Noche"/>
    <s v="Lunes"/>
    <s v="2026-08"/>
  </r>
  <r>
    <d v="2026-08-10T00:00:00"/>
    <s v="Menu del Dia Especial"/>
    <x v="3"/>
    <n v="3"/>
    <n v="18"/>
    <n v="54"/>
    <n v="8"/>
    <n v="24"/>
    <n v="30"/>
    <s v="Efectivo"/>
    <s v="Noche"/>
    <s v="Lunes"/>
    <s v="2026-08"/>
  </r>
  <r>
    <d v="2026-08-10T00:00:00"/>
    <s v="Menu del Dia Clasico"/>
    <x v="3"/>
    <n v="2"/>
    <n v="15"/>
    <n v="30"/>
    <n v="6"/>
    <n v="12"/>
    <n v="18"/>
    <s v="Tarjeta"/>
    <s v="Noche"/>
    <s v="Lunes"/>
    <s v="2026-08"/>
  </r>
  <r>
    <d v="2026-08-10T00:00:00"/>
    <s v="Jugo de Papaya"/>
    <x v="5"/>
    <n v="3"/>
    <n v="9"/>
    <n v="27"/>
    <n v="3"/>
    <n v="9"/>
    <n v="18"/>
    <s v="Tarjeta"/>
    <s v="Tarde"/>
    <s v="Lunes"/>
    <s v="2026-08"/>
  </r>
  <r>
    <d v="2026-08-11T00:00:00"/>
    <s v="Pollo a la Brasa 1/4"/>
    <x v="2"/>
    <n v="1"/>
    <n v="18"/>
    <n v="18"/>
    <n v="8"/>
    <n v="8"/>
    <n v="10"/>
    <s v="Efectivo"/>
    <s v="Manana"/>
    <s v="Martes"/>
    <s v="2026-08"/>
  </r>
  <r>
    <d v="2026-08-11T00:00:00"/>
    <s v="Arroz con Mariscos"/>
    <x v="2"/>
    <n v="2"/>
    <n v="28"/>
    <n v="56"/>
    <n v="14"/>
    <n v="28"/>
    <n v="28"/>
    <s v="Efectivo"/>
    <s v="Tarde"/>
    <s v="Martes"/>
    <s v="2026-08"/>
  </r>
  <r>
    <d v="2026-08-11T00:00:00"/>
    <s v="Ceviche Clasico"/>
    <x v="2"/>
    <n v="2"/>
    <n v="25"/>
    <n v="50"/>
    <n v="12"/>
    <n v="24"/>
    <n v="26"/>
    <s v="Transferencia"/>
    <s v="Tarde"/>
    <s v="Martes"/>
    <s v="2026-08"/>
  </r>
  <r>
    <d v="2026-08-11T00:00:00"/>
    <s v="Pollo a la Brasa 1/2"/>
    <x v="2"/>
    <n v="1"/>
    <n v="32"/>
    <n v="32"/>
    <n v="14"/>
    <n v="14"/>
    <n v="18"/>
    <s v="Yape/Plin"/>
    <s v="Manana"/>
    <s v="Martes"/>
    <s v="2026-08"/>
  </r>
  <r>
    <d v="2026-08-11T00:00:00"/>
    <s v="Arroz con Mariscos"/>
    <x v="2"/>
    <n v="2"/>
    <n v="28"/>
    <n v="56"/>
    <n v="14"/>
    <n v="28"/>
    <n v="28"/>
    <s v="Tarjeta"/>
    <s v="Tarde"/>
    <s v="Martes"/>
    <s v="2026-08"/>
  </r>
  <r>
    <d v="2026-08-11T00:00:00"/>
    <s v="Menu del Dia Especial"/>
    <x v="3"/>
    <n v="2"/>
    <n v="18"/>
    <n v="36"/>
    <n v="8"/>
    <n v="16"/>
    <n v="20"/>
    <s v="Efectivo"/>
    <s v="Noche"/>
    <s v="Martes"/>
    <s v="2026-08"/>
  </r>
  <r>
    <d v="2026-08-11T00:00:00"/>
    <s v="Ceviche Clasico"/>
    <x v="2"/>
    <n v="2"/>
    <n v="25"/>
    <n v="50"/>
    <n v="12"/>
    <n v="24"/>
    <n v="26"/>
    <s v="Yape/Plin"/>
    <s v="Tarde"/>
    <s v="Martes"/>
    <s v="2026-08"/>
  </r>
  <r>
    <d v="2026-08-11T00:00:00"/>
    <s v="Combo Familiar Pollo"/>
    <x v="0"/>
    <n v="3"/>
    <n v="65"/>
    <n v="195"/>
    <n v="30"/>
    <n v="90"/>
    <n v="105"/>
    <s v="Tarjeta"/>
    <s v="Manana"/>
    <s v="Martes"/>
    <s v="2026-08"/>
  </r>
  <r>
    <d v="2026-08-11T00:00:00"/>
    <s v="Sanguche de Pollo"/>
    <x v="1"/>
    <n v="2"/>
    <n v="10"/>
    <n v="20"/>
    <n v="4"/>
    <n v="8"/>
    <n v="12"/>
    <s v="Yape/Plin"/>
    <s v="Tarde"/>
    <s v="Martes"/>
    <s v="2026-08"/>
  </r>
  <r>
    <d v="2026-08-11T00:00:00"/>
    <s v="Arroz con Mariscos"/>
    <x v="2"/>
    <n v="1"/>
    <n v="28"/>
    <n v="28"/>
    <n v="14"/>
    <n v="14"/>
    <n v="14"/>
    <s v="Transferencia"/>
    <s v="Tarde"/>
    <s v="Martes"/>
    <s v="2026-08"/>
  </r>
  <r>
    <d v="2026-08-11T00:00:00"/>
    <s v="Menu del Dia Clasico"/>
    <x v="3"/>
    <n v="1"/>
    <n v="15"/>
    <n v="15"/>
    <n v="6"/>
    <n v="6"/>
    <n v="9"/>
    <s v="Efectivo"/>
    <s v="Tarde"/>
    <s v="Martes"/>
    <s v="2026-08"/>
  </r>
  <r>
    <d v="2026-08-11T00:00:00"/>
    <s v="Arroz con Mariscos"/>
    <x v="2"/>
    <n v="3"/>
    <n v="28"/>
    <n v="84"/>
    <n v="14"/>
    <n v="42"/>
    <n v="42"/>
    <s v="Efectivo"/>
    <s v="Tarde"/>
    <s v="Martes"/>
    <s v="2026-08"/>
  </r>
  <r>
    <d v="2026-08-11T00:00:00"/>
    <s v="Suspiro a la Limena"/>
    <x v="4"/>
    <n v="2"/>
    <n v="8"/>
    <n v="16"/>
    <n v="3"/>
    <n v="6"/>
    <n v="10"/>
    <s v="Tarjeta"/>
    <s v="Noche"/>
    <s v="Martes"/>
    <s v="2026-08"/>
  </r>
  <r>
    <d v="2026-08-11T00:00:00"/>
    <s v="Suspiro a la Limena"/>
    <x v="4"/>
    <n v="2"/>
    <n v="8"/>
    <n v="16"/>
    <n v="3"/>
    <n v="6"/>
    <n v="10"/>
    <s v="Efectivo"/>
    <s v="Noche"/>
    <s v="Martes"/>
    <s v="2026-08"/>
  </r>
  <r>
    <d v="2026-08-11T00:00:00"/>
    <s v="Combo Familiar Pollo"/>
    <x v="0"/>
    <n v="3"/>
    <n v="65"/>
    <n v="195"/>
    <n v="30"/>
    <n v="90"/>
    <n v="105"/>
    <s v="Efectivo"/>
    <s v="Tarde"/>
    <s v="Martes"/>
    <s v="2026-08"/>
  </r>
  <r>
    <d v="2026-08-11T00:00:00"/>
    <s v="Pollo a la Brasa 1/4"/>
    <x v="2"/>
    <n v="3"/>
    <n v="18"/>
    <n v="54"/>
    <n v="8"/>
    <n v="24"/>
    <n v="30"/>
    <s v="Efectivo"/>
    <s v="Tarde"/>
    <s v="Martes"/>
    <s v="2026-08"/>
  </r>
  <r>
    <d v="2026-08-11T00:00:00"/>
    <s v="Ceviche Clasico"/>
    <x v="2"/>
    <n v="1"/>
    <n v="25"/>
    <n v="25"/>
    <n v="12"/>
    <n v="12"/>
    <n v="13"/>
    <s v="Tarjeta"/>
    <s v="Manana"/>
    <s v="Martes"/>
    <s v="2026-08"/>
  </r>
  <r>
    <d v="2026-08-11T00:00:00"/>
    <s v="Pollo a la Brasa 1/2"/>
    <x v="2"/>
    <n v="2"/>
    <n v="32"/>
    <n v="64"/>
    <n v="14"/>
    <n v="28"/>
    <n v="36"/>
    <s v="Efectivo"/>
    <s v="Manana"/>
    <s v="Martes"/>
    <s v="2026-08"/>
  </r>
  <r>
    <d v="2026-08-11T00:00:00"/>
    <s v="Menu del Dia Clasico"/>
    <x v="3"/>
    <n v="2"/>
    <n v="15"/>
    <n v="30"/>
    <n v="6"/>
    <n v="12"/>
    <n v="18"/>
    <s v="Yape/Plin"/>
    <s v="Tarde"/>
    <s v="Martes"/>
    <s v="2026-08"/>
  </r>
  <r>
    <d v="2026-08-11T00:00:00"/>
    <s v="Suspiro a la Limena"/>
    <x v="4"/>
    <n v="1"/>
    <n v="8"/>
    <n v="8"/>
    <n v="3"/>
    <n v="3"/>
    <n v="5"/>
    <s v="Efectivo"/>
    <s v="Tarde"/>
    <s v="Martes"/>
    <s v="2026-08"/>
  </r>
  <r>
    <d v="2026-08-11T00:00:00"/>
    <s v="Arroz con Mariscos"/>
    <x v="2"/>
    <n v="1"/>
    <n v="28"/>
    <n v="28"/>
    <n v="14"/>
    <n v="14"/>
    <n v="14"/>
    <s v="Efectivo"/>
    <s v="Noche"/>
    <s v="Martes"/>
    <s v="2026-08"/>
  </r>
  <r>
    <d v="2026-08-11T00:00:00"/>
    <s v="Pollo a la Brasa 1/4"/>
    <x v="2"/>
    <n v="3"/>
    <n v="18"/>
    <n v="54"/>
    <n v="8"/>
    <n v="24"/>
    <n v="30"/>
    <s v="Efectivo"/>
    <s v="Tarde"/>
    <s v="Martes"/>
    <s v="2026-08"/>
  </r>
  <r>
    <d v="2026-08-11T00:00:00"/>
    <s v="Menu del Dia Especial"/>
    <x v="3"/>
    <n v="3"/>
    <n v="18"/>
    <n v="54"/>
    <n v="8"/>
    <n v="24"/>
    <n v="30"/>
    <s v="Yape/Plin"/>
    <s v="Noche"/>
    <s v="Martes"/>
    <s v="2026-08"/>
  </r>
  <r>
    <d v="2026-08-11T00:00:00"/>
    <s v="Ceviche Clasico"/>
    <x v="2"/>
    <n v="1"/>
    <n v="25"/>
    <n v="25"/>
    <n v="12"/>
    <n v="12"/>
    <n v="13"/>
    <s v="Transferencia"/>
    <s v="Tarde"/>
    <s v="Martes"/>
    <s v="2026-08"/>
  </r>
  <r>
    <d v="2026-08-11T00:00:00"/>
    <s v="Ceviche Clasico"/>
    <x v="2"/>
    <n v="1"/>
    <n v="25"/>
    <n v="25"/>
    <n v="12"/>
    <n v="12"/>
    <n v="13"/>
    <s v="Transferencia"/>
    <s v="Manana"/>
    <s v="Martes"/>
    <s v="2026-08"/>
  </r>
  <r>
    <d v="2026-08-12T00:00:00"/>
    <s v="Arroz con Mariscos"/>
    <x v="2"/>
    <n v="3"/>
    <n v="28"/>
    <n v="84"/>
    <n v="14"/>
    <n v="42"/>
    <n v="42"/>
    <s v="Efectivo"/>
    <s v="Manana"/>
    <s v="Miercoles"/>
    <s v="2026-08"/>
  </r>
  <r>
    <d v="2026-08-12T00:00:00"/>
    <s v="Menu del Dia Clasico"/>
    <x v="3"/>
    <n v="1"/>
    <n v="15"/>
    <n v="15"/>
    <n v="6"/>
    <n v="6"/>
    <n v="9"/>
    <s v="Tarjeta"/>
    <s v="Tarde"/>
    <s v="Miercoles"/>
    <s v="2026-08"/>
  </r>
  <r>
    <d v="2026-08-12T00:00:00"/>
    <s v="Menu del Dia Clasico"/>
    <x v="3"/>
    <n v="3"/>
    <n v="15"/>
    <n v="45"/>
    <n v="6"/>
    <n v="18"/>
    <n v="27"/>
    <s v="Efectivo"/>
    <s v="Noche"/>
    <s v="Miercoles"/>
    <s v="2026-08"/>
  </r>
  <r>
    <d v="2026-08-12T00:00:00"/>
    <s v="Jugo de Papaya"/>
    <x v="5"/>
    <n v="2"/>
    <n v="9"/>
    <n v="18"/>
    <n v="3"/>
    <n v="6"/>
    <n v="12"/>
    <s v="Yape/Plin"/>
    <s v="Noche"/>
    <s v="Miercoles"/>
    <s v="2026-08"/>
  </r>
  <r>
    <d v="2026-08-12T00:00:00"/>
    <s v="Ceviche Clasico"/>
    <x v="2"/>
    <n v="1"/>
    <n v="25"/>
    <n v="25"/>
    <n v="12"/>
    <n v="12"/>
    <n v="13"/>
    <s v="Efectivo"/>
    <s v="Noche"/>
    <s v="Miercoles"/>
    <s v="2026-08"/>
  </r>
  <r>
    <d v="2026-08-12T00:00:00"/>
    <s v="Pollo a la Brasa 1/2"/>
    <x v="2"/>
    <n v="2"/>
    <n v="32"/>
    <n v="64"/>
    <n v="14"/>
    <n v="28"/>
    <n v="36"/>
    <s v="Tarjeta"/>
    <s v="Manana"/>
    <s v="Miercoles"/>
    <s v="2026-08"/>
  </r>
  <r>
    <d v="2026-08-12T00:00:00"/>
    <s v="Pollo a la Brasa 1/2"/>
    <x v="2"/>
    <n v="1"/>
    <n v="32"/>
    <n v="32"/>
    <n v="14"/>
    <n v="14"/>
    <n v="18"/>
    <s v="Yape/Plin"/>
    <s v="Noche"/>
    <s v="Miercoles"/>
    <s v="2026-08"/>
  </r>
  <r>
    <d v="2026-08-12T00:00:00"/>
    <s v="Menu del Dia Clasico"/>
    <x v="3"/>
    <n v="2"/>
    <n v="15"/>
    <n v="30"/>
    <n v="6"/>
    <n v="12"/>
    <n v="18"/>
    <s v="Efectivo"/>
    <s v="Manana"/>
    <s v="Miercoles"/>
    <s v="2026-08"/>
  </r>
  <r>
    <d v="2026-08-12T00:00:00"/>
    <s v="Pollo a la Brasa 1/2"/>
    <x v="2"/>
    <n v="1"/>
    <n v="32"/>
    <n v="32"/>
    <n v="14"/>
    <n v="14"/>
    <n v="18"/>
    <s v="Efectivo"/>
    <s v="Manana"/>
    <s v="Miercoles"/>
    <s v="2026-08"/>
  </r>
  <r>
    <d v="2026-08-12T00:00:00"/>
    <s v="Chicha Morada 1L"/>
    <x v="5"/>
    <n v="3"/>
    <n v="8"/>
    <n v="24"/>
    <n v="2"/>
    <n v="6"/>
    <n v="18"/>
    <s v="Yape/Plin"/>
    <s v="Tarde"/>
    <s v="Miercoles"/>
    <s v="2026-08"/>
  </r>
  <r>
    <d v="2026-08-12T00:00:00"/>
    <s v="Pollo a la Brasa 1/4"/>
    <x v="2"/>
    <n v="3"/>
    <n v="18"/>
    <n v="54"/>
    <n v="8"/>
    <n v="24"/>
    <n v="30"/>
    <s v="Efectivo"/>
    <s v="Tarde"/>
    <s v="Miercoles"/>
    <s v="2026-08"/>
  </r>
  <r>
    <d v="2026-08-12T00:00:00"/>
    <s v="Menu del Dia Clasico"/>
    <x v="3"/>
    <n v="1"/>
    <n v="15"/>
    <n v="15"/>
    <n v="6"/>
    <n v="6"/>
    <n v="9"/>
    <s v="Efectivo"/>
    <s v="Noche"/>
    <s v="Miercoles"/>
    <s v="2026-08"/>
  </r>
  <r>
    <d v="2026-08-12T00:00:00"/>
    <s v="Causa Limena"/>
    <x v="1"/>
    <n v="2"/>
    <n v="12"/>
    <n v="24"/>
    <n v="4"/>
    <n v="8"/>
    <n v="16"/>
    <s v="Efectivo"/>
    <s v="Noche"/>
    <s v="Miercoles"/>
    <s v="2026-08"/>
  </r>
  <r>
    <d v="2026-08-12T00:00:00"/>
    <s v="Combo Familiar Pollo"/>
    <x v="0"/>
    <n v="2"/>
    <n v="65"/>
    <n v="130"/>
    <n v="30"/>
    <n v="60"/>
    <n v="70"/>
    <s v="Yape/Plin"/>
    <s v="Manana"/>
    <s v="Miercoles"/>
    <s v="2026-08"/>
  </r>
  <r>
    <d v="2026-08-12T00:00:00"/>
    <s v="Pollo a la Brasa 1/2"/>
    <x v="2"/>
    <n v="2"/>
    <n v="32"/>
    <n v="64"/>
    <n v="14"/>
    <n v="28"/>
    <n v="36"/>
    <s v="Yape/Plin"/>
    <s v="Noche"/>
    <s v="Miercoles"/>
    <s v="2026-08"/>
  </r>
  <r>
    <d v="2026-08-12T00:00:00"/>
    <s v="Combo Familiar Pollo"/>
    <x v="0"/>
    <n v="1"/>
    <n v="65"/>
    <n v="65"/>
    <n v="30"/>
    <n v="30"/>
    <n v="35"/>
    <s v="Efectivo"/>
    <s v="Noche"/>
    <s v="Miercoles"/>
    <s v="2026-08"/>
  </r>
  <r>
    <d v="2026-08-12T00:00:00"/>
    <s v="Arroz con Mariscos"/>
    <x v="2"/>
    <n v="3"/>
    <n v="28"/>
    <n v="84"/>
    <n v="14"/>
    <n v="42"/>
    <n v="42"/>
    <s v="Efectivo"/>
    <s v="Noche"/>
    <s v="Miercoles"/>
    <s v="2026-08"/>
  </r>
  <r>
    <d v="2026-08-12T00:00:00"/>
    <s v="Menu del Dia Especial"/>
    <x v="3"/>
    <n v="1"/>
    <n v="18"/>
    <n v="18"/>
    <n v="8"/>
    <n v="8"/>
    <n v="10"/>
    <s v="Yape/Plin"/>
    <s v="Tarde"/>
    <s v="Miercoles"/>
    <s v="2026-08"/>
  </r>
  <r>
    <d v="2026-08-12T00:00:00"/>
    <s v="Menu del Dia Clasico"/>
    <x v="3"/>
    <n v="2"/>
    <n v="15"/>
    <n v="30"/>
    <n v="6"/>
    <n v="12"/>
    <n v="18"/>
    <s v="Efectivo"/>
    <s v="Noche"/>
    <s v="Miercoles"/>
    <s v="2026-08"/>
  </r>
  <r>
    <d v="2026-08-12T00:00:00"/>
    <s v="Menu del Dia Clasico"/>
    <x v="3"/>
    <n v="3"/>
    <n v="15"/>
    <n v="45"/>
    <n v="6"/>
    <n v="18"/>
    <n v="27"/>
    <s v="Yape/Plin"/>
    <s v="Tarde"/>
    <s v="Miercoles"/>
    <s v="2026-08"/>
  </r>
  <r>
    <d v="2026-08-12T00:00:00"/>
    <s v="Inca Kola 500ml"/>
    <x v="5"/>
    <n v="3"/>
    <n v="5"/>
    <n v="15"/>
    <n v="2"/>
    <n v="6"/>
    <n v="9"/>
    <s v="Yape/Plin"/>
    <s v="Manana"/>
    <s v="Miercoles"/>
    <s v="2026-08"/>
  </r>
  <r>
    <d v="2026-08-12T00:00:00"/>
    <s v="Jugo de Papaya"/>
    <x v="5"/>
    <n v="3"/>
    <n v="9"/>
    <n v="27"/>
    <n v="3"/>
    <n v="9"/>
    <n v="18"/>
    <s v="Efectivo"/>
    <s v="Noche"/>
    <s v="Miercoles"/>
    <s v="2026-08"/>
  </r>
  <r>
    <d v="2026-08-12T00:00:00"/>
    <s v="Menu del Dia Clasico"/>
    <x v="3"/>
    <n v="2"/>
    <n v="15"/>
    <n v="30"/>
    <n v="6"/>
    <n v="12"/>
    <n v="18"/>
    <s v="Yape/Plin"/>
    <s v="Noche"/>
    <s v="Miercoles"/>
    <s v="2026-08"/>
  </r>
  <r>
    <d v="2026-08-12T00:00:00"/>
    <s v="Menu del Dia Clasico"/>
    <x v="3"/>
    <n v="1"/>
    <n v="15"/>
    <n v="15"/>
    <n v="6"/>
    <n v="6"/>
    <n v="9"/>
    <s v="Transferencia"/>
    <s v="Manana"/>
    <s v="Miercoles"/>
    <s v="2026-08"/>
  </r>
  <r>
    <d v="2026-08-12T00:00:00"/>
    <s v="Pollo a la Brasa 1/4"/>
    <x v="2"/>
    <n v="1"/>
    <n v="18"/>
    <n v="18"/>
    <n v="8"/>
    <n v="8"/>
    <n v="10"/>
    <s v="Yape/Plin"/>
    <s v="Manana"/>
    <s v="Miercoles"/>
    <s v="2026-08"/>
  </r>
  <r>
    <d v="2026-08-12T00:00:00"/>
    <s v="Combo Familiar Pollo"/>
    <x v="0"/>
    <n v="2"/>
    <n v="65"/>
    <n v="130"/>
    <n v="30"/>
    <n v="60"/>
    <n v="70"/>
    <s v="Efectivo"/>
    <s v="Noche"/>
    <s v="Miercoles"/>
    <s v="2026-08"/>
  </r>
  <r>
    <d v="2026-08-12T00:00:00"/>
    <s v="Sanguche de Chicharron"/>
    <x v="1"/>
    <n v="2"/>
    <n v="12"/>
    <n v="24"/>
    <n v="5"/>
    <n v="10"/>
    <n v="14"/>
    <s v="Tarjeta"/>
    <s v="Noche"/>
    <s v="Miercoles"/>
    <s v="2026-08"/>
  </r>
  <r>
    <d v="2026-08-12T00:00:00"/>
    <s v="Pollo a la Brasa 1/2"/>
    <x v="2"/>
    <n v="1"/>
    <n v="32"/>
    <n v="32"/>
    <n v="14"/>
    <n v="14"/>
    <n v="18"/>
    <s v="Yape/Plin"/>
    <s v="Manana"/>
    <s v="Miercoles"/>
    <s v="2026-08"/>
  </r>
  <r>
    <d v="2026-08-12T00:00:00"/>
    <s v="Mazamorra Morada"/>
    <x v="4"/>
    <n v="2"/>
    <n v="7"/>
    <n v="14"/>
    <n v="2.5"/>
    <n v="5"/>
    <n v="9"/>
    <s v="Transferencia"/>
    <s v="Noche"/>
    <s v="Miercoles"/>
    <s v="2026-08"/>
  </r>
  <r>
    <d v="2026-08-12T00:00:00"/>
    <s v="Sanguche de Pollo"/>
    <x v="1"/>
    <n v="1"/>
    <n v="10"/>
    <n v="10"/>
    <n v="4"/>
    <n v="4"/>
    <n v="6"/>
    <s v="Yape/Plin"/>
    <s v="Manana"/>
    <s v="Miercoles"/>
    <s v="2026-08"/>
  </r>
  <r>
    <d v="2026-08-12T00:00:00"/>
    <s v="Pollo a la Brasa 1/4"/>
    <x v="2"/>
    <n v="1"/>
    <n v="18"/>
    <n v="18"/>
    <n v="8"/>
    <n v="8"/>
    <n v="10"/>
    <s v="Efectivo"/>
    <s v="Noche"/>
    <s v="Miercoles"/>
    <s v="2026-08"/>
  </r>
  <r>
    <d v="2026-08-12T00:00:00"/>
    <s v="Pollo a la Brasa 1/2"/>
    <x v="2"/>
    <n v="3"/>
    <n v="32"/>
    <n v="96"/>
    <n v="14"/>
    <n v="42"/>
    <n v="54"/>
    <s v="Efectivo"/>
    <s v="Noche"/>
    <s v="Miercoles"/>
    <s v="2026-08"/>
  </r>
  <r>
    <d v="2026-08-12T00:00:00"/>
    <s v="Arroz con Mariscos"/>
    <x v="2"/>
    <n v="1"/>
    <n v="28"/>
    <n v="28"/>
    <n v="14"/>
    <n v="14"/>
    <n v="14"/>
    <s v="Yape/Plin"/>
    <s v="Noche"/>
    <s v="Miercoles"/>
    <s v="2026-08"/>
  </r>
  <r>
    <d v="2026-08-12T00:00:00"/>
    <s v="Ceviche Clasico"/>
    <x v="2"/>
    <n v="2"/>
    <n v="25"/>
    <n v="50"/>
    <n v="12"/>
    <n v="24"/>
    <n v="26"/>
    <s v="Efectivo"/>
    <s v="Manana"/>
    <s v="Miercoles"/>
    <s v="2026-08"/>
  </r>
  <r>
    <d v="2026-08-12T00:00:00"/>
    <s v="Arroz con Mariscos"/>
    <x v="2"/>
    <n v="2"/>
    <n v="28"/>
    <n v="56"/>
    <n v="14"/>
    <n v="28"/>
    <n v="28"/>
    <s v="Efectivo"/>
    <s v="Tarde"/>
    <s v="Miercoles"/>
    <s v="2026-08"/>
  </r>
  <r>
    <d v="2026-08-12T00:00:00"/>
    <s v="Sanguche de Chicharron"/>
    <x v="1"/>
    <n v="3"/>
    <n v="12"/>
    <n v="36"/>
    <n v="5"/>
    <n v="15"/>
    <n v="21"/>
    <s v="Efectivo"/>
    <s v="Tarde"/>
    <s v="Miercoles"/>
    <s v="2026-08"/>
  </r>
  <r>
    <d v="2026-08-12T00:00:00"/>
    <s v="Mazamorra Morada"/>
    <x v="4"/>
    <n v="3"/>
    <n v="7"/>
    <n v="21"/>
    <n v="2.5"/>
    <n v="7.5"/>
    <n v="13.5"/>
    <s v="Tarjeta"/>
    <s v="Noche"/>
    <s v="Miercoles"/>
    <s v="2026-08"/>
  </r>
  <r>
    <d v="2026-08-12T00:00:00"/>
    <s v="Mazamorra Morada"/>
    <x v="4"/>
    <n v="2"/>
    <n v="7"/>
    <n v="14"/>
    <n v="2.5"/>
    <n v="5"/>
    <n v="9"/>
    <s v="Tarjeta"/>
    <s v="Noche"/>
    <s v="Miercoles"/>
    <s v="2026-08"/>
  </r>
  <r>
    <d v="2026-08-12T00:00:00"/>
    <s v="Menu del Dia Clasico"/>
    <x v="3"/>
    <n v="3"/>
    <n v="15"/>
    <n v="45"/>
    <n v="6"/>
    <n v="18"/>
    <n v="27"/>
    <s v="Yape/Plin"/>
    <s v="Noche"/>
    <s v="Miercoles"/>
    <s v="2026-08"/>
  </r>
  <r>
    <d v="2026-08-12T00:00:00"/>
    <s v="Causa Limena"/>
    <x v="1"/>
    <n v="3"/>
    <n v="12"/>
    <n v="36"/>
    <n v="4"/>
    <n v="12"/>
    <n v="24"/>
    <s v="Yape/Plin"/>
    <s v="Tarde"/>
    <s v="Miercoles"/>
    <s v="2026-08"/>
  </r>
  <r>
    <d v="2026-08-12T00:00:00"/>
    <s v="Pollo a la Brasa 1/2"/>
    <x v="2"/>
    <n v="1"/>
    <n v="32"/>
    <n v="32"/>
    <n v="14"/>
    <n v="14"/>
    <n v="18"/>
    <s v="Efectivo"/>
    <s v="Tarde"/>
    <s v="Miercoles"/>
    <s v="2026-08"/>
  </r>
  <r>
    <d v="2026-08-12T00:00:00"/>
    <s v="Combo Familiar Pollo"/>
    <x v="0"/>
    <n v="3"/>
    <n v="65"/>
    <n v="195"/>
    <n v="30"/>
    <n v="90"/>
    <n v="105"/>
    <s v="Yape/Plin"/>
    <s v="Noche"/>
    <s v="Miercoles"/>
    <s v="2026-08"/>
  </r>
  <r>
    <d v="2026-08-12T00:00:00"/>
    <s v="Pollo a la Brasa 1/2"/>
    <x v="2"/>
    <n v="3"/>
    <n v="32"/>
    <n v="96"/>
    <n v="14"/>
    <n v="42"/>
    <n v="54"/>
    <s v="Efectivo"/>
    <s v="Tarde"/>
    <s v="Miercoles"/>
    <s v="2026-08"/>
  </r>
  <r>
    <d v="2026-08-12T00:00:00"/>
    <s v="Suspiro a la Limena"/>
    <x v="4"/>
    <n v="3"/>
    <n v="8"/>
    <n v="24"/>
    <n v="3"/>
    <n v="9"/>
    <n v="15"/>
    <s v="Efectivo"/>
    <s v="Noche"/>
    <s v="Miercoles"/>
    <s v="2026-08"/>
  </r>
  <r>
    <d v="2026-08-12T00:00:00"/>
    <s v="Ceviche Clasico"/>
    <x v="2"/>
    <n v="3"/>
    <n v="25"/>
    <n v="75"/>
    <n v="12"/>
    <n v="36"/>
    <n v="39"/>
    <s v="Tarjeta"/>
    <s v="Manana"/>
    <s v="Miercoles"/>
    <s v="2026-08"/>
  </r>
  <r>
    <d v="2026-08-12T00:00:00"/>
    <s v="Arroz con Mariscos"/>
    <x v="2"/>
    <n v="2"/>
    <n v="28"/>
    <n v="56"/>
    <n v="14"/>
    <n v="28"/>
    <n v="28"/>
    <s v="Efectivo"/>
    <s v="Noche"/>
    <s v="Miercoles"/>
    <s v="2026-08"/>
  </r>
  <r>
    <d v="2026-08-12T00:00:00"/>
    <s v="Sanguche de Chicharron"/>
    <x v="1"/>
    <n v="2"/>
    <n v="12"/>
    <n v="24"/>
    <n v="5"/>
    <n v="10"/>
    <n v="14"/>
    <s v="Efectivo"/>
    <s v="Manana"/>
    <s v="Miercoles"/>
    <s v="2026-08"/>
  </r>
  <r>
    <d v="2026-08-12T00:00:00"/>
    <s v="Jugo de Papaya"/>
    <x v="5"/>
    <n v="3"/>
    <n v="9"/>
    <n v="27"/>
    <n v="3"/>
    <n v="9"/>
    <n v="18"/>
    <s v="Yape/Plin"/>
    <s v="Tarde"/>
    <s v="Miercoles"/>
    <s v="2026-08"/>
  </r>
  <r>
    <d v="2026-08-12T00:00:00"/>
    <s v="Pollo a la Brasa 1/4"/>
    <x v="2"/>
    <n v="2"/>
    <n v="18"/>
    <n v="36"/>
    <n v="8"/>
    <n v="16"/>
    <n v="20"/>
    <s v="Transferencia"/>
    <s v="Noche"/>
    <s v="Miercoles"/>
    <s v="2026-08"/>
  </r>
  <r>
    <d v="2026-08-12T00:00:00"/>
    <s v="Causa Limena"/>
    <x v="1"/>
    <n v="1"/>
    <n v="12"/>
    <n v="12"/>
    <n v="4"/>
    <n v="4"/>
    <n v="8"/>
    <s v="Yape/Plin"/>
    <s v="Tarde"/>
    <s v="Miercoles"/>
    <s v="2026-08"/>
  </r>
  <r>
    <d v="2026-08-12T00:00:00"/>
    <s v="Ceviche Clasico"/>
    <x v="2"/>
    <n v="1"/>
    <n v="25"/>
    <n v="25"/>
    <n v="12"/>
    <n v="12"/>
    <n v="13"/>
    <s v="Efectivo"/>
    <s v="Noche"/>
    <s v="Miercoles"/>
    <s v="2026-08"/>
  </r>
  <r>
    <d v="2026-08-12T00:00:00"/>
    <s v="Menu del Dia Clasico"/>
    <x v="3"/>
    <n v="1"/>
    <n v="15"/>
    <n v="15"/>
    <n v="6"/>
    <n v="6"/>
    <n v="9"/>
    <s v="Tarjeta"/>
    <s v="Tarde"/>
    <s v="Miercoles"/>
    <s v="2026-08"/>
  </r>
  <r>
    <d v="2026-08-12T00:00:00"/>
    <s v="Arroz con Mariscos"/>
    <x v="2"/>
    <n v="2"/>
    <n v="28"/>
    <n v="56"/>
    <n v="14"/>
    <n v="28"/>
    <n v="28"/>
    <s v="Yape/Plin"/>
    <s v="Noche"/>
    <s v="Miercoles"/>
    <s v="2026-08"/>
  </r>
  <r>
    <d v="2026-08-12T00:00:00"/>
    <s v="Menu del Dia Especial"/>
    <x v="3"/>
    <n v="2"/>
    <n v="18"/>
    <n v="36"/>
    <n v="8"/>
    <n v="16"/>
    <n v="20"/>
    <s v="Efectivo"/>
    <s v="Noche"/>
    <s v="Miercoles"/>
    <s v="2026-08"/>
  </r>
  <r>
    <d v="2026-08-12T00:00:00"/>
    <s v="Menu del Dia Clasico"/>
    <x v="3"/>
    <n v="2"/>
    <n v="15"/>
    <n v="30"/>
    <n v="6"/>
    <n v="12"/>
    <n v="18"/>
    <s v="Tarjeta"/>
    <s v="Tarde"/>
    <s v="Miercoles"/>
    <s v="2026-08"/>
  </r>
  <r>
    <d v="2026-08-12T00:00:00"/>
    <s v="Menu del Dia Especial"/>
    <x v="3"/>
    <n v="3"/>
    <n v="18"/>
    <n v="54"/>
    <n v="8"/>
    <n v="24"/>
    <n v="30"/>
    <s v="Tarjeta"/>
    <s v="Noche"/>
    <s v="Miercoles"/>
    <s v="2026-08"/>
  </r>
  <r>
    <d v="2026-08-12T00:00:00"/>
    <s v="Ceviche Clasico"/>
    <x v="2"/>
    <n v="3"/>
    <n v="25"/>
    <n v="75"/>
    <n v="12"/>
    <n v="36"/>
    <n v="39"/>
    <s v="Tarjeta"/>
    <s v="Noche"/>
    <s v="Miercoles"/>
    <s v="2026-08"/>
  </r>
  <r>
    <d v="2026-08-12T00:00:00"/>
    <s v="Menu del Dia Especial"/>
    <x v="3"/>
    <n v="3"/>
    <n v="18"/>
    <n v="54"/>
    <n v="8"/>
    <n v="24"/>
    <n v="30"/>
    <s v="Transferencia"/>
    <s v="Manana"/>
    <s v="Miercoles"/>
    <s v="2026-08"/>
  </r>
  <r>
    <d v="2026-08-12T00:00:00"/>
    <s v="Pollo a la Brasa 1/2"/>
    <x v="2"/>
    <n v="3"/>
    <n v="32"/>
    <n v="96"/>
    <n v="14"/>
    <n v="42"/>
    <n v="54"/>
    <s v="Efectivo"/>
    <s v="Tarde"/>
    <s v="Miercoles"/>
    <s v="2026-08"/>
  </r>
  <r>
    <d v="2026-08-12T00:00:00"/>
    <s v="Pollo a la Brasa 1/2"/>
    <x v="2"/>
    <n v="1"/>
    <n v="32"/>
    <n v="32"/>
    <n v="14"/>
    <n v="14"/>
    <n v="18"/>
    <s v="Efectivo"/>
    <s v="Tarde"/>
    <s v="Miercoles"/>
    <s v="2026-08"/>
  </r>
  <r>
    <d v="2026-08-12T00:00:00"/>
    <s v="Suspiro a la Limena"/>
    <x v="4"/>
    <n v="1"/>
    <n v="8"/>
    <n v="8"/>
    <n v="3"/>
    <n v="3"/>
    <n v="5"/>
    <s v="Tarjeta"/>
    <s v="Tarde"/>
    <s v="Miercoles"/>
    <s v="2026-08"/>
  </r>
  <r>
    <d v="2026-08-12T00:00:00"/>
    <s v="Sanguche de Chicharron"/>
    <x v="1"/>
    <n v="3"/>
    <n v="12"/>
    <n v="36"/>
    <n v="5"/>
    <n v="15"/>
    <n v="21"/>
    <s v="Yape/Plin"/>
    <s v="Manana"/>
    <s v="Miercoles"/>
    <s v="2026-08"/>
  </r>
  <r>
    <d v="2026-08-12T00:00:00"/>
    <s v="Pollo a la Brasa 1/4"/>
    <x v="2"/>
    <n v="3"/>
    <n v="18"/>
    <n v="54"/>
    <n v="8"/>
    <n v="24"/>
    <n v="30"/>
    <s v="Efectivo"/>
    <s v="Noche"/>
    <s v="Miercoles"/>
    <s v="2026-08"/>
  </r>
  <r>
    <d v="2026-08-12T00:00:00"/>
    <s v="Inca Kola 500ml"/>
    <x v="5"/>
    <n v="3"/>
    <n v="5"/>
    <n v="15"/>
    <n v="2"/>
    <n v="6"/>
    <n v="9"/>
    <s v="Efectivo"/>
    <s v="Tarde"/>
    <s v="Miercoles"/>
    <s v="2026-08"/>
  </r>
  <r>
    <d v="2026-08-12T00:00:00"/>
    <s v="Menu del Dia Especial"/>
    <x v="3"/>
    <n v="2"/>
    <n v="18"/>
    <n v="36"/>
    <n v="8"/>
    <n v="16"/>
    <n v="20"/>
    <s v="Yape/Plin"/>
    <s v="Noche"/>
    <s v="Miercoles"/>
    <s v="2026-08"/>
  </r>
  <r>
    <d v="2026-08-12T00:00:00"/>
    <s v="Menu del Dia Clasico"/>
    <x v="3"/>
    <n v="2"/>
    <n v="15"/>
    <n v="30"/>
    <n v="6"/>
    <n v="12"/>
    <n v="18"/>
    <s v="Yape/Plin"/>
    <s v="Tarde"/>
    <s v="Miercoles"/>
    <s v="2026-08"/>
  </r>
  <r>
    <d v="2026-08-12T00:00:00"/>
    <s v="Menu del Dia Clasico"/>
    <x v="3"/>
    <n v="1"/>
    <n v="15"/>
    <n v="15"/>
    <n v="6"/>
    <n v="6"/>
    <n v="9"/>
    <s v="Efectivo"/>
    <s v="Noche"/>
    <s v="Miercoles"/>
    <s v="2026-08"/>
  </r>
  <r>
    <d v="2026-08-12T00:00:00"/>
    <s v="Menu del Dia Clasico"/>
    <x v="3"/>
    <n v="2"/>
    <n v="15"/>
    <n v="30"/>
    <n v="6"/>
    <n v="12"/>
    <n v="18"/>
    <s v="Efectivo"/>
    <s v="Tarde"/>
    <s v="Miercoles"/>
    <s v="2026-08"/>
  </r>
  <r>
    <d v="2026-08-12T00:00:00"/>
    <s v="Pollo a la Brasa 1/2"/>
    <x v="2"/>
    <n v="1"/>
    <n v="32"/>
    <n v="32"/>
    <n v="14"/>
    <n v="14"/>
    <n v="18"/>
    <s v="Efectivo"/>
    <s v="Tarde"/>
    <s v="Miercoles"/>
    <s v="2026-08"/>
  </r>
  <r>
    <d v="2026-08-12T00:00:00"/>
    <s v="Arroz con Mariscos"/>
    <x v="2"/>
    <n v="1"/>
    <n v="28"/>
    <n v="28"/>
    <n v="14"/>
    <n v="14"/>
    <n v="14"/>
    <s v="Transferencia"/>
    <s v="Tarde"/>
    <s v="Miercoles"/>
    <s v="2026-08"/>
  </r>
  <r>
    <d v="2026-08-12T00:00:00"/>
    <s v="Pollo a la Brasa 1/2"/>
    <x v="2"/>
    <n v="3"/>
    <n v="32"/>
    <n v="96"/>
    <n v="14"/>
    <n v="42"/>
    <n v="54"/>
    <s v="Efectivo"/>
    <s v="Manana"/>
    <s v="Miercoles"/>
    <s v="2026-08"/>
  </r>
  <r>
    <d v="2026-08-12T00:00:00"/>
    <s v="Sanguche de Chicharron"/>
    <x v="1"/>
    <n v="2"/>
    <n v="12"/>
    <n v="24"/>
    <n v="5"/>
    <n v="10"/>
    <n v="14"/>
    <s v="Efectivo"/>
    <s v="Noche"/>
    <s v="Miercoles"/>
    <s v="2026-08"/>
  </r>
  <r>
    <d v="2026-08-12T00:00:00"/>
    <s v="Pollo a la Brasa 1/4"/>
    <x v="2"/>
    <n v="3"/>
    <n v="18"/>
    <n v="54"/>
    <n v="8"/>
    <n v="24"/>
    <n v="30"/>
    <s v="Efectivo"/>
    <s v="Tarde"/>
    <s v="Miercoles"/>
    <s v="2026-08"/>
  </r>
  <r>
    <d v="2026-08-12T00:00:00"/>
    <s v="Inca Kola 500ml"/>
    <x v="5"/>
    <n v="3"/>
    <n v="5"/>
    <n v="15"/>
    <n v="2"/>
    <n v="6"/>
    <n v="9"/>
    <s v="Efectivo"/>
    <s v="Noche"/>
    <s v="Miercoles"/>
    <s v="2026-08"/>
  </r>
  <r>
    <d v="2026-08-12T00:00:00"/>
    <s v="Ceviche Clasico"/>
    <x v="2"/>
    <n v="1"/>
    <n v="25"/>
    <n v="25"/>
    <n v="12"/>
    <n v="12"/>
    <n v="13"/>
    <s v="Efectivo"/>
    <s v="Noche"/>
    <s v="Miercoles"/>
    <s v="2026-08"/>
  </r>
  <r>
    <d v="2026-08-12T00:00:00"/>
    <s v="Sanguche de Pollo"/>
    <x v="1"/>
    <n v="3"/>
    <n v="10"/>
    <n v="30"/>
    <n v="4"/>
    <n v="12"/>
    <n v="18"/>
    <s v="Efectivo"/>
    <s v="Tarde"/>
    <s v="Miercoles"/>
    <s v="2026-08"/>
  </r>
  <r>
    <d v="2026-08-12T00:00:00"/>
    <s v="Causa Limena"/>
    <x v="1"/>
    <n v="3"/>
    <n v="12"/>
    <n v="36"/>
    <n v="4"/>
    <n v="12"/>
    <n v="24"/>
    <s v="Efectivo"/>
    <s v="Manana"/>
    <s v="Miercoles"/>
    <s v="2026-08"/>
  </r>
  <r>
    <d v="2026-08-12T00:00:00"/>
    <s v="Menu del Dia Clasico"/>
    <x v="3"/>
    <n v="1"/>
    <n v="15"/>
    <n v="15"/>
    <n v="6"/>
    <n v="6"/>
    <n v="9"/>
    <s v="Efectivo"/>
    <s v="Tarde"/>
    <s v="Miercoles"/>
    <s v="2026-08"/>
  </r>
  <r>
    <d v="2026-08-12T00:00:00"/>
    <s v="Sanguche de Chicharron"/>
    <x v="1"/>
    <n v="1"/>
    <n v="12"/>
    <n v="12"/>
    <n v="5"/>
    <n v="5"/>
    <n v="7"/>
    <s v="Efectivo"/>
    <s v="Manana"/>
    <s v="Miercoles"/>
    <s v="2026-08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  <r>
    <m/>
    <m/>
    <x v="6"/>
    <m/>
    <s v=""/>
    <s v=""/>
    <s v=""/>
    <s v=""/>
    <s v=""/>
    <m/>
    <m/>
    <s v=""/>
    <s v="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000">
  <r>
    <d v="2026-08-08T00:00:00"/>
    <x v="0"/>
    <s v="Combos"/>
    <n v="2"/>
    <n v="65"/>
    <n v="130"/>
    <n v="30"/>
    <n v="60"/>
    <n v="70"/>
    <s v="Efectivo"/>
    <s v="Tarde"/>
    <s v="Sabado"/>
    <s v="2026-08"/>
  </r>
  <r>
    <d v="2026-08-08T00:00:00"/>
    <x v="1"/>
    <s v="Entradas"/>
    <n v="1"/>
    <n v="10"/>
    <n v="10"/>
    <n v="4"/>
    <n v="4"/>
    <n v="6"/>
    <s v="Transferencia"/>
    <s v="Tarde"/>
    <s v="Sabado"/>
    <s v="2026-08"/>
  </r>
  <r>
    <d v="2026-08-08T00:00:00"/>
    <x v="0"/>
    <s v="Combos"/>
    <n v="2"/>
    <n v="65"/>
    <n v="130"/>
    <n v="30"/>
    <n v="60"/>
    <n v="70"/>
    <s v="Transferencia"/>
    <s v="Noche"/>
    <s v="Sabado"/>
    <s v="2026-08"/>
  </r>
  <r>
    <d v="2026-08-08T00:00:00"/>
    <x v="2"/>
    <s v="Platos de Fondo"/>
    <n v="3"/>
    <n v="25"/>
    <n v="75"/>
    <n v="12"/>
    <n v="36"/>
    <n v="39"/>
    <s v="Efectivo"/>
    <s v="Tarde"/>
    <s v="Sabado"/>
    <s v="2026-08"/>
  </r>
  <r>
    <d v="2026-08-08T00:00:00"/>
    <x v="3"/>
    <s v="Platos de Fondo"/>
    <n v="3"/>
    <n v="32"/>
    <n v="96"/>
    <n v="14"/>
    <n v="42"/>
    <n v="54"/>
    <s v="Efectivo"/>
    <s v="Manana"/>
    <s v="Sabado"/>
    <s v="2026-08"/>
  </r>
  <r>
    <d v="2026-08-08T00:00:00"/>
    <x v="4"/>
    <s v="Menu del Dia"/>
    <n v="1"/>
    <n v="18"/>
    <n v="18"/>
    <n v="8"/>
    <n v="8"/>
    <n v="10"/>
    <s v="Efectivo"/>
    <s v="Noche"/>
    <s v="Sabado"/>
    <s v="2026-08"/>
  </r>
  <r>
    <d v="2026-08-08T00:00:00"/>
    <x v="2"/>
    <s v="Platos de Fondo"/>
    <n v="3"/>
    <n v="25"/>
    <n v="75"/>
    <n v="12"/>
    <n v="36"/>
    <n v="39"/>
    <s v="Efectivo"/>
    <s v="Noche"/>
    <s v="Sabado"/>
    <s v="2026-08"/>
  </r>
  <r>
    <d v="2026-08-08T00:00:00"/>
    <x v="5"/>
    <s v="Entradas"/>
    <n v="3"/>
    <n v="12"/>
    <n v="36"/>
    <n v="4"/>
    <n v="12"/>
    <n v="24"/>
    <s v="Yape/Plin"/>
    <s v="Manana"/>
    <s v="Sabado"/>
    <s v="2026-08"/>
  </r>
  <r>
    <d v="2026-08-08T00:00:00"/>
    <x v="6"/>
    <s v="Platos de Fondo"/>
    <n v="1"/>
    <n v="28"/>
    <n v="28"/>
    <n v="14"/>
    <n v="14"/>
    <n v="14"/>
    <s v="Efectivo"/>
    <s v="Tarde"/>
    <s v="Sabado"/>
    <s v="2026-08"/>
  </r>
  <r>
    <d v="2026-08-08T00:00:00"/>
    <x v="6"/>
    <s v="Platos de Fondo"/>
    <n v="2"/>
    <n v="28"/>
    <n v="56"/>
    <n v="14"/>
    <n v="28"/>
    <n v="28"/>
    <s v="Transferencia"/>
    <s v="Noche"/>
    <s v="Sabado"/>
    <s v="2026-08"/>
  </r>
  <r>
    <d v="2026-08-08T00:00:00"/>
    <x v="1"/>
    <s v="Entradas"/>
    <n v="1"/>
    <n v="10"/>
    <n v="10"/>
    <n v="4"/>
    <n v="4"/>
    <n v="6"/>
    <s v="Efectivo"/>
    <s v="Noche"/>
    <s v="Sabado"/>
    <s v="2026-08"/>
  </r>
  <r>
    <d v="2026-08-08T00:00:00"/>
    <x v="7"/>
    <s v="Postres"/>
    <n v="3"/>
    <n v="8"/>
    <n v="24"/>
    <n v="3"/>
    <n v="9"/>
    <n v="15"/>
    <s v="Tarjeta"/>
    <s v="Tarde"/>
    <s v="Sabado"/>
    <s v="2026-08"/>
  </r>
  <r>
    <d v="2026-08-08T00:00:00"/>
    <x v="6"/>
    <s v="Platos de Fondo"/>
    <n v="1"/>
    <n v="28"/>
    <n v="28"/>
    <n v="14"/>
    <n v="14"/>
    <n v="14"/>
    <s v="Efectivo"/>
    <s v="Manana"/>
    <s v="Sabado"/>
    <s v="2026-08"/>
  </r>
  <r>
    <d v="2026-08-08T00:00:00"/>
    <x v="0"/>
    <s v="Combos"/>
    <n v="2"/>
    <n v="65"/>
    <n v="130"/>
    <n v="30"/>
    <n v="60"/>
    <n v="70"/>
    <s v="Efectivo"/>
    <s v="Manana"/>
    <s v="Sabado"/>
    <s v="2026-08"/>
  </r>
  <r>
    <d v="2026-08-08T00:00:00"/>
    <x v="6"/>
    <s v="Platos de Fondo"/>
    <n v="2"/>
    <n v="28"/>
    <n v="56"/>
    <n v="14"/>
    <n v="28"/>
    <n v="28"/>
    <s v="Yape/Plin"/>
    <s v="Manana"/>
    <s v="Sabado"/>
    <s v="2026-08"/>
  </r>
  <r>
    <d v="2026-08-08T00:00:00"/>
    <x v="2"/>
    <s v="Platos de Fondo"/>
    <n v="2"/>
    <n v="25"/>
    <n v="50"/>
    <n v="12"/>
    <n v="24"/>
    <n v="26"/>
    <s v="Efectivo"/>
    <s v="Manana"/>
    <s v="Sabado"/>
    <s v="2026-08"/>
  </r>
  <r>
    <d v="2026-08-08T00:00:00"/>
    <x v="6"/>
    <s v="Platos de Fondo"/>
    <n v="3"/>
    <n v="28"/>
    <n v="84"/>
    <n v="14"/>
    <n v="42"/>
    <n v="42"/>
    <s v="Yape/Plin"/>
    <s v="Manana"/>
    <s v="Sabado"/>
    <s v="2026-08"/>
  </r>
  <r>
    <d v="2026-08-08T00:00:00"/>
    <x v="8"/>
    <s v="Bebidas"/>
    <n v="2"/>
    <n v="5"/>
    <n v="10"/>
    <n v="2"/>
    <n v="4"/>
    <n v="6"/>
    <s v="Yape/Plin"/>
    <s v="Tarde"/>
    <s v="Sabado"/>
    <s v="2026-08"/>
  </r>
  <r>
    <d v="2026-08-08T00:00:00"/>
    <x v="7"/>
    <s v="Postres"/>
    <n v="1"/>
    <n v="8"/>
    <n v="8"/>
    <n v="3"/>
    <n v="3"/>
    <n v="5"/>
    <s v="Efectivo"/>
    <s v="Noche"/>
    <s v="Sabado"/>
    <s v="2026-08"/>
  </r>
  <r>
    <d v="2026-08-08T00:00:00"/>
    <x v="2"/>
    <s v="Platos de Fondo"/>
    <n v="3"/>
    <n v="25"/>
    <n v="75"/>
    <n v="12"/>
    <n v="36"/>
    <n v="39"/>
    <s v="Efectivo"/>
    <s v="Tarde"/>
    <s v="Sabado"/>
    <s v="2026-08"/>
  </r>
  <r>
    <d v="2026-08-08T00:00:00"/>
    <x v="3"/>
    <s v="Platos de Fondo"/>
    <n v="1"/>
    <n v="32"/>
    <n v="32"/>
    <n v="14"/>
    <n v="14"/>
    <n v="18"/>
    <s v="Yape/Plin"/>
    <s v="Noche"/>
    <s v="Sabado"/>
    <s v="2026-08"/>
  </r>
  <r>
    <d v="2026-08-08T00:00:00"/>
    <x v="0"/>
    <s v="Combos"/>
    <n v="2"/>
    <n v="65"/>
    <n v="130"/>
    <n v="30"/>
    <n v="60"/>
    <n v="70"/>
    <s v="Efectivo"/>
    <s v="Noche"/>
    <s v="Sabado"/>
    <s v="2026-08"/>
  </r>
  <r>
    <d v="2026-08-08T00:00:00"/>
    <x v="9"/>
    <s v="Platos de Fondo"/>
    <n v="2"/>
    <n v="18"/>
    <n v="36"/>
    <n v="8"/>
    <n v="16"/>
    <n v="20"/>
    <s v="Yape/Plin"/>
    <s v="Noche"/>
    <s v="Sabado"/>
    <s v="2026-08"/>
  </r>
  <r>
    <d v="2026-08-08T00:00:00"/>
    <x v="9"/>
    <s v="Platos de Fondo"/>
    <n v="1"/>
    <n v="18"/>
    <n v="18"/>
    <n v="8"/>
    <n v="8"/>
    <n v="10"/>
    <s v="Efectivo"/>
    <s v="Tarde"/>
    <s v="Sabado"/>
    <s v="2026-08"/>
  </r>
  <r>
    <d v="2026-08-08T00:00:00"/>
    <x v="10"/>
    <s v="Postres"/>
    <n v="3"/>
    <n v="7"/>
    <n v="21"/>
    <n v="2.5"/>
    <n v="7.5"/>
    <n v="13.5"/>
    <s v="Efectivo"/>
    <s v="Tarde"/>
    <s v="Sabado"/>
    <s v="2026-08"/>
  </r>
  <r>
    <d v="2026-08-09T00:00:00"/>
    <x v="4"/>
    <s v="Menu del Dia"/>
    <n v="1"/>
    <n v="18"/>
    <n v="18"/>
    <n v="8"/>
    <n v="8"/>
    <n v="10"/>
    <s v="Tarjeta"/>
    <s v="Noche"/>
    <s v="Domingo"/>
    <s v="2026-08"/>
  </r>
  <r>
    <d v="2026-08-09T00:00:00"/>
    <x v="2"/>
    <s v="Platos de Fondo"/>
    <n v="3"/>
    <n v="25"/>
    <n v="75"/>
    <n v="12"/>
    <n v="36"/>
    <n v="39"/>
    <s v="Efectivo"/>
    <s v="Noche"/>
    <s v="Domingo"/>
    <s v="2026-08"/>
  </r>
  <r>
    <d v="2026-08-09T00:00:00"/>
    <x v="3"/>
    <s v="Platos de Fondo"/>
    <n v="2"/>
    <n v="32"/>
    <n v="64"/>
    <n v="14"/>
    <n v="28"/>
    <n v="36"/>
    <s v="Yape/Plin"/>
    <s v="Tarde"/>
    <s v="Domingo"/>
    <s v="2026-08"/>
  </r>
  <r>
    <d v="2026-08-09T00:00:00"/>
    <x v="2"/>
    <s v="Platos de Fondo"/>
    <n v="2"/>
    <n v="25"/>
    <n v="50"/>
    <n v="12"/>
    <n v="24"/>
    <n v="26"/>
    <s v="Efectivo"/>
    <s v="Tarde"/>
    <s v="Domingo"/>
    <s v="2026-08"/>
  </r>
  <r>
    <d v="2026-08-09T00:00:00"/>
    <x v="11"/>
    <s v="Entradas"/>
    <n v="1"/>
    <n v="12"/>
    <n v="12"/>
    <n v="5"/>
    <n v="5"/>
    <n v="7"/>
    <s v="Tarjeta"/>
    <s v="Noche"/>
    <s v="Domingo"/>
    <s v="2026-08"/>
  </r>
  <r>
    <d v="2026-08-09T00:00:00"/>
    <x v="5"/>
    <s v="Entradas"/>
    <n v="3"/>
    <n v="12"/>
    <n v="36"/>
    <n v="4"/>
    <n v="12"/>
    <n v="24"/>
    <s v="Efectivo"/>
    <s v="Noche"/>
    <s v="Domingo"/>
    <s v="2026-08"/>
  </r>
  <r>
    <d v="2026-08-09T00:00:00"/>
    <x v="6"/>
    <s v="Platos de Fondo"/>
    <n v="2"/>
    <n v="28"/>
    <n v="56"/>
    <n v="14"/>
    <n v="28"/>
    <n v="28"/>
    <s v="Yape/Plin"/>
    <s v="Tarde"/>
    <s v="Domingo"/>
    <s v="2026-08"/>
  </r>
  <r>
    <d v="2026-08-09T00:00:00"/>
    <x v="0"/>
    <s v="Combos"/>
    <n v="2"/>
    <n v="65"/>
    <n v="130"/>
    <n v="30"/>
    <n v="60"/>
    <n v="70"/>
    <s v="Efectivo"/>
    <s v="Noche"/>
    <s v="Domingo"/>
    <s v="2026-08"/>
  </r>
  <r>
    <d v="2026-08-09T00:00:00"/>
    <x v="3"/>
    <s v="Platos de Fondo"/>
    <n v="3"/>
    <n v="32"/>
    <n v="96"/>
    <n v="14"/>
    <n v="42"/>
    <n v="54"/>
    <s v="Efectivo"/>
    <s v="Tarde"/>
    <s v="Domingo"/>
    <s v="2026-08"/>
  </r>
  <r>
    <d v="2026-08-09T00:00:00"/>
    <x v="12"/>
    <s v="Bebidas"/>
    <n v="3"/>
    <n v="9"/>
    <n v="27"/>
    <n v="3"/>
    <n v="9"/>
    <n v="18"/>
    <s v="Efectivo"/>
    <s v="Tarde"/>
    <s v="Domingo"/>
    <s v="2026-08"/>
  </r>
  <r>
    <d v="2026-08-09T00:00:00"/>
    <x v="13"/>
    <s v="Menu del Dia"/>
    <n v="1"/>
    <n v="15"/>
    <n v="15"/>
    <n v="6"/>
    <n v="6"/>
    <n v="9"/>
    <s v="Transferencia"/>
    <s v="Tarde"/>
    <s v="Domingo"/>
    <s v="2026-08"/>
  </r>
  <r>
    <d v="2026-08-09T00:00:00"/>
    <x v="3"/>
    <s v="Platos de Fondo"/>
    <n v="1"/>
    <n v="32"/>
    <n v="32"/>
    <n v="14"/>
    <n v="14"/>
    <n v="18"/>
    <s v="Efectivo"/>
    <s v="Tarde"/>
    <s v="Domingo"/>
    <s v="2026-08"/>
  </r>
  <r>
    <d v="2026-08-09T00:00:00"/>
    <x v="2"/>
    <s v="Platos de Fondo"/>
    <n v="1"/>
    <n v="25"/>
    <n v="25"/>
    <n v="12"/>
    <n v="12"/>
    <n v="13"/>
    <s v="Yape/Plin"/>
    <s v="Tarde"/>
    <s v="Domingo"/>
    <s v="2026-08"/>
  </r>
  <r>
    <d v="2026-08-09T00:00:00"/>
    <x v="0"/>
    <s v="Combos"/>
    <n v="2"/>
    <n v="65"/>
    <n v="130"/>
    <n v="30"/>
    <n v="60"/>
    <n v="70"/>
    <s v="Yape/Plin"/>
    <s v="Tarde"/>
    <s v="Domingo"/>
    <s v="2026-08"/>
  </r>
  <r>
    <d v="2026-08-09T00:00:00"/>
    <x v="4"/>
    <s v="Menu del Dia"/>
    <n v="2"/>
    <n v="18"/>
    <n v="36"/>
    <n v="8"/>
    <n v="16"/>
    <n v="20"/>
    <s v="Efectivo"/>
    <s v="Noche"/>
    <s v="Domingo"/>
    <s v="2026-08"/>
  </r>
  <r>
    <d v="2026-08-09T00:00:00"/>
    <x v="2"/>
    <s v="Platos de Fondo"/>
    <n v="2"/>
    <n v="25"/>
    <n v="50"/>
    <n v="12"/>
    <n v="24"/>
    <n v="26"/>
    <s v="Tarjeta"/>
    <s v="Noche"/>
    <s v="Domingo"/>
    <s v="2026-08"/>
  </r>
  <r>
    <d v="2026-08-09T00:00:00"/>
    <x v="13"/>
    <s v="Menu del Dia"/>
    <n v="3"/>
    <n v="15"/>
    <n v="45"/>
    <n v="6"/>
    <n v="18"/>
    <n v="27"/>
    <s v="Transferencia"/>
    <s v="Tarde"/>
    <s v="Domingo"/>
    <s v="2026-08"/>
  </r>
  <r>
    <d v="2026-08-09T00:00:00"/>
    <x v="13"/>
    <s v="Menu del Dia"/>
    <n v="2"/>
    <n v="15"/>
    <n v="30"/>
    <n v="6"/>
    <n v="12"/>
    <n v="18"/>
    <s v="Efectivo"/>
    <s v="Manana"/>
    <s v="Domingo"/>
    <s v="2026-08"/>
  </r>
  <r>
    <d v="2026-08-09T00:00:00"/>
    <x v="3"/>
    <s v="Platos de Fondo"/>
    <n v="3"/>
    <n v="32"/>
    <n v="96"/>
    <n v="14"/>
    <n v="42"/>
    <n v="54"/>
    <s v="Efectivo"/>
    <s v="Manana"/>
    <s v="Domingo"/>
    <s v="2026-08"/>
  </r>
  <r>
    <d v="2026-08-09T00:00:00"/>
    <x v="0"/>
    <s v="Combos"/>
    <n v="2"/>
    <n v="65"/>
    <n v="130"/>
    <n v="30"/>
    <n v="60"/>
    <n v="70"/>
    <s v="Tarjeta"/>
    <s v="Noche"/>
    <s v="Domingo"/>
    <s v="2026-08"/>
  </r>
  <r>
    <d v="2026-08-09T00:00:00"/>
    <x v="13"/>
    <s v="Menu del Dia"/>
    <n v="3"/>
    <n v="15"/>
    <n v="45"/>
    <n v="6"/>
    <n v="18"/>
    <n v="27"/>
    <s v="Efectivo"/>
    <s v="Tarde"/>
    <s v="Domingo"/>
    <s v="2026-08"/>
  </r>
  <r>
    <d v="2026-08-09T00:00:00"/>
    <x v="2"/>
    <s v="Platos de Fondo"/>
    <n v="1"/>
    <n v="25"/>
    <n v="25"/>
    <n v="12"/>
    <n v="12"/>
    <n v="13"/>
    <s v="Tarjeta"/>
    <s v="Tarde"/>
    <s v="Domingo"/>
    <s v="2026-08"/>
  </r>
  <r>
    <d v="2026-08-09T00:00:00"/>
    <x v="6"/>
    <s v="Platos de Fondo"/>
    <n v="1"/>
    <n v="28"/>
    <n v="28"/>
    <n v="14"/>
    <n v="14"/>
    <n v="14"/>
    <s v="Tarjeta"/>
    <s v="Manana"/>
    <s v="Domingo"/>
    <s v="2026-08"/>
  </r>
  <r>
    <d v="2026-08-09T00:00:00"/>
    <x v="4"/>
    <s v="Menu del Dia"/>
    <n v="1"/>
    <n v="18"/>
    <n v="18"/>
    <n v="8"/>
    <n v="8"/>
    <n v="10"/>
    <s v="Efectivo"/>
    <s v="Noche"/>
    <s v="Domingo"/>
    <s v="2026-08"/>
  </r>
  <r>
    <d v="2026-08-09T00:00:00"/>
    <x v="13"/>
    <s v="Menu del Dia"/>
    <n v="3"/>
    <n v="15"/>
    <n v="45"/>
    <n v="6"/>
    <n v="18"/>
    <n v="27"/>
    <s v="Yape/Plin"/>
    <s v="Noche"/>
    <s v="Domingo"/>
    <s v="2026-08"/>
  </r>
  <r>
    <d v="2026-08-10T00:00:00"/>
    <x v="2"/>
    <s v="Platos de Fondo"/>
    <n v="2"/>
    <n v="25"/>
    <n v="50"/>
    <n v="12"/>
    <n v="24"/>
    <n v="26"/>
    <s v="Efectivo"/>
    <s v="Manana"/>
    <s v="Lunes"/>
    <s v="2026-08"/>
  </r>
  <r>
    <d v="2026-08-10T00:00:00"/>
    <x v="1"/>
    <s v="Entradas"/>
    <n v="2"/>
    <n v="10"/>
    <n v="20"/>
    <n v="4"/>
    <n v="8"/>
    <n v="12"/>
    <s v="Efectivo"/>
    <s v="Tarde"/>
    <s v="Lunes"/>
    <s v="2026-08"/>
  </r>
  <r>
    <d v="2026-08-10T00:00:00"/>
    <x v="2"/>
    <s v="Platos de Fondo"/>
    <n v="3"/>
    <n v="25"/>
    <n v="75"/>
    <n v="12"/>
    <n v="36"/>
    <n v="39"/>
    <s v="Transferencia"/>
    <s v="Manana"/>
    <s v="Lunes"/>
    <s v="2026-08"/>
  </r>
  <r>
    <d v="2026-08-10T00:00:00"/>
    <x v="13"/>
    <s v="Menu del Dia"/>
    <n v="1"/>
    <n v="15"/>
    <n v="15"/>
    <n v="6"/>
    <n v="6"/>
    <n v="9"/>
    <s v="Efectivo"/>
    <s v="Tarde"/>
    <s v="Lunes"/>
    <s v="2026-08"/>
  </r>
  <r>
    <d v="2026-08-10T00:00:00"/>
    <x v="14"/>
    <s v="Bebidas"/>
    <n v="3"/>
    <n v="8"/>
    <n v="24"/>
    <n v="2"/>
    <n v="6"/>
    <n v="18"/>
    <s v="Efectivo"/>
    <s v="Tarde"/>
    <s v="Lunes"/>
    <s v="2026-08"/>
  </r>
  <r>
    <d v="2026-08-10T00:00:00"/>
    <x v="6"/>
    <s v="Platos de Fondo"/>
    <n v="1"/>
    <n v="28"/>
    <n v="28"/>
    <n v="14"/>
    <n v="14"/>
    <n v="14"/>
    <s v="Efectivo"/>
    <s v="Manana"/>
    <s v="Lunes"/>
    <s v="2026-08"/>
  </r>
  <r>
    <d v="2026-08-10T00:00:00"/>
    <x v="9"/>
    <s v="Platos de Fondo"/>
    <n v="1"/>
    <n v="18"/>
    <n v="18"/>
    <n v="8"/>
    <n v="8"/>
    <n v="10"/>
    <s v="Efectivo"/>
    <s v="Noche"/>
    <s v="Lunes"/>
    <s v="2026-08"/>
  </r>
  <r>
    <d v="2026-08-10T00:00:00"/>
    <x v="9"/>
    <s v="Platos de Fondo"/>
    <n v="1"/>
    <n v="18"/>
    <n v="18"/>
    <n v="8"/>
    <n v="8"/>
    <n v="10"/>
    <s v="Transferencia"/>
    <s v="Tarde"/>
    <s v="Lunes"/>
    <s v="2026-08"/>
  </r>
  <r>
    <d v="2026-08-10T00:00:00"/>
    <x v="2"/>
    <s v="Platos de Fondo"/>
    <n v="2"/>
    <n v="25"/>
    <n v="50"/>
    <n v="12"/>
    <n v="24"/>
    <n v="26"/>
    <s v="Efectivo"/>
    <s v="Noche"/>
    <s v="Lunes"/>
    <s v="2026-08"/>
  </r>
  <r>
    <d v="2026-08-10T00:00:00"/>
    <x v="0"/>
    <s v="Combos"/>
    <n v="1"/>
    <n v="65"/>
    <n v="65"/>
    <n v="30"/>
    <n v="30"/>
    <n v="35"/>
    <s v="Efectivo"/>
    <s v="Noche"/>
    <s v="Lunes"/>
    <s v="2026-08"/>
  </r>
  <r>
    <d v="2026-08-10T00:00:00"/>
    <x v="13"/>
    <s v="Menu del Dia"/>
    <n v="2"/>
    <n v="15"/>
    <n v="30"/>
    <n v="6"/>
    <n v="12"/>
    <n v="18"/>
    <s v="Efectivo"/>
    <s v="Tarde"/>
    <s v="Lunes"/>
    <s v="2026-08"/>
  </r>
  <r>
    <d v="2026-08-10T00:00:00"/>
    <x v="5"/>
    <s v="Entradas"/>
    <n v="1"/>
    <n v="12"/>
    <n v="12"/>
    <n v="4"/>
    <n v="4"/>
    <n v="8"/>
    <s v="Efectivo"/>
    <s v="Tarde"/>
    <s v="Lunes"/>
    <s v="2026-08"/>
  </r>
  <r>
    <d v="2026-08-10T00:00:00"/>
    <x v="4"/>
    <s v="Menu del Dia"/>
    <n v="3"/>
    <n v="18"/>
    <n v="54"/>
    <n v="8"/>
    <n v="24"/>
    <n v="30"/>
    <s v="Yape/Plin"/>
    <s v="Manana"/>
    <s v="Lunes"/>
    <s v="2026-08"/>
  </r>
  <r>
    <d v="2026-08-10T00:00:00"/>
    <x v="6"/>
    <s v="Platos de Fondo"/>
    <n v="1"/>
    <n v="28"/>
    <n v="28"/>
    <n v="14"/>
    <n v="14"/>
    <n v="14"/>
    <s v="Efectivo"/>
    <s v="Manana"/>
    <s v="Lunes"/>
    <s v="2026-08"/>
  </r>
  <r>
    <d v="2026-08-10T00:00:00"/>
    <x v="7"/>
    <s v="Postres"/>
    <n v="2"/>
    <n v="8"/>
    <n v="16"/>
    <n v="3"/>
    <n v="6"/>
    <n v="10"/>
    <s v="Efectivo"/>
    <s v="Noche"/>
    <s v="Lunes"/>
    <s v="2026-08"/>
  </r>
  <r>
    <d v="2026-08-10T00:00:00"/>
    <x v="3"/>
    <s v="Platos de Fondo"/>
    <n v="1"/>
    <n v="32"/>
    <n v="32"/>
    <n v="14"/>
    <n v="14"/>
    <n v="18"/>
    <s v="Efectivo"/>
    <s v="Tarde"/>
    <s v="Lunes"/>
    <s v="2026-08"/>
  </r>
  <r>
    <d v="2026-08-10T00:00:00"/>
    <x v="2"/>
    <s v="Platos de Fondo"/>
    <n v="2"/>
    <n v="25"/>
    <n v="50"/>
    <n v="12"/>
    <n v="24"/>
    <n v="26"/>
    <s v="Transferencia"/>
    <s v="Tarde"/>
    <s v="Lunes"/>
    <s v="2026-08"/>
  </r>
  <r>
    <d v="2026-08-10T00:00:00"/>
    <x v="5"/>
    <s v="Entradas"/>
    <n v="3"/>
    <n v="12"/>
    <n v="36"/>
    <n v="4"/>
    <n v="12"/>
    <n v="24"/>
    <s v="Efectivo"/>
    <s v="Noche"/>
    <s v="Lunes"/>
    <s v="2026-08"/>
  </r>
  <r>
    <d v="2026-08-10T00:00:00"/>
    <x v="13"/>
    <s v="Menu del Dia"/>
    <n v="1"/>
    <n v="15"/>
    <n v="15"/>
    <n v="6"/>
    <n v="6"/>
    <n v="9"/>
    <s v="Transferencia"/>
    <s v="Manana"/>
    <s v="Lunes"/>
    <s v="2026-08"/>
  </r>
  <r>
    <d v="2026-08-10T00:00:00"/>
    <x v="7"/>
    <s v="Postres"/>
    <n v="1"/>
    <n v="8"/>
    <n v="8"/>
    <n v="3"/>
    <n v="3"/>
    <n v="5"/>
    <s v="Yape/Plin"/>
    <s v="Tarde"/>
    <s v="Lunes"/>
    <s v="2026-08"/>
  </r>
  <r>
    <d v="2026-08-10T00:00:00"/>
    <x v="6"/>
    <s v="Platos de Fondo"/>
    <n v="3"/>
    <n v="28"/>
    <n v="84"/>
    <n v="14"/>
    <n v="42"/>
    <n v="42"/>
    <s v="Efectivo"/>
    <s v="Noche"/>
    <s v="Lunes"/>
    <s v="2026-08"/>
  </r>
  <r>
    <d v="2026-08-10T00:00:00"/>
    <x v="4"/>
    <s v="Menu del Dia"/>
    <n v="3"/>
    <n v="18"/>
    <n v="54"/>
    <n v="8"/>
    <n v="24"/>
    <n v="30"/>
    <s v="Efectivo"/>
    <s v="Noche"/>
    <s v="Lunes"/>
    <s v="2026-08"/>
  </r>
  <r>
    <d v="2026-08-10T00:00:00"/>
    <x v="13"/>
    <s v="Menu del Dia"/>
    <n v="2"/>
    <n v="15"/>
    <n v="30"/>
    <n v="6"/>
    <n v="12"/>
    <n v="18"/>
    <s v="Tarjeta"/>
    <s v="Noche"/>
    <s v="Lunes"/>
    <s v="2026-08"/>
  </r>
  <r>
    <d v="2026-08-10T00:00:00"/>
    <x v="12"/>
    <s v="Bebidas"/>
    <n v="3"/>
    <n v="9"/>
    <n v="27"/>
    <n v="3"/>
    <n v="9"/>
    <n v="18"/>
    <s v="Tarjeta"/>
    <s v="Tarde"/>
    <s v="Lunes"/>
    <s v="2026-08"/>
  </r>
  <r>
    <d v="2026-08-11T00:00:00"/>
    <x v="9"/>
    <s v="Platos de Fondo"/>
    <n v="1"/>
    <n v="18"/>
    <n v="18"/>
    <n v="8"/>
    <n v="8"/>
    <n v="10"/>
    <s v="Efectivo"/>
    <s v="Manana"/>
    <s v="Martes"/>
    <s v="2026-08"/>
  </r>
  <r>
    <d v="2026-08-11T00:00:00"/>
    <x v="6"/>
    <s v="Platos de Fondo"/>
    <n v="2"/>
    <n v="28"/>
    <n v="56"/>
    <n v="14"/>
    <n v="28"/>
    <n v="28"/>
    <s v="Efectivo"/>
    <s v="Tarde"/>
    <s v="Martes"/>
    <s v="2026-08"/>
  </r>
  <r>
    <d v="2026-08-11T00:00:00"/>
    <x v="2"/>
    <s v="Platos de Fondo"/>
    <n v="2"/>
    <n v="25"/>
    <n v="50"/>
    <n v="12"/>
    <n v="24"/>
    <n v="26"/>
    <s v="Transferencia"/>
    <s v="Tarde"/>
    <s v="Martes"/>
    <s v="2026-08"/>
  </r>
  <r>
    <d v="2026-08-11T00:00:00"/>
    <x v="3"/>
    <s v="Platos de Fondo"/>
    <n v="1"/>
    <n v="32"/>
    <n v="32"/>
    <n v="14"/>
    <n v="14"/>
    <n v="18"/>
    <s v="Yape/Plin"/>
    <s v="Manana"/>
    <s v="Martes"/>
    <s v="2026-08"/>
  </r>
  <r>
    <d v="2026-08-11T00:00:00"/>
    <x v="6"/>
    <s v="Platos de Fondo"/>
    <n v="2"/>
    <n v="28"/>
    <n v="56"/>
    <n v="14"/>
    <n v="28"/>
    <n v="28"/>
    <s v="Tarjeta"/>
    <s v="Tarde"/>
    <s v="Martes"/>
    <s v="2026-08"/>
  </r>
  <r>
    <d v="2026-08-11T00:00:00"/>
    <x v="4"/>
    <s v="Menu del Dia"/>
    <n v="2"/>
    <n v="18"/>
    <n v="36"/>
    <n v="8"/>
    <n v="16"/>
    <n v="20"/>
    <s v="Efectivo"/>
    <s v="Noche"/>
    <s v="Martes"/>
    <s v="2026-08"/>
  </r>
  <r>
    <d v="2026-08-11T00:00:00"/>
    <x v="2"/>
    <s v="Platos de Fondo"/>
    <n v="2"/>
    <n v="25"/>
    <n v="50"/>
    <n v="12"/>
    <n v="24"/>
    <n v="26"/>
    <s v="Yape/Plin"/>
    <s v="Tarde"/>
    <s v="Martes"/>
    <s v="2026-08"/>
  </r>
  <r>
    <d v="2026-08-11T00:00:00"/>
    <x v="0"/>
    <s v="Combos"/>
    <n v="3"/>
    <n v="65"/>
    <n v="195"/>
    <n v="30"/>
    <n v="90"/>
    <n v="105"/>
    <s v="Tarjeta"/>
    <s v="Manana"/>
    <s v="Martes"/>
    <s v="2026-08"/>
  </r>
  <r>
    <d v="2026-08-11T00:00:00"/>
    <x v="1"/>
    <s v="Entradas"/>
    <n v="2"/>
    <n v="10"/>
    <n v="20"/>
    <n v="4"/>
    <n v="8"/>
    <n v="12"/>
    <s v="Yape/Plin"/>
    <s v="Tarde"/>
    <s v="Martes"/>
    <s v="2026-08"/>
  </r>
  <r>
    <d v="2026-08-11T00:00:00"/>
    <x v="6"/>
    <s v="Platos de Fondo"/>
    <n v="1"/>
    <n v="28"/>
    <n v="28"/>
    <n v="14"/>
    <n v="14"/>
    <n v="14"/>
    <s v="Transferencia"/>
    <s v="Tarde"/>
    <s v="Martes"/>
    <s v="2026-08"/>
  </r>
  <r>
    <d v="2026-08-11T00:00:00"/>
    <x v="13"/>
    <s v="Menu del Dia"/>
    <n v="1"/>
    <n v="15"/>
    <n v="15"/>
    <n v="6"/>
    <n v="6"/>
    <n v="9"/>
    <s v="Efectivo"/>
    <s v="Tarde"/>
    <s v="Martes"/>
    <s v="2026-08"/>
  </r>
  <r>
    <d v="2026-08-11T00:00:00"/>
    <x v="6"/>
    <s v="Platos de Fondo"/>
    <n v="3"/>
    <n v="28"/>
    <n v="84"/>
    <n v="14"/>
    <n v="42"/>
    <n v="42"/>
    <s v="Efectivo"/>
    <s v="Tarde"/>
    <s v="Martes"/>
    <s v="2026-08"/>
  </r>
  <r>
    <d v="2026-08-11T00:00:00"/>
    <x v="7"/>
    <s v="Postres"/>
    <n v="2"/>
    <n v="8"/>
    <n v="16"/>
    <n v="3"/>
    <n v="6"/>
    <n v="10"/>
    <s v="Tarjeta"/>
    <s v="Noche"/>
    <s v="Martes"/>
    <s v="2026-08"/>
  </r>
  <r>
    <d v="2026-08-11T00:00:00"/>
    <x v="7"/>
    <s v="Postres"/>
    <n v="2"/>
    <n v="8"/>
    <n v="16"/>
    <n v="3"/>
    <n v="6"/>
    <n v="10"/>
    <s v="Efectivo"/>
    <s v="Noche"/>
    <s v="Martes"/>
    <s v="2026-08"/>
  </r>
  <r>
    <d v="2026-08-11T00:00:00"/>
    <x v="0"/>
    <s v="Combos"/>
    <n v="3"/>
    <n v="65"/>
    <n v="195"/>
    <n v="30"/>
    <n v="90"/>
    <n v="105"/>
    <s v="Efectivo"/>
    <s v="Tarde"/>
    <s v="Martes"/>
    <s v="2026-08"/>
  </r>
  <r>
    <d v="2026-08-11T00:00:00"/>
    <x v="9"/>
    <s v="Platos de Fondo"/>
    <n v="3"/>
    <n v="18"/>
    <n v="54"/>
    <n v="8"/>
    <n v="24"/>
    <n v="30"/>
    <s v="Efectivo"/>
    <s v="Tarde"/>
    <s v="Martes"/>
    <s v="2026-08"/>
  </r>
  <r>
    <d v="2026-08-11T00:00:00"/>
    <x v="2"/>
    <s v="Platos de Fondo"/>
    <n v="1"/>
    <n v="25"/>
    <n v="25"/>
    <n v="12"/>
    <n v="12"/>
    <n v="13"/>
    <s v="Tarjeta"/>
    <s v="Manana"/>
    <s v="Martes"/>
    <s v="2026-08"/>
  </r>
  <r>
    <d v="2026-08-11T00:00:00"/>
    <x v="3"/>
    <s v="Platos de Fondo"/>
    <n v="2"/>
    <n v="32"/>
    <n v="64"/>
    <n v="14"/>
    <n v="28"/>
    <n v="36"/>
    <s v="Efectivo"/>
    <s v="Manana"/>
    <s v="Martes"/>
    <s v="2026-08"/>
  </r>
  <r>
    <d v="2026-08-11T00:00:00"/>
    <x v="13"/>
    <s v="Menu del Dia"/>
    <n v="2"/>
    <n v="15"/>
    <n v="30"/>
    <n v="6"/>
    <n v="12"/>
    <n v="18"/>
    <s v="Yape/Plin"/>
    <s v="Tarde"/>
    <s v="Martes"/>
    <s v="2026-08"/>
  </r>
  <r>
    <d v="2026-08-11T00:00:00"/>
    <x v="7"/>
    <s v="Postres"/>
    <n v="1"/>
    <n v="8"/>
    <n v="8"/>
    <n v="3"/>
    <n v="3"/>
    <n v="5"/>
    <s v="Efectivo"/>
    <s v="Tarde"/>
    <s v="Martes"/>
    <s v="2026-08"/>
  </r>
  <r>
    <d v="2026-08-11T00:00:00"/>
    <x v="6"/>
    <s v="Platos de Fondo"/>
    <n v="1"/>
    <n v="28"/>
    <n v="28"/>
    <n v="14"/>
    <n v="14"/>
    <n v="14"/>
    <s v="Efectivo"/>
    <s v="Noche"/>
    <s v="Martes"/>
    <s v="2026-08"/>
  </r>
  <r>
    <d v="2026-08-11T00:00:00"/>
    <x v="9"/>
    <s v="Platos de Fondo"/>
    <n v="3"/>
    <n v="18"/>
    <n v="54"/>
    <n v="8"/>
    <n v="24"/>
    <n v="30"/>
    <s v="Efectivo"/>
    <s v="Tarde"/>
    <s v="Martes"/>
    <s v="2026-08"/>
  </r>
  <r>
    <d v="2026-08-11T00:00:00"/>
    <x v="4"/>
    <s v="Menu del Dia"/>
    <n v="3"/>
    <n v="18"/>
    <n v="54"/>
    <n v="8"/>
    <n v="24"/>
    <n v="30"/>
    <s v="Yape/Plin"/>
    <s v="Noche"/>
    <s v="Martes"/>
    <s v="2026-08"/>
  </r>
  <r>
    <d v="2026-08-11T00:00:00"/>
    <x v="2"/>
    <s v="Platos de Fondo"/>
    <n v="1"/>
    <n v="25"/>
    <n v="25"/>
    <n v="12"/>
    <n v="12"/>
    <n v="13"/>
    <s v="Transferencia"/>
    <s v="Tarde"/>
    <s v="Martes"/>
    <s v="2026-08"/>
  </r>
  <r>
    <d v="2026-08-11T00:00:00"/>
    <x v="2"/>
    <s v="Platos de Fondo"/>
    <n v="1"/>
    <n v="25"/>
    <n v="25"/>
    <n v="12"/>
    <n v="12"/>
    <n v="13"/>
    <s v="Transferencia"/>
    <s v="Manana"/>
    <s v="Martes"/>
    <s v="2026-08"/>
  </r>
  <r>
    <d v="2026-08-12T00:00:00"/>
    <x v="6"/>
    <s v="Platos de Fondo"/>
    <n v="3"/>
    <n v="28"/>
    <n v="84"/>
    <n v="14"/>
    <n v="42"/>
    <n v="42"/>
    <s v="Efectivo"/>
    <s v="Manana"/>
    <s v="Miercoles"/>
    <s v="2026-08"/>
  </r>
  <r>
    <d v="2026-08-12T00:00:00"/>
    <x v="13"/>
    <s v="Menu del Dia"/>
    <n v="1"/>
    <n v="15"/>
    <n v="15"/>
    <n v="6"/>
    <n v="6"/>
    <n v="9"/>
    <s v="Tarjeta"/>
    <s v="Tarde"/>
    <s v="Miercoles"/>
    <s v="2026-08"/>
  </r>
  <r>
    <d v="2026-08-12T00:00:00"/>
    <x v="13"/>
    <s v="Menu del Dia"/>
    <n v="3"/>
    <n v="15"/>
    <n v="45"/>
    <n v="6"/>
    <n v="18"/>
    <n v="27"/>
    <s v="Efectivo"/>
    <s v="Noche"/>
    <s v="Miercoles"/>
    <s v="2026-08"/>
  </r>
  <r>
    <d v="2026-08-12T00:00:00"/>
    <x v="12"/>
    <s v="Bebidas"/>
    <n v="2"/>
    <n v="9"/>
    <n v="18"/>
    <n v="3"/>
    <n v="6"/>
    <n v="12"/>
    <s v="Yape/Plin"/>
    <s v="Noche"/>
    <s v="Miercoles"/>
    <s v="2026-08"/>
  </r>
  <r>
    <d v="2026-08-12T00:00:00"/>
    <x v="2"/>
    <s v="Platos de Fondo"/>
    <n v="1"/>
    <n v="25"/>
    <n v="25"/>
    <n v="12"/>
    <n v="12"/>
    <n v="13"/>
    <s v="Efectivo"/>
    <s v="Noche"/>
    <s v="Miercoles"/>
    <s v="2026-08"/>
  </r>
  <r>
    <d v="2026-08-12T00:00:00"/>
    <x v="3"/>
    <s v="Platos de Fondo"/>
    <n v="2"/>
    <n v="32"/>
    <n v="64"/>
    <n v="14"/>
    <n v="28"/>
    <n v="36"/>
    <s v="Tarjeta"/>
    <s v="Manana"/>
    <s v="Miercoles"/>
    <s v="2026-08"/>
  </r>
  <r>
    <d v="2026-08-12T00:00:00"/>
    <x v="3"/>
    <s v="Platos de Fondo"/>
    <n v="1"/>
    <n v="32"/>
    <n v="32"/>
    <n v="14"/>
    <n v="14"/>
    <n v="18"/>
    <s v="Yape/Plin"/>
    <s v="Noche"/>
    <s v="Miercoles"/>
    <s v="2026-08"/>
  </r>
  <r>
    <d v="2026-08-12T00:00:00"/>
    <x v="13"/>
    <s v="Menu del Dia"/>
    <n v="2"/>
    <n v="15"/>
    <n v="30"/>
    <n v="6"/>
    <n v="12"/>
    <n v="18"/>
    <s v="Efectivo"/>
    <s v="Manana"/>
    <s v="Miercoles"/>
    <s v="2026-08"/>
  </r>
  <r>
    <d v="2026-08-12T00:00:00"/>
    <x v="3"/>
    <s v="Platos de Fondo"/>
    <n v="1"/>
    <n v="32"/>
    <n v="32"/>
    <n v="14"/>
    <n v="14"/>
    <n v="18"/>
    <s v="Efectivo"/>
    <s v="Manana"/>
    <s v="Miercoles"/>
    <s v="2026-08"/>
  </r>
  <r>
    <d v="2026-08-12T00:00:00"/>
    <x v="14"/>
    <s v="Bebidas"/>
    <n v="3"/>
    <n v="8"/>
    <n v="24"/>
    <n v="2"/>
    <n v="6"/>
    <n v="18"/>
    <s v="Yape/Plin"/>
    <s v="Tarde"/>
    <s v="Miercoles"/>
    <s v="2026-08"/>
  </r>
  <r>
    <d v="2026-08-12T00:00:00"/>
    <x v="9"/>
    <s v="Platos de Fondo"/>
    <n v="3"/>
    <n v="18"/>
    <n v="54"/>
    <n v="8"/>
    <n v="24"/>
    <n v="30"/>
    <s v="Efectivo"/>
    <s v="Tarde"/>
    <s v="Miercoles"/>
    <s v="2026-08"/>
  </r>
  <r>
    <d v="2026-08-12T00:00:00"/>
    <x v="13"/>
    <s v="Menu del Dia"/>
    <n v="1"/>
    <n v="15"/>
    <n v="15"/>
    <n v="6"/>
    <n v="6"/>
    <n v="9"/>
    <s v="Efectivo"/>
    <s v="Noche"/>
    <s v="Miercoles"/>
    <s v="2026-08"/>
  </r>
  <r>
    <d v="2026-08-12T00:00:00"/>
    <x v="5"/>
    <s v="Entradas"/>
    <n v="2"/>
    <n v="12"/>
    <n v="24"/>
    <n v="4"/>
    <n v="8"/>
    <n v="16"/>
    <s v="Efectivo"/>
    <s v="Noche"/>
    <s v="Miercoles"/>
    <s v="2026-08"/>
  </r>
  <r>
    <d v="2026-08-12T00:00:00"/>
    <x v="0"/>
    <s v="Combos"/>
    <n v="2"/>
    <n v="65"/>
    <n v="130"/>
    <n v="30"/>
    <n v="60"/>
    <n v="70"/>
    <s v="Yape/Plin"/>
    <s v="Manana"/>
    <s v="Miercoles"/>
    <s v="2026-08"/>
  </r>
  <r>
    <d v="2026-08-12T00:00:00"/>
    <x v="3"/>
    <s v="Platos de Fondo"/>
    <n v="2"/>
    <n v="32"/>
    <n v="64"/>
    <n v="14"/>
    <n v="28"/>
    <n v="36"/>
    <s v="Yape/Plin"/>
    <s v="Noche"/>
    <s v="Miercoles"/>
    <s v="2026-08"/>
  </r>
  <r>
    <d v="2026-08-12T00:00:00"/>
    <x v="0"/>
    <s v="Combos"/>
    <n v="1"/>
    <n v="65"/>
    <n v="65"/>
    <n v="30"/>
    <n v="30"/>
    <n v="35"/>
    <s v="Efectivo"/>
    <s v="Noche"/>
    <s v="Miercoles"/>
    <s v="2026-08"/>
  </r>
  <r>
    <d v="2026-08-12T00:00:00"/>
    <x v="6"/>
    <s v="Platos de Fondo"/>
    <n v="3"/>
    <n v="28"/>
    <n v="84"/>
    <n v="14"/>
    <n v="42"/>
    <n v="42"/>
    <s v="Efectivo"/>
    <s v="Noche"/>
    <s v="Miercoles"/>
    <s v="2026-08"/>
  </r>
  <r>
    <d v="2026-08-12T00:00:00"/>
    <x v="4"/>
    <s v="Menu del Dia"/>
    <n v="1"/>
    <n v="18"/>
    <n v="18"/>
    <n v="8"/>
    <n v="8"/>
    <n v="10"/>
    <s v="Yape/Plin"/>
    <s v="Tarde"/>
    <s v="Miercoles"/>
    <s v="2026-08"/>
  </r>
  <r>
    <d v="2026-08-12T00:00:00"/>
    <x v="13"/>
    <s v="Menu del Dia"/>
    <n v="2"/>
    <n v="15"/>
    <n v="30"/>
    <n v="6"/>
    <n v="12"/>
    <n v="18"/>
    <s v="Efectivo"/>
    <s v="Noche"/>
    <s v="Miercoles"/>
    <s v="2026-08"/>
  </r>
  <r>
    <d v="2026-08-12T00:00:00"/>
    <x v="13"/>
    <s v="Menu del Dia"/>
    <n v="3"/>
    <n v="15"/>
    <n v="45"/>
    <n v="6"/>
    <n v="18"/>
    <n v="27"/>
    <s v="Yape/Plin"/>
    <s v="Tarde"/>
    <s v="Miercoles"/>
    <s v="2026-08"/>
  </r>
  <r>
    <d v="2026-08-12T00:00:00"/>
    <x v="8"/>
    <s v="Bebidas"/>
    <n v="3"/>
    <n v="5"/>
    <n v="15"/>
    <n v="2"/>
    <n v="6"/>
    <n v="9"/>
    <s v="Yape/Plin"/>
    <s v="Manana"/>
    <s v="Miercoles"/>
    <s v="2026-08"/>
  </r>
  <r>
    <d v="2026-08-12T00:00:00"/>
    <x v="12"/>
    <s v="Bebidas"/>
    <n v="3"/>
    <n v="9"/>
    <n v="27"/>
    <n v="3"/>
    <n v="9"/>
    <n v="18"/>
    <s v="Efectivo"/>
    <s v="Noche"/>
    <s v="Miercoles"/>
    <s v="2026-08"/>
  </r>
  <r>
    <d v="2026-08-12T00:00:00"/>
    <x v="13"/>
    <s v="Menu del Dia"/>
    <n v="2"/>
    <n v="15"/>
    <n v="30"/>
    <n v="6"/>
    <n v="12"/>
    <n v="18"/>
    <s v="Yape/Plin"/>
    <s v="Noche"/>
    <s v="Miercoles"/>
    <s v="2026-08"/>
  </r>
  <r>
    <d v="2026-08-12T00:00:00"/>
    <x v="13"/>
    <s v="Menu del Dia"/>
    <n v="1"/>
    <n v="15"/>
    <n v="15"/>
    <n v="6"/>
    <n v="6"/>
    <n v="9"/>
    <s v="Transferencia"/>
    <s v="Manana"/>
    <s v="Miercoles"/>
    <s v="2026-08"/>
  </r>
  <r>
    <d v="2026-08-12T00:00:00"/>
    <x v="9"/>
    <s v="Platos de Fondo"/>
    <n v="1"/>
    <n v="18"/>
    <n v="18"/>
    <n v="8"/>
    <n v="8"/>
    <n v="10"/>
    <s v="Yape/Plin"/>
    <s v="Manana"/>
    <s v="Miercoles"/>
    <s v="2026-08"/>
  </r>
  <r>
    <d v="2026-08-12T00:00:00"/>
    <x v="0"/>
    <s v="Combos"/>
    <n v="2"/>
    <n v="65"/>
    <n v="130"/>
    <n v="30"/>
    <n v="60"/>
    <n v="70"/>
    <s v="Efectivo"/>
    <s v="Noche"/>
    <s v="Miercoles"/>
    <s v="2026-08"/>
  </r>
  <r>
    <d v="2026-08-12T00:00:00"/>
    <x v="11"/>
    <s v="Entradas"/>
    <n v="2"/>
    <n v="12"/>
    <n v="24"/>
    <n v="5"/>
    <n v="10"/>
    <n v="14"/>
    <s v="Tarjeta"/>
    <s v="Noche"/>
    <s v="Miercoles"/>
    <s v="2026-08"/>
  </r>
  <r>
    <d v="2026-08-12T00:00:00"/>
    <x v="3"/>
    <s v="Platos de Fondo"/>
    <n v="1"/>
    <n v="32"/>
    <n v="32"/>
    <n v="14"/>
    <n v="14"/>
    <n v="18"/>
    <s v="Yape/Plin"/>
    <s v="Manana"/>
    <s v="Miercoles"/>
    <s v="2026-08"/>
  </r>
  <r>
    <d v="2026-08-12T00:00:00"/>
    <x v="10"/>
    <s v="Postres"/>
    <n v="2"/>
    <n v="7"/>
    <n v="14"/>
    <n v="2.5"/>
    <n v="5"/>
    <n v="9"/>
    <s v="Transferencia"/>
    <s v="Noche"/>
    <s v="Miercoles"/>
    <s v="2026-08"/>
  </r>
  <r>
    <d v="2026-08-12T00:00:00"/>
    <x v="1"/>
    <s v="Entradas"/>
    <n v="1"/>
    <n v="10"/>
    <n v="10"/>
    <n v="4"/>
    <n v="4"/>
    <n v="6"/>
    <s v="Yape/Plin"/>
    <s v="Manana"/>
    <s v="Miercoles"/>
    <s v="2026-08"/>
  </r>
  <r>
    <d v="2026-08-12T00:00:00"/>
    <x v="9"/>
    <s v="Platos de Fondo"/>
    <n v="1"/>
    <n v="18"/>
    <n v="18"/>
    <n v="8"/>
    <n v="8"/>
    <n v="10"/>
    <s v="Efectivo"/>
    <s v="Noche"/>
    <s v="Miercoles"/>
    <s v="2026-08"/>
  </r>
  <r>
    <d v="2026-08-12T00:00:00"/>
    <x v="3"/>
    <s v="Platos de Fondo"/>
    <n v="3"/>
    <n v="32"/>
    <n v="96"/>
    <n v="14"/>
    <n v="42"/>
    <n v="54"/>
    <s v="Efectivo"/>
    <s v="Noche"/>
    <s v="Miercoles"/>
    <s v="2026-08"/>
  </r>
  <r>
    <d v="2026-08-12T00:00:00"/>
    <x v="6"/>
    <s v="Platos de Fondo"/>
    <n v="1"/>
    <n v="28"/>
    <n v="28"/>
    <n v="14"/>
    <n v="14"/>
    <n v="14"/>
    <s v="Yape/Plin"/>
    <s v="Noche"/>
    <s v="Miercoles"/>
    <s v="2026-08"/>
  </r>
  <r>
    <d v="2026-08-12T00:00:00"/>
    <x v="2"/>
    <s v="Platos de Fondo"/>
    <n v="2"/>
    <n v="25"/>
    <n v="50"/>
    <n v="12"/>
    <n v="24"/>
    <n v="26"/>
    <s v="Efectivo"/>
    <s v="Manana"/>
    <s v="Miercoles"/>
    <s v="2026-08"/>
  </r>
  <r>
    <d v="2026-08-12T00:00:00"/>
    <x v="6"/>
    <s v="Platos de Fondo"/>
    <n v="2"/>
    <n v="28"/>
    <n v="56"/>
    <n v="14"/>
    <n v="28"/>
    <n v="28"/>
    <s v="Efectivo"/>
    <s v="Tarde"/>
    <s v="Miercoles"/>
    <s v="2026-08"/>
  </r>
  <r>
    <d v="2026-08-12T00:00:00"/>
    <x v="11"/>
    <s v="Entradas"/>
    <n v="3"/>
    <n v="12"/>
    <n v="36"/>
    <n v="5"/>
    <n v="15"/>
    <n v="21"/>
    <s v="Efectivo"/>
    <s v="Tarde"/>
    <s v="Miercoles"/>
    <s v="2026-08"/>
  </r>
  <r>
    <d v="2026-08-12T00:00:00"/>
    <x v="10"/>
    <s v="Postres"/>
    <n v="3"/>
    <n v="7"/>
    <n v="21"/>
    <n v="2.5"/>
    <n v="7.5"/>
    <n v="13.5"/>
    <s v="Tarjeta"/>
    <s v="Noche"/>
    <s v="Miercoles"/>
    <s v="2026-08"/>
  </r>
  <r>
    <d v="2026-08-12T00:00:00"/>
    <x v="10"/>
    <s v="Postres"/>
    <n v="2"/>
    <n v="7"/>
    <n v="14"/>
    <n v="2.5"/>
    <n v="5"/>
    <n v="9"/>
    <s v="Tarjeta"/>
    <s v="Noche"/>
    <s v="Miercoles"/>
    <s v="2026-08"/>
  </r>
  <r>
    <d v="2026-08-12T00:00:00"/>
    <x v="13"/>
    <s v="Menu del Dia"/>
    <n v="3"/>
    <n v="15"/>
    <n v="45"/>
    <n v="6"/>
    <n v="18"/>
    <n v="27"/>
    <s v="Yape/Plin"/>
    <s v="Noche"/>
    <s v="Miercoles"/>
    <s v="2026-08"/>
  </r>
  <r>
    <d v="2026-08-12T00:00:00"/>
    <x v="5"/>
    <s v="Entradas"/>
    <n v="3"/>
    <n v="12"/>
    <n v="36"/>
    <n v="4"/>
    <n v="12"/>
    <n v="24"/>
    <s v="Yape/Plin"/>
    <s v="Tarde"/>
    <s v="Miercoles"/>
    <s v="2026-08"/>
  </r>
  <r>
    <d v="2026-08-12T00:00:00"/>
    <x v="3"/>
    <s v="Platos de Fondo"/>
    <n v="1"/>
    <n v="32"/>
    <n v="32"/>
    <n v="14"/>
    <n v="14"/>
    <n v="18"/>
    <s v="Efectivo"/>
    <s v="Tarde"/>
    <s v="Miercoles"/>
    <s v="2026-08"/>
  </r>
  <r>
    <d v="2026-08-12T00:00:00"/>
    <x v="0"/>
    <s v="Combos"/>
    <n v="3"/>
    <n v="65"/>
    <n v="195"/>
    <n v="30"/>
    <n v="90"/>
    <n v="105"/>
    <s v="Yape/Plin"/>
    <s v="Noche"/>
    <s v="Miercoles"/>
    <s v="2026-08"/>
  </r>
  <r>
    <d v="2026-08-12T00:00:00"/>
    <x v="3"/>
    <s v="Platos de Fondo"/>
    <n v="3"/>
    <n v="32"/>
    <n v="96"/>
    <n v="14"/>
    <n v="42"/>
    <n v="54"/>
    <s v="Efectivo"/>
    <s v="Tarde"/>
    <s v="Miercoles"/>
    <s v="2026-08"/>
  </r>
  <r>
    <d v="2026-08-12T00:00:00"/>
    <x v="7"/>
    <s v="Postres"/>
    <n v="3"/>
    <n v="8"/>
    <n v="24"/>
    <n v="3"/>
    <n v="9"/>
    <n v="15"/>
    <s v="Efectivo"/>
    <s v="Noche"/>
    <s v="Miercoles"/>
    <s v="2026-08"/>
  </r>
  <r>
    <d v="2026-08-12T00:00:00"/>
    <x v="2"/>
    <s v="Platos de Fondo"/>
    <n v="3"/>
    <n v="25"/>
    <n v="75"/>
    <n v="12"/>
    <n v="36"/>
    <n v="39"/>
    <s v="Tarjeta"/>
    <s v="Manana"/>
    <s v="Miercoles"/>
    <s v="2026-08"/>
  </r>
  <r>
    <d v="2026-08-12T00:00:00"/>
    <x v="6"/>
    <s v="Platos de Fondo"/>
    <n v="2"/>
    <n v="28"/>
    <n v="56"/>
    <n v="14"/>
    <n v="28"/>
    <n v="28"/>
    <s v="Efectivo"/>
    <s v="Noche"/>
    <s v="Miercoles"/>
    <s v="2026-08"/>
  </r>
  <r>
    <d v="2026-08-12T00:00:00"/>
    <x v="11"/>
    <s v="Entradas"/>
    <n v="2"/>
    <n v="12"/>
    <n v="24"/>
    <n v="5"/>
    <n v="10"/>
    <n v="14"/>
    <s v="Efectivo"/>
    <s v="Manana"/>
    <s v="Miercoles"/>
    <s v="2026-08"/>
  </r>
  <r>
    <d v="2026-08-12T00:00:00"/>
    <x v="12"/>
    <s v="Bebidas"/>
    <n v="3"/>
    <n v="9"/>
    <n v="27"/>
    <n v="3"/>
    <n v="9"/>
    <n v="18"/>
    <s v="Yape/Plin"/>
    <s v="Tarde"/>
    <s v="Miercoles"/>
    <s v="2026-08"/>
  </r>
  <r>
    <d v="2026-08-12T00:00:00"/>
    <x v="9"/>
    <s v="Platos de Fondo"/>
    <n v="2"/>
    <n v="18"/>
    <n v="36"/>
    <n v="8"/>
    <n v="16"/>
    <n v="20"/>
    <s v="Transferencia"/>
    <s v="Noche"/>
    <s v="Miercoles"/>
    <s v="2026-08"/>
  </r>
  <r>
    <d v="2026-08-12T00:00:00"/>
    <x v="5"/>
    <s v="Entradas"/>
    <n v="1"/>
    <n v="12"/>
    <n v="12"/>
    <n v="4"/>
    <n v="4"/>
    <n v="8"/>
    <s v="Yape/Plin"/>
    <s v="Tarde"/>
    <s v="Miercoles"/>
    <s v="2026-08"/>
  </r>
  <r>
    <d v="2026-08-12T00:00:00"/>
    <x v="2"/>
    <s v="Platos de Fondo"/>
    <n v="1"/>
    <n v="25"/>
    <n v="25"/>
    <n v="12"/>
    <n v="12"/>
    <n v="13"/>
    <s v="Efectivo"/>
    <s v="Noche"/>
    <s v="Miercoles"/>
    <s v="2026-08"/>
  </r>
  <r>
    <d v="2026-08-12T00:00:00"/>
    <x v="13"/>
    <s v="Menu del Dia"/>
    <n v="1"/>
    <n v="15"/>
    <n v="15"/>
    <n v="6"/>
    <n v="6"/>
    <n v="9"/>
    <s v="Tarjeta"/>
    <s v="Tarde"/>
    <s v="Miercoles"/>
    <s v="2026-08"/>
  </r>
  <r>
    <d v="2026-08-12T00:00:00"/>
    <x v="6"/>
    <s v="Platos de Fondo"/>
    <n v="2"/>
    <n v="28"/>
    <n v="56"/>
    <n v="14"/>
    <n v="28"/>
    <n v="28"/>
    <s v="Yape/Plin"/>
    <s v="Noche"/>
    <s v="Miercoles"/>
    <s v="2026-08"/>
  </r>
  <r>
    <d v="2026-08-12T00:00:00"/>
    <x v="4"/>
    <s v="Menu del Dia"/>
    <n v="2"/>
    <n v="18"/>
    <n v="36"/>
    <n v="8"/>
    <n v="16"/>
    <n v="20"/>
    <s v="Efectivo"/>
    <s v="Noche"/>
    <s v="Miercoles"/>
    <s v="2026-08"/>
  </r>
  <r>
    <d v="2026-08-12T00:00:00"/>
    <x v="13"/>
    <s v="Menu del Dia"/>
    <n v="2"/>
    <n v="15"/>
    <n v="30"/>
    <n v="6"/>
    <n v="12"/>
    <n v="18"/>
    <s v="Tarjeta"/>
    <s v="Tarde"/>
    <s v="Miercoles"/>
    <s v="2026-08"/>
  </r>
  <r>
    <d v="2026-08-12T00:00:00"/>
    <x v="4"/>
    <s v="Menu del Dia"/>
    <n v="3"/>
    <n v="18"/>
    <n v="54"/>
    <n v="8"/>
    <n v="24"/>
    <n v="30"/>
    <s v="Tarjeta"/>
    <s v="Noche"/>
    <s v="Miercoles"/>
    <s v="2026-08"/>
  </r>
  <r>
    <d v="2026-08-12T00:00:00"/>
    <x v="2"/>
    <s v="Platos de Fondo"/>
    <n v="3"/>
    <n v="25"/>
    <n v="75"/>
    <n v="12"/>
    <n v="36"/>
    <n v="39"/>
    <s v="Tarjeta"/>
    <s v="Noche"/>
    <s v="Miercoles"/>
    <s v="2026-08"/>
  </r>
  <r>
    <d v="2026-08-12T00:00:00"/>
    <x v="4"/>
    <s v="Menu del Dia"/>
    <n v="3"/>
    <n v="18"/>
    <n v="54"/>
    <n v="8"/>
    <n v="24"/>
    <n v="30"/>
    <s v="Transferencia"/>
    <s v="Manana"/>
    <s v="Miercoles"/>
    <s v="2026-08"/>
  </r>
  <r>
    <d v="2026-08-12T00:00:00"/>
    <x v="3"/>
    <s v="Platos de Fondo"/>
    <n v="3"/>
    <n v="32"/>
    <n v="96"/>
    <n v="14"/>
    <n v="42"/>
    <n v="54"/>
    <s v="Efectivo"/>
    <s v="Tarde"/>
    <s v="Miercoles"/>
    <s v="2026-08"/>
  </r>
  <r>
    <d v="2026-08-12T00:00:00"/>
    <x v="3"/>
    <s v="Platos de Fondo"/>
    <n v="1"/>
    <n v="32"/>
    <n v="32"/>
    <n v="14"/>
    <n v="14"/>
    <n v="18"/>
    <s v="Efectivo"/>
    <s v="Tarde"/>
    <s v="Miercoles"/>
    <s v="2026-08"/>
  </r>
  <r>
    <d v="2026-08-12T00:00:00"/>
    <x v="7"/>
    <s v="Postres"/>
    <n v="1"/>
    <n v="8"/>
    <n v="8"/>
    <n v="3"/>
    <n v="3"/>
    <n v="5"/>
    <s v="Tarjeta"/>
    <s v="Tarde"/>
    <s v="Miercoles"/>
    <s v="2026-08"/>
  </r>
  <r>
    <d v="2026-08-12T00:00:00"/>
    <x v="11"/>
    <s v="Entradas"/>
    <n v="3"/>
    <n v="12"/>
    <n v="36"/>
    <n v="5"/>
    <n v="15"/>
    <n v="21"/>
    <s v="Yape/Plin"/>
    <s v="Manana"/>
    <s v="Miercoles"/>
    <s v="2026-08"/>
  </r>
  <r>
    <d v="2026-08-12T00:00:00"/>
    <x v="9"/>
    <s v="Platos de Fondo"/>
    <n v="3"/>
    <n v="18"/>
    <n v="54"/>
    <n v="8"/>
    <n v="24"/>
    <n v="30"/>
    <s v="Efectivo"/>
    <s v="Noche"/>
    <s v="Miercoles"/>
    <s v="2026-08"/>
  </r>
  <r>
    <d v="2026-08-12T00:00:00"/>
    <x v="8"/>
    <s v="Bebidas"/>
    <n v="3"/>
    <n v="5"/>
    <n v="15"/>
    <n v="2"/>
    <n v="6"/>
    <n v="9"/>
    <s v="Efectivo"/>
    <s v="Tarde"/>
    <s v="Miercoles"/>
    <s v="2026-08"/>
  </r>
  <r>
    <d v="2026-08-12T00:00:00"/>
    <x v="4"/>
    <s v="Menu del Dia"/>
    <n v="2"/>
    <n v="18"/>
    <n v="36"/>
    <n v="8"/>
    <n v="16"/>
    <n v="20"/>
    <s v="Yape/Plin"/>
    <s v="Noche"/>
    <s v="Miercoles"/>
    <s v="2026-08"/>
  </r>
  <r>
    <d v="2026-08-12T00:00:00"/>
    <x v="13"/>
    <s v="Menu del Dia"/>
    <n v="2"/>
    <n v="15"/>
    <n v="30"/>
    <n v="6"/>
    <n v="12"/>
    <n v="18"/>
    <s v="Yape/Plin"/>
    <s v="Tarde"/>
    <s v="Miercoles"/>
    <s v="2026-08"/>
  </r>
  <r>
    <d v="2026-08-12T00:00:00"/>
    <x v="13"/>
    <s v="Menu del Dia"/>
    <n v="1"/>
    <n v="15"/>
    <n v="15"/>
    <n v="6"/>
    <n v="6"/>
    <n v="9"/>
    <s v="Efectivo"/>
    <s v="Noche"/>
    <s v="Miercoles"/>
    <s v="2026-08"/>
  </r>
  <r>
    <d v="2026-08-12T00:00:00"/>
    <x v="13"/>
    <s v="Menu del Dia"/>
    <n v="2"/>
    <n v="15"/>
    <n v="30"/>
    <n v="6"/>
    <n v="12"/>
    <n v="18"/>
    <s v="Efectivo"/>
    <s v="Tarde"/>
    <s v="Miercoles"/>
    <s v="2026-08"/>
  </r>
  <r>
    <d v="2026-08-12T00:00:00"/>
    <x v="3"/>
    <s v="Platos de Fondo"/>
    <n v="1"/>
    <n v="32"/>
    <n v="32"/>
    <n v="14"/>
    <n v="14"/>
    <n v="18"/>
    <s v="Efectivo"/>
    <s v="Tarde"/>
    <s v="Miercoles"/>
    <s v="2026-08"/>
  </r>
  <r>
    <d v="2026-08-12T00:00:00"/>
    <x v="6"/>
    <s v="Platos de Fondo"/>
    <n v="1"/>
    <n v="28"/>
    <n v="28"/>
    <n v="14"/>
    <n v="14"/>
    <n v="14"/>
    <s v="Transferencia"/>
    <s v="Tarde"/>
    <s v="Miercoles"/>
    <s v="2026-08"/>
  </r>
  <r>
    <d v="2026-08-12T00:00:00"/>
    <x v="3"/>
    <s v="Platos de Fondo"/>
    <n v="3"/>
    <n v="32"/>
    <n v="96"/>
    <n v="14"/>
    <n v="42"/>
    <n v="54"/>
    <s v="Efectivo"/>
    <s v="Manana"/>
    <s v="Miercoles"/>
    <s v="2026-08"/>
  </r>
  <r>
    <d v="2026-08-12T00:00:00"/>
    <x v="11"/>
    <s v="Entradas"/>
    <n v="2"/>
    <n v="12"/>
    <n v="24"/>
    <n v="5"/>
    <n v="10"/>
    <n v="14"/>
    <s v="Efectivo"/>
    <s v="Noche"/>
    <s v="Miercoles"/>
    <s v="2026-08"/>
  </r>
  <r>
    <d v="2026-08-12T00:00:00"/>
    <x v="9"/>
    <s v="Platos de Fondo"/>
    <n v="3"/>
    <n v="18"/>
    <n v="54"/>
    <n v="8"/>
    <n v="24"/>
    <n v="30"/>
    <s v="Efectivo"/>
    <s v="Tarde"/>
    <s v="Miercoles"/>
    <s v="2026-08"/>
  </r>
  <r>
    <d v="2026-08-12T00:00:00"/>
    <x v="8"/>
    <s v="Bebidas"/>
    <n v="3"/>
    <n v="5"/>
    <n v="15"/>
    <n v="2"/>
    <n v="6"/>
    <n v="9"/>
    <s v="Efectivo"/>
    <s v="Noche"/>
    <s v="Miercoles"/>
    <s v="2026-08"/>
  </r>
  <r>
    <d v="2026-08-12T00:00:00"/>
    <x v="2"/>
    <s v="Platos de Fondo"/>
    <n v="1"/>
    <n v="25"/>
    <n v="25"/>
    <n v="12"/>
    <n v="12"/>
    <n v="13"/>
    <s v="Efectivo"/>
    <s v="Noche"/>
    <s v="Miercoles"/>
    <s v="2026-08"/>
  </r>
  <r>
    <d v="2026-08-12T00:00:00"/>
    <x v="1"/>
    <s v="Entradas"/>
    <n v="3"/>
    <n v="10"/>
    <n v="30"/>
    <n v="4"/>
    <n v="12"/>
    <n v="18"/>
    <s v="Efectivo"/>
    <s v="Tarde"/>
    <s v="Miercoles"/>
    <s v="2026-08"/>
  </r>
  <r>
    <d v="2026-08-12T00:00:00"/>
    <x v="5"/>
    <s v="Entradas"/>
    <n v="3"/>
    <n v="12"/>
    <n v="36"/>
    <n v="4"/>
    <n v="12"/>
    <n v="24"/>
    <s v="Efectivo"/>
    <s v="Manana"/>
    <s v="Miercoles"/>
    <s v="2026-08"/>
  </r>
  <r>
    <d v="2026-08-12T00:00:00"/>
    <x v="13"/>
    <s v="Menu del Dia"/>
    <n v="1"/>
    <n v="15"/>
    <n v="15"/>
    <n v="6"/>
    <n v="6"/>
    <n v="9"/>
    <s v="Efectivo"/>
    <s v="Tarde"/>
    <s v="Miercoles"/>
    <s v="2026-08"/>
  </r>
  <r>
    <d v="2026-08-12T00:00:00"/>
    <x v="11"/>
    <s v="Entradas"/>
    <n v="1"/>
    <n v="12"/>
    <n v="12"/>
    <n v="5"/>
    <n v="5"/>
    <n v="7"/>
    <s v="Efectivo"/>
    <s v="Manana"/>
    <s v="Miercoles"/>
    <s v="2026-08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  <r>
    <m/>
    <x v="15"/>
    <s v=""/>
    <m/>
    <s v=""/>
    <s v=""/>
    <s v=""/>
    <s v=""/>
    <s v=""/>
    <m/>
    <m/>
    <s v=""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T_Categoria" cacheId="2" applyNumberFormats="0" applyBorderFormats="0" applyFontFormats="0" applyPatternFormats="0" applyAlignmentFormats="0" applyWidthHeightFormats="1" dataCaption="Valores" updatedVersion="6" minRefreshableVersion="3" showCalcMbrs="0" useAutoFormatting="1" itemPrintTitles="1" createdVersion="3" indent="0" outline="1" outlineData="1" multipleFieldFilters="0" chartFormat="1">
  <location ref="J6:L15" firstHeaderRow="1" firstDataRow="2" firstDataCol="1"/>
  <pivotFields count="13">
    <pivotField showAll="0"/>
    <pivotField showAll="0"/>
    <pivotField axis="axisRow" showAll="0" sortType="descending">
      <items count="8">
        <item x="6"/>
        <item x="0"/>
        <item x="1"/>
        <item x="2"/>
        <item x="3"/>
        <item x="4"/>
        <item x="5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2"/>
  </rowFields>
  <rowItems count="8">
    <i>
      <x v="3"/>
    </i>
    <i>
      <x v="1"/>
    </i>
    <i>
      <x v="4"/>
    </i>
    <i>
      <x v="2"/>
    </i>
    <i>
      <x v="6"/>
    </i>
    <i>
      <x v="5"/>
    </i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Ventas (S/)" fld="5" baseField="0" baseItem="0"/>
    <dataField name="Utilidad (S/)" fld="8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T_Producto" cacheId="5" applyNumberFormats="0" applyBorderFormats="0" applyFontFormats="0" applyPatternFormats="0" applyAlignmentFormats="0" applyWidthHeightFormats="1" dataCaption="Valores" updatedVersion="6" minRefreshableVersion="3" showCalcMbrs="0" useAutoFormatting="1" itemPrintTitles="1" createdVersion="3" indent="0" outline="1" outlineData="1" multipleFieldFilters="0">
  <location ref="B6:E24" firstHeaderRow="1" firstDataRow="2" firstDataCol="1"/>
  <pivotFields count="13">
    <pivotField showAll="0"/>
    <pivotField axis="axisRow" showAll="0" sortType="descending">
      <items count="17">
        <item x="1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dataField="1"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</pivotFields>
  <rowFields count="1">
    <field x="1"/>
  </rowFields>
  <rowItems count="17">
    <i>
      <x v="1"/>
    </i>
    <i>
      <x v="4"/>
    </i>
    <i>
      <x v="3"/>
    </i>
    <i>
      <x v="7"/>
    </i>
    <i>
      <x v="14"/>
    </i>
    <i>
      <x v="5"/>
    </i>
    <i>
      <x v="10"/>
    </i>
    <i>
      <x v="6"/>
    </i>
    <i>
      <x v="12"/>
    </i>
    <i>
      <x v="8"/>
    </i>
    <i>
      <x v="13"/>
    </i>
    <i>
      <x v="2"/>
    </i>
    <i>
      <x v="11"/>
    </i>
    <i>
      <x v="9"/>
    </i>
    <i>
      <x v="15"/>
    </i>
    <i>
      <x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Ventas (S/)" fld="5" baseField="0" baseItem="0"/>
    <dataField name="Cantidad Vendida" fld="3" baseField="0" baseItem="0"/>
    <dataField name="Utilidad (S/)" fld="8" baseField="0" baseItem="0"/>
  </dataField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T_Mes" cacheId="0" applyNumberFormats="0" applyBorderFormats="0" applyFontFormats="0" applyPatternFormats="0" applyAlignmentFormats="0" applyWidthHeightFormats="1" dataCaption="Valores" updatedVersion="6" minRefreshableVersion="3" showCalcMbrs="0" useAutoFormatting="1" itemPrintTitles="1" createdVersion="3" indent="0" outline="1" outlineData="1" multipleFieldFilters="0" chartFormat="1">
  <location ref="J25:L28" firstHeaderRow="1" firstDataRow="2" firstDataCol="1"/>
  <pivotFields count="13"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 sortType="ascending">
      <items count="2">
        <item x="0"/>
        <item t="default"/>
      </items>
    </pivotField>
  </pivotFields>
  <rowFields count="1">
    <field x="12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Ventas (S/)" fld="5" baseField="0" baseItem="0"/>
    <dataField name="Utilidad (S/)" fld="8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blMenu" displayName="TblMenu" ref="A5:H205" totalsRowShown="0" headerRowDxfId="62">
  <autoFilter ref="A5:H205"/>
  <tableColumns count="8">
    <tableColumn id="1" name="Codigo" dataDxfId="61">
      <calculatedColumnFormula>ROW()-5</calculatedColumnFormula>
    </tableColumn>
    <tableColumn id="2" name="Nombre del Plato" dataDxfId="60"/>
    <tableColumn id="3" name="Categoria" dataDxfId="59"/>
    <tableColumn id="4" name="Costo Estimado" dataDxfId="58"/>
    <tableColumn id="5" name="Precio de Venta" dataDxfId="57"/>
    <tableColumn id="6" name="Margen (S/)" dataDxfId="56">
      <calculatedColumnFormula>IF(OR($B6="",$D6="",$E6=""),"",$E6-$D6)</calculatedColumnFormula>
    </tableColumn>
    <tableColumn id="7" name="Margen (%)" dataDxfId="55">
      <calculatedColumnFormula>IF(OR($B6="",$D6="",$E6=""),"",F6/E6)</calculatedColumnFormula>
    </tableColumn>
    <tableColumn id="8" name="Estado" dataDxfId="5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blVentas" displayName="TblVentas" ref="A5:M3005" totalsRowShown="0" headerRowDxfId="52">
  <autoFilter ref="A5:M3005"/>
  <tableColumns count="13">
    <tableColumn id="1" name="Fecha" dataDxfId="51"/>
    <tableColumn id="2" name="Plato" dataDxfId="50"/>
    <tableColumn id="3" name="Categoria" dataDxfId="49">
      <calculatedColumnFormula>IFERROR(INDEX(Menu!$C$6:$C$205,MATCH($B6,Menu!$B$6:$B$205,0)),"")</calculatedColumnFormula>
    </tableColumn>
    <tableColumn id="4" name="Cantidad" dataDxfId="48"/>
    <tableColumn id="5" name="Precio Unit." dataDxfId="47">
      <calculatedColumnFormula>IFERROR(INDEX(Menu!$E$6:$E$205,MATCH($B6,Menu!$B$6:$B$205,0)),"")</calculatedColumnFormula>
    </tableColumn>
    <tableColumn id="6" name="Importe" dataDxfId="46">
      <calculatedColumnFormula>IF(OR($D6="",$E6=""),"",$D6*$E6)</calculatedColumnFormula>
    </tableColumn>
    <tableColumn id="7" name="Costo Unit." dataDxfId="45">
      <calculatedColumnFormula>IFERROR(INDEX(Menu!$D$6:$D$205,MATCH($B6,Menu!$B$6:$B$205,0)),"")</calculatedColumnFormula>
    </tableColumn>
    <tableColumn id="8" name="Costo Total" dataDxfId="44">
      <calculatedColumnFormula>IF(OR($D6="",$G6=""),"",$D6*$G6)</calculatedColumnFormula>
    </tableColumn>
    <tableColumn id="9" name="Utilidad" dataDxfId="43">
      <calculatedColumnFormula>IF(OR($F6="",$H6=""),"",$F6-$H6)</calculatedColumnFormula>
    </tableColumn>
    <tableColumn id="10" name="Metodo de Pago" dataDxfId="42"/>
    <tableColumn id="11" name="Turno" dataDxfId="41"/>
    <tableColumn id="12" name="Dia">
      <calculatedColumnFormula>IF($A6="","",CHOOSE(WEEKDAY($A6,2),"Lunes","Martes","Miercoles","Jueves","Viernes","Sabado","Domingo"))</calculatedColumnFormula>
    </tableColumn>
    <tableColumn id="13" name="Periodo (Mes)" dataDxfId="40">
      <calculatedColumnFormula>IF($A6="","",TEXT($A6,"YYYY-MM"))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Compras" displayName="TblCompras" ref="A5:F1005" totalsRowShown="0" headerRowDxfId="39" dataDxfId="38" tableBorderDxfId="37">
  <autoFilter ref="A5:F1005"/>
  <tableColumns count="6">
    <tableColumn id="1" name="Fecha" dataDxfId="36"/>
    <tableColumn id="2" name="Insumo / Descripcion" dataDxfId="35"/>
    <tableColumn id="3" name="Categoria" dataDxfId="34"/>
    <tableColumn id="4" name="Proveedor" dataDxfId="33"/>
    <tableColumn id="5" name="Monto" dataDxfId="32"/>
    <tableColumn id="6" name="Metodo de Pago" dataDxfId="3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blGastos" displayName="TblGastos" ref="A5:F1005" totalsRowShown="0" headerRowDxfId="30" dataDxfId="29" tableBorderDxfId="28">
  <autoFilter ref="A5:F1005"/>
  <tableColumns count="6">
    <tableColumn id="1" name="Fecha" dataDxfId="27"/>
    <tableColumn id="2" name="Concepto" dataDxfId="26"/>
    <tableColumn id="3" name="Categoria" dataDxfId="25"/>
    <tableColumn id="4" name="Monto" dataDxfId="24"/>
    <tableColumn id="5" name="Metodo de Pago" dataDxfId="23"/>
    <tableColumn id="6" name="Recurrente Mensual" dataDxfId="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blMerma" displayName="TblMerma" ref="A5:E505" totalsRowShown="0" headerRowDxfId="21" dataDxfId="20" tableBorderDxfId="19">
  <autoFilter ref="A5:E505"/>
  <tableColumns count="5">
    <tableColumn id="1" name="Fecha" dataDxfId="18"/>
    <tableColumn id="2" name="Insumo o Plato Afectado" dataDxfId="17"/>
    <tableColumn id="3" name="Motivo" dataDxfId="16"/>
    <tableColumn id="4" name="Cantidad" dataDxfId="15"/>
    <tableColumn id="5" name="Costo Estimado de la Perdida" data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blCierre" displayName="TblCierre" ref="A5:I1505" totalsRowShown="0" headerRowDxfId="11">
  <autoFilter ref="A5:I1505"/>
  <tableColumns count="9">
    <tableColumn id="1" name="Fecha" dataDxfId="10"/>
    <tableColumn id="2" name="Ventas Efectivo (Sistema)" dataDxfId="9">
      <calculatedColumnFormula>IF($A6="","",SUMIFS(Ventas!$F$6:$F$3005,Ventas!$A$6:$A$3005,$A6,Ventas!$J$6:$J$3005,"Efectivo"))</calculatedColumnFormula>
    </tableColumn>
    <tableColumn id="3" name="Ventas Digitales (Sistema)" dataDxfId="8">
      <calculatedColumnFormula>IF($A6="","",SUMIFS(Ventas!$F$6:$F$3005,Ventas!$A$6:$A$3005,$A6,Ventas!$J$6:$J$3005,"&lt;&gt;Efectivo"))</calculatedColumnFormula>
    </tableColumn>
    <tableColumn id="4" name="Total Ventas (Sistema)" dataDxfId="7">
      <calculatedColumnFormula>IF($A6="","",$B6+$C6)</calculatedColumnFormula>
    </tableColumn>
    <tableColumn id="5" name="Fondo de Caja Inicial" dataDxfId="6"/>
    <tableColumn id="6" name="Gastos Pagados en Efectivo (Sistema)" dataDxfId="5">
      <calculatedColumnFormula>IF($A6="","",SUMIFS(Compras!$E$6:$E$1005,Compras!$A$6:$A$1005,$A6,Compras!$F$6:$F$1005,"Efectivo")+SUMIFS('Gastos Fijos'!$D$6:$D$1005,'Gastos Fijos'!$A$6:$A$1005,$A6,'Gastos Fijos'!$E$6:$E$1005,"Efectivo"))</calculatedColumnFormula>
    </tableColumn>
    <tableColumn id="7" name="Efectivo Esperado" dataDxfId="4">
      <calculatedColumnFormula>IF($A6="","",$E6+$B6-$F6)</calculatedColumnFormula>
    </tableColumn>
    <tableColumn id="8" name="Efectivo Contado (Real)" dataDxfId="3"/>
    <tableColumn id="9" name="Diferencia" dataDxfId="2">
      <calculatedColumnFormula>IF(OR($A6="",$H6=""),"",$H6-$G6)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4281"/>
    <pageSetUpPr fitToPage="1"/>
  </sheetPr>
  <dimension ref="A1:M19"/>
  <sheetViews>
    <sheetView showGridLines="0" topLeftCell="A7" workbookViewId="0">
      <selection sqref="A1:M4"/>
    </sheetView>
  </sheetViews>
  <sheetFormatPr baseColWidth="10" defaultRowHeight="15" x14ac:dyDescent="0.25"/>
  <cols>
    <col min="1" max="1" width="2.7109375" customWidth="1"/>
    <col min="2" max="2" width="3.7109375" customWidth="1"/>
    <col min="3" max="12" width="11.7109375" customWidth="1"/>
    <col min="13" max="13" width="2.7109375" customWidth="1"/>
  </cols>
  <sheetData>
    <row r="1" spans="1:13" ht="26.1" customHeight="1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30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0.100000000000001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9.9499999999999993" customHeight="1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6" spans="1:13" x14ac:dyDescent="0.25">
      <c r="A6" s="34" t="str">
        <f>"Negocio: " &amp; NombreNegocio</f>
        <v>Negocio: Mi Negocio de Comida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</row>
    <row r="8" spans="1:13" ht="16.5" x14ac:dyDescent="0.3">
      <c r="B8" s="35" t="s">
        <v>153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10" spans="1:13" ht="21.95" customHeight="1" x14ac:dyDescent="0.25">
      <c r="B10" s="27">
        <v>1</v>
      </c>
      <c r="C10" s="28" t="s">
        <v>154</v>
      </c>
      <c r="D10" s="28"/>
      <c r="E10" s="28"/>
      <c r="F10" s="29" t="s">
        <v>155</v>
      </c>
      <c r="G10" s="29"/>
      <c r="H10" s="29"/>
      <c r="I10" s="29"/>
      <c r="J10" s="29"/>
      <c r="K10" s="29"/>
      <c r="L10" s="29"/>
      <c r="M10" s="29"/>
    </row>
    <row r="11" spans="1:13" ht="21.95" customHeight="1" x14ac:dyDescent="0.25">
      <c r="B11" s="27">
        <v>2</v>
      </c>
      <c r="C11" s="30" t="s">
        <v>156</v>
      </c>
      <c r="D11" s="30"/>
      <c r="E11" s="30"/>
      <c r="F11" s="31" t="s">
        <v>157</v>
      </c>
      <c r="G11" s="31"/>
      <c r="H11" s="31"/>
      <c r="I11" s="31"/>
      <c r="J11" s="31"/>
      <c r="K11" s="31"/>
      <c r="L11" s="31"/>
      <c r="M11" s="31"/>
    </row>
    <row r="12" spans="1:13" ht="21.95" customHeight="1" x14ac:dyDescent="0.25">
      <c r="B12" s="27">
        <v>3</v>
      </c>
      <c r="C12" s="28" t="s">
        <v>158</v>
      </c>
      <c r="D12" s="28"/>
      <c r="E12" s="28"/>
      <c r="F12" s="29" t="s">
        <v>159</v>
      </c>
      <c r="G12" s="29"/>
      <c r="H12" s="29"/>
      <c r="I12" s="29"/>
      <c r="J12" s="29"/>
      <c r="K12" s="29"/>
      <c r="L12" s="29"/>
      <c r="M12" s="29"/>
    </row>
    <row r="13" spans="1:13" ht="21.95" customHeight="1" x14ac:dyDescent="0.25">
      <c r="B13" s="27">
        <v>4</v>
      </c>
      <c r="C13" s="30" t="s">
        <v>119</v>
      </c>
      <c r="D13" s="30"/>
      <c r="E13" s="30"/>
      <c r="F13" s="31" t="s">
        <v>160</v>
      </c>
      <c r="G13" s="31"/>
      <c r="H13" s="31"/>
      <c r="I13" s="31"/>
      <c r="J13" s="31"/>
      <c r="K13" s="31"/>
      <c r="L13" s="31"/>
      <c r="M13" s="31"/>
    </row>
    <row r="14" spans="1:13" ht="21.95" customHeight="1" x14ac:dyDescent="0.25">
      <c r="B14" s="27">
        <v>5</v>
      </c>
      <c r="C14" s="28" t="s">
        <v>161</v>
      </c>
      <c r="D14" s="28"/>
      <c r="E14" s="28"/>
      <c r="F14" s="29" t="s">
        <v>162</v>
      </c>
      <c r="G14" s="29"/>
      <c r="H14" s="29"/>
      <c r="I14" s="29"/>
      <c r="J14" s="29"/>
      <c r="K14" s="29"/>
      <c r="L14" s="29"/>
      <c r="M14" s="29"/>
    </row>
    <row r="15" spans="1:13" ht="21.95" customHeight="1" x14ac:dyDescent="0.25">
      <c r="B15" s="27">
        <v>6</v>
      </c>
      <c r="C15" s="30" t="s">
        <v>163</v>
      </c>
      <c r="D15" s="30"/>
      <c r="E15" s="30"/>
      <c r="F15" s="31" t="s">
        <v>164</v>
      </c>
      <c r="G15" s="31"/>
      <c r="H15" s="31"/>
      <c r="I15" s="31"/>
      <c r="J15" s="31"/>
      <c r="K15" s="31"/>
      <c r="L15" s="31"/>
      <c r="M15" s="31"/>
    </row>
    <row r="16" spans="1:13" ht="21.95" customHeight="1" x14ac:dyDescent="0.25">
      <c r="B16" s="27">
        <v>7</v>
      </c>
      <c r="C16" s="28" t="s">
        <v>165</v>
      </c>
      <c r="D16" s="28"/>
      <c r="E16" s="28"/>
      <c r="F16" s="29" t="s">
        <v>166</v>
      </c>
      <c r="G16" s="29"/>
      <c r="H16" s="29"/>
      <c r="I16" s="29"/>
      <c r="J16" s="29"/>
      <c r="K16" s="29"/>
      <c r="L16" s="29"/>
      <c r="M16" s="29"/>
    </row>
    <row r="17" spans="2:13" ht="21.95" customHeight="1" x14ac:dyDescent="0.25">
      <c r="B17" s="27">
        <v>8</v>
      </c>
      <c r="C17" s="30" t="s">
        <v>167</v>
      </c>
      <c r="D17" s="30"/>
      <c r="E17" s="30"/>
      <c r="F17" s="31" t="s">
        <v>168</v>
      </c>
      <c r="G17" s="31"/>
      <c r="H17" s="31"/>
      <c r="I17" s="31"/>
      <c r="J17" s="31"/>
      <c r="K17" s="31"/>
      <c r="L17" s="31"/>
      <c r="M17" s="31"/>
    </row>
    <row r="18" spans="2:13" ht="21.95" customHeight="1" x14ac:dyDescent="0.25">
      <c r="B18" s="27">
        <v>9</v>
      </c>
      <c r="C18" s="28" t="s">
        <v>169</v>
      </c>
      <c r="D18" s="28"/>
      <c r="E18" s="28"/>
      <c r="F18" s="29" t="s">
        <v>170</v>
      </c>
      <c r="G18" s="29"/>
      <c r="H18" s="29"/>
      <c r="I18" s="29"/>
      <c r="J18" s="29"/>
      <c r="K18" s="29"/>
      <c r="L18" s="29"/>
      <c r="M18" s="29"/>
    </row>
    <row r="19" spans="2:13" ht="21.95" customHeight="1" x14ac:dyDescent="0.25">
      <c r="B19" s="27">
        <v>10</v>
      </c>
      <c r="C19" s="30" t="s">
        <v>171</v>
      </c>
      <c r="D19" s="30"/>
      <c r="E19" s="30"/>
      <c r="F19" s="31" t="s">
        <v>172</v>
      </c>
      <c r="G19" s="31"/>
      <c r="H19" s="31"/>
      <c r="I19" s="31"/>
      <c r="J19" s="31"/>
      <c r="K19" s="31"/>
      <c r="L19" s="31"/>
      <c r="M19" s="31"/>
    </row>
  </sheetData>
  <sheetProtection sheet="1" objects="1" scenarios="1" sort="0" autoFilter="0" pivotTables="0"/>
  <mergeCells count="23">
    <mergeCell ref="C11:E11"/>
    <mergeCell ref="F11:M11"/>
    <mergeCell ref="A1:M4"/>
    <mergeCell ref="A6:M6"/>
    <mergeCell ref="B8:M8"/>
    <mergeCell ref="C10:E10"/>
    <mergeCell ref="F10:M10"/>
    <mergeCell ref="C12:E12"/>
    <mergeCell ref="F12:M12"/>
    <mergeCell ref="C13:E13"/>
    <mergeCell ref="F13:M13"/>
    <mergeCell ref="C14:E14"/>
    <mergeCell ref="F14:M14"/>
    <mergeCell ref="C18:E18"/>
    <mergeCell ref="F18:M18"/>
    <mergeCell ref="C19:E19"/>
    <mergeCell ref="F19:M19"/>
    <mergeCell ref="C15:E15"/>
    <mergeCell ref="F15:M15"/>
    <mergeCell ref="C16:E16"/>
    <mergeCell ref="F16:M16"/>
    <mergeCell ref="C17:E17"/>
    <mergeCell ref="F17:M17"/>
  </mergeCells>
  <hyperlinks>
    <hyperlink ref="C10:E10" location="'Instrucciones'!A1" tooltip="Ir a Instrucciones" display="Instrucciones"/>
    <hyperlink ref="C11:E11" location="'Configuracion'!A1" tooltip="Ir a Configuracion" display="Configuracion"/>
    <hyperlink ref="C12:E12" location="'Menu'!A1" tooltip="Ir a Menu" display="Menu"/>
    <hyperlink ref="C13:E13" location="'Ventas'!A1" tooltip="Ir a Ventas" display="Ventas"/>
    <hyperlink ref="C14:E14" location="'Compras'!A1" tooltip="Ir a Compras" display="Compras"/>
    <hyperlink ref="C15:E15" location="'Gastos Fijos'!A1" tooltip="Ir a Gastos Fijos" display="Gastos Fijos"/>
    <hyperlink ref="C16:E16" location="'Merma'!A1" tooltip="Ir a Merma" display="Merma"/>
    <hyperlink ref="C17:E17" location="'Cierre de Caja'!A1" tooltip="Ir a Cierre de Caja" display="Cierre de Caja"/>
    <hyperlink ref="C18:E18" location="'Panel de Control'!A1" tooltip="Ir a Panel de Control" display="Panel de Control"/>
    <hyperlink ref="C19:E19" location="'Reportes'!A1" tooltip="Ir a Reportes" display="Reportes"/>
  </hyperlinks>
  <pageMargins left="0.27777777777777779" right="0.27777777777777779" top="0.27777777777777779" bottom="0.27777777777777779" header="0.3" footer="0.3"/>
  <pageSetup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4281"/>
    <pageSetUpPr fitToPage="1"/>
  </sheetPr>
  <dimension ref="A1:Q18"/>
  <sheetViews>
    <sheetView showGridLines="0" topLeftCell="A4" workbookViewId="0">
      <selection activeCell="A30" sqref="A30:XFD30"/>
    </sheetView>
  </sheetViews>
  <sheetFormatPr baseColWidth="10" defaultRowHeight="15" x14ac:dyDescent="0.25"/>
  <cols>
    <col min="1" max="1" width="2.7109375" customWidth="1"/>
    <col min="2" max="4" width="9.7109375" customWidth="1"/>
    <col min="5" max="5" width="2.7109375" customWidth="1"/>
    <col min="6" max="8" width="9.7109375" customWidth="1"/>
    <col min="9" max="9" width="2.7109375" customWidth="1"/>
    <col min="10" max="12" width="9.7109375" customWidth="1"/>
    <col min="13" max="13" width="2.7109375" customWidth="1"/>
    <col min="14" max="16" width="9.7109375" customWidth="1"/>
    <col min="17" max="17" width="2.7109375" customWidth="1"/>
  </cols>
  <sheetData>
    <row r="1" spans="1:17" ht="26.1" customHeight="1" x14ac:dyDescent="0.25">
      <c r="A1" s="37" t="s">
        <v>131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6.1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0.100000000000001" customHeight="1" x14ac:dyDescent="0.25">
      <c r="B3" s="38" t="str">
        <f ca="1">"Resumen de " &amp; NombreNegocio &amp; "  -  Actualizado al " &amp; TEXT(TODAY(),"dd/mm/yyyy")</f>
        <v>Resumen de Mi Negocio de Comida  -  Actualizado al 12/08/2026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8.1" customHeight="1" x14ac:dyDescent="0.25"/>
    <row r="6" spans="1:17" ht="20.100000000000001" customHeight="1" x14ac:dyDescent="0.25">
      <c r="B6" s="43" t="s">
        <v>132</v>
      </c>
      <c r="C6" s="43"/>
      <c r="D6" s="43"/>
      <c r="F6" s="43" t="s">
        <v>133</v>
      </c>
      <c r="G6" s="43"/>
      <c r="H6" s="43"/>
      <c r="J6" s="43" t="s">
        <v>134</v>
      </c>
      <c r="K6" s="43"/>
      <c r="L6" s="43"/>
      <c r="N6" s="43" t="s">
        <v>135</v>
      </c>
      <c r="O6" s="43"/>
      <c r="P6" s="43"/>
    </row>
    <row r="7" spans="1:17" ht="20.100000000000001" customHeight="1" x14ac:dyDescent="0.25">
      <c r="B7" s="44">
        <f ca="1">VentasHoy</f>
        <v>3121</v>
      </c>
      <c r="C7" s="44"/>
      <c r="D7" s="44"/>
      <c r="F7" s="44">
        <f ca="1">UtilidadHoy</f>
        <v>1738.5</v>
      </c>
      <c r="G7" s="44"/>
      <c r="H7" s="44"/>
      <c r="J7" s="44">
        <f ca="1">VentasMes</f>
        <v>8007</v>
      </c>
      <c r="K7" s="44"/>
      <c r="L7" s="44"/>
      <c r="N7" s="44" t="str">
        <f ca="1">DiferenciaCajaHoy</f>
        <v/>
      </c>
      <c r="O7" s="44"/>
      <c r="P7" s="44"/>
    </row>
    <row r="8" spans="1:17" ht="20.100000000000001" customHeight="1" x14ac:dyDescent="0.25">
      <c r="B8" s="44"/>
      <c r="C8" s="44"/>
      <c r="D8" s="44"/>
      <c r="F8" s="44"/>
      <c r="G8" s="44"/>
      <c r="H8" s="44"/>
      <c r="J8" s="44"/>
      <c r="K8" s="44"/>
      <c r="L8" s="44"/>
      <c r="N8" s="44"/>
      <c r="O8" s="44"/>
      <c r="P8" s="44"/>
    </row>
    <row r="9" spans="1:17" ht="8.1" customHeight="1" x14ac:dyDescent="0.25"/>
    <row r="10" spans="1:17" ht="20.100000000000001" customHeight="1" x14ac:dyDescent="0.25">
      <c r="B10" s="43" t="s">
        <v>136</v>
      </c>
      <c r="C10" s="43"/>
      <c r="D10" s="43"/>
      <c r="F10" s="43" t="s">
        <v>137</v>
      </c>
      <c r="G10" s="43"/>
      <c r="H10" s="43"/>
      <c r="J10" s="43" t="s">
        <v>138</v>
      </c>
      <c r="K10" s="43"/>
      <c r="L10" s="43"/>
      <c r="N10" s="43" t="s">
        <v>139</v>
      </c>
      <c r="O10" s="43"/>
      <c r="P10" s="43"/>
    </row>
    <row r="11" spans="1:17" ht="20.100000000000001" customHeight="1" x14ac:dyDescent="0.25">
      <c r="B11" s="44">
        <f ca="1">UtilidadNetaMes</f>
        <v>3060</v>
      </c>
      <c r="C11" s="44"/>
      <c r="D11" s="44"/>
      <c r="F11" s="44">
        <f ca="1">GastosFijosMes</f>
        <v>1330</v>
      </c>
      <c r="G11" s="44"/>
      <c r="H11" s="44"/>
      <c r="J11" s="44">
        <f ca="1">ComprasMes</f>
        <v>495</v>
      </c>
      <c r="K11" s="44"/>
      <c r="L11" s="44"/>
      <c r="N11" s="44">
        <f ca="1">MermaMes</f>
        <v>38</v>
      </c>
      <c r="O11" s="44"/>
      <c r="P11" s="44"/>
    </row>
    <row r="12" spans="1:17" ht="20.100000000000001" customHeight="1" x14ac:dyDescent="0.25">
      <c r="B12" s="44"/>
      <c r="C12" s="44"/>
      <c r="D12" s="44"/>
      <c r="F12" s="44"/>
      <c r="G12" s="44"/>
      <c r="H12" s="44"/>
      <c r="J12" s="44"/>
      <c r="K12" s="44"/>
      <c r="L12" s="44"/>
      <c r="N12" s="44"/>
      <c r="O12" s="44"/>
      <c r="P12" s="44"/>
    </row>
    <row r="14" spans="1:17" ht="21.95" customHeight="1" x14ac:dyDescent="0.25">
      <c r="B14" s="45" t="str">
        <f ca="1">"Meta de venta diaria: vendiste " &amp; TEXT(VentasHoy,"S/ #,##0") &amp; " de tu meta de " &amp; TEXT(MetaVentaDiaria,"S/ #,##0") &amp; "  (" &amp; TEXT(MetaProgreso,"0%") &amp; ")"</f>
        <v>Meta de venta diaria: vendiste S/ 3,121 de tu meta de S/ 900  (347%)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4.1" customHeight="1" x14ac:dyDescent="0.25">
      <c r="B15" s="46">
        <f ca="1">MetaProgreso</f>
        <v>3.4677777777777776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</row>
    <row r="16" spans="1:17" ht="8.1" customHeight="1" x14ac:dyDescent="0.25"/>
    <row r="17" spans="2:17" ht="26.1" customHeight="1" x14ac:dyDescent="0.25">
      <c r="B17" s="47" t="str">
        <f ca="1">"Punto de equilibrio de hoy: necesitas vender aproximadamente " &amp; ROUNDUP(PuntoEquilibrioDiario,0) &amp; " platos para cubrir tus costos fijos del dia (segun tu margen promedio actual)."</f>
        <v>Punto de equilibrio de hoy: necesitas vender aproximadamente 5 platos para cubrir tus costos fijos del dia (segun tu margen promedio actual).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2:17" ht="9.9499999999999993" customHeight="1" x14ac:dyDescent="0.25"/>
  </sheetData>
  <sheetProtection sheet="1" objects="1" scenarios="1"/>
  <mergeCells count="21">
    <mergeCell ref="N10:P10"/>
    <mergeCell ref="N11:P12"/>
    <mergeCell ref="B14:Q14"/>
    <mergeCell ref="B15:Q15"/>
    <mergeCell ref="B17:Q17"/>
    <mergeCell ref="B10:D10"/>
    <mergeCell ref="B11:D12"/>
    <mergeCell ref="F10:H10"/>
    <mergeCell ref="F11:H12"/>
    <mergeCell ref="J10:L10"/>
    <mergeCell ref="J11:L12"/>
    <mergeCell ref="A1:Q2"/>
    <mergeCell ref="B3:Q3"/>
    <mergeCell ref="B6:D6"/>
    <mergeCell ref="B7:D8"/>
    <mergeCell ref="F6:H6"/>
    <mergeCell ref="F7:H8"/>
    <mergeCell ref="J6:L6"/>
    <mergeCell ref="J7:L8"/>
    <mergeCell ref="N6:P6"/>
    <mergeCell ref="N7:P8"/>
  </mergeCells>
  <conditionalFormatting sqref="P8">
    <cfRule type="expression" dxfId="1" priority="1" stopIfTrue="1">
      <formula>ABS(DiferenciaCajaHoy)&lt;=1</formula>
    </cfRule>
    <cfRule type="expression" dxfId="0" priority="2" stopIfTrue="1">
      <formula>ABS(DiferenciaCajaHoy)&gt;1</formula>
    </cfRule>
  </conditionalFormatting>
  <conditionalFormatting sqref="B15:Q15">
    <cfRule type="dataBar" priority="3">
      <dataBar>
        <cfvo type="num" val="0"/>
        <cfvo type="num" val="1"/>
        <color rgb="FF104281"/>
      </dataBar>
      <extLst>
        <ext xmlns:x14="http://schemas.microsoft.com/office/spreadsheetml/2009/9/main" uri="{B025F937-C7B1-47D3-B67F-A62EFF666E3E}">
          <x14:id>{E8016B51-DB1B-4E7B-B654-5C3D0FCF10B6}</x14:id>
        </ext>
      </extLst>
    </cfRule>
  </conditionalFormatting>
  <pageMargins left="0.27777777777777779" right="0.27777777777777779" top="0.27777777777777779" bottom="0.27777777777777779" header="0.3" footer="0.3"/>
  <pageSetup scale="86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016B51-DB1B-4E7B-B654-5C3D0FCF10B6}">
            <x14:dataBar minLength="0" maxLength="100" negativeBarColorSameAsPositive="1" axisPosition="none">
              <x14:cfvo type="num">
                <xm:f>0</xm:f>
              </x14:cfvo>
              <x14:cfvo type="num">
                <xm:f>1</xm:f>
              </x14:cfvo>
            </x14:dataBar>
          </x14:cfRule>
          <xm:sqref>B15:Q15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4281"/>
    <pageSetUpPr fitToPage="1"/>
  </sheetPr>
  <dimension ref="A1:T50"/>
  <sheetViews>
    <sheetView showGridLines="0" workbookViewId="0">
      <selection activeCell="H18" sqref="H18"/>
    </sheetView>
  </sheetViews>
  <sheetFormatPr baseColWidth="10" defaultRowHeight="15" x14ac:dyDescent="0.25"/>
  <cols>
    <col min="1" max="1" width="11.7109375" customWidth="1"/>
    <col min="2" max="2" width="22.42578125" customWidth="1"/>
    <col min="3" max="3" width="10.85546875" customWidth="1"/>
    <col min="4" max="4" width="16.85546875" customWidth="1"/>
    <col min="5" max="5" width="11.85546875" customWidth="1"/>
    <col min="6" max="9" width="11.7109375" customWidth="1"/>
    <col min="10" max="10" width="17.5703125" customWidth="1"/>
    <col min="11" max="11" width="10.85546875" customWidth="1"/>
    <col min="12" max="12" width="11.85546875" customWidth="1"/>
    <col min="13" max="20" width="11.7109375" customWidth="1"/>
  </cols>
  <sheetData>
    <row r="1" spans="1:20" ht="24" customHeight="1" x14ac:dyDescent="0.25">
      <c r="A1" s="37" t="s">
        <v>141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24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15" customHeight="1" x14ac:dyDescent="0.25">
      <c r="A3" s="42" t="s">
        <v>142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5" spans="1:20" ht="16.5" x14ac:dyDescent="0.3">
      <c r="B5" s="23" t="s">
        <v>143</v>
      </c>
      <c r="J5" s="23" t="s">
        <v>144</v>
      </c>
    </row>
    <row r="6" spans="1:20" x14ac:dyDescent="0.25">
      <c r="C6" s="24" t="s">
        <v>150</v>
      </c>
      <c r="K6" s="24" t="s">
        <v>150</v>
      </c>
    </row>
    <row r="7" spans="1:20" x14ac:dyDescent="0.25">
      <c r="B7" s="24" t="s">
        <v>146</v>
      </c>
      <c r="C7" t="s">
        <v>149</v>
      </c>
      <c r="D7" t="s">
        <v>151</v>
      </c>
      <c r="E7" t="s">
        <v>152</v>
      </c>
      <c r="J7" s="24" t="s">
        <v>146</v>
      </c>
      <c r="K7" t="s">
        <v>149</v>
      </c>
      <c r="L7" t="s">
        <v>152</v>
      </c>
    </row>
    <row r="8" spans="1:20" x14ac:dyDescent="0.25">
      <c r="B8" s="25" t="s">
        <v>197</v>
      </c>
      <c r="C8" s="26">
        <v>1885</v>
      </c>
      <c r="D8" s="26">
        <v>29</v>
      </c>
      <c r="E8" s="26">
        <v>1015</v>
      </c>
      <c r="J8" s="25" t="s">
        <v>9</v>
      </c>
      <c r="K8" s="26">
        <v>3993</v>
      </c>
      <c r="L8" s="26">
        <v>2123</v>
      </c>
    </row>
    <row r="9" spans="1:20" x14ac:dyDescent="0.25">
      <c r="B9" s="25" t="s">
        <v>188</v>
      </c>
      <c r="C9" s="26">
        <v>1248</v>
      </c>
      <c r="D9" s="26">
        <v>39</v>
      </c>
      <c r="E9" s="26">
        <v>702</v>
      </c>
      <c r="J9" s="25" t="s">
        <v>13</v>
      </c>
      <c r="K9" s="26">
        <v>1885</v>
      </c>
      <c r="L9" s="26">
        <v>1015</v>
      </c>
    </row>
    <row r="10" spans="1:20" x14ac:dyDescent="0.25">
      <c r="B10" s="25" t="s">
        <v>185</v>
      </c>
      <c r="C10" s="26">
        <v>1175</v>
      </c>
      <c r="D10" s="26">
        <v>47</v>
      </c>
      <c r="E10" s="26">
        <v>611</v>
      </c>
      <c r="J10" s="25" t="s">
        <v>10</v>
      </c>
      <c r="K10" s="26">
        <v>1206</v>
      </c>
      <c r="L10" s="26">
        <v>702</v>
      </c>
    </row>
    <row r="11" spans="1:20" x14ac:dyDescent="0.25">
      <c r="B11" s="25" t="s">
        <v>186</v>
      </c>
      <c r="C11" s="26">
        <v>1120</v>
      </c>
      <c r="D11" s="26">
        <v>40</v>
      </c>
      <c r="E11" s="26">
        <v>560</v>
      </c>
      <c r="J11" s="25" t="s">
        <v>8</v>
      </c>
      <c r="K11" s="26">
        <v>496</v>
      </c>
      <c r="L11" s="26">
        <v>310</v>
      </c>
    </row>
    <row r="12" spans="1:20" x14ac:dyDescent="0.25">
      <c r="B12" s="25" t="s">
        <v>189</v>
      </c>
      <c r="C12" s="26">
        <v>720</v>
      </c>
      <c r="D12" s="26">
        <v>48</v>
      </c>
      <c r="E12" s="26">
        <v>432</v>
      </c>
      <c r="J12" s="25" t="s">
        <v>11</v>
      </c>
      <c r="K12" s="26">
        <v>229</v>
      </c>
      <c r="L12" s="26">
        <v>153</v>
      </c>
    </row>
    <row r="13" spans="1:20" x14ac:dyDescent="0.25">
      <c r="B13" s="25" t="s">
        <v>190</v>
      </c>
      <c r="C13" s="26">
        <v>486</v>
      </c>
      <c r="D13" s="26">
        <v>27</v>
      </c>
      <c r="E13" s="26">
        <v>270</v>
      </c>
      <c r="J13" s="25" t="s">
        <v>12</v>
      </c>
      <c r="K13" s="26">
        <v>198</v>
      </c>
      <c r="L13" s="26">
        <v>125</v>
      </c>
    </row>
    <row r="14" spans="1:20" x14ac:dyDescent="0.25">
      <c r="B14" s="25" t="s">
        <v>187</v>
      </c>
      <c r="C14" s="26">
        <v>450</v>
      </c>
      <c r="D14" s="26">
        <v>25</v>
      </c>
      <c r="E14" s="26">
        <v>250</v>
      </c>
      <c r="J14" s="25"/>
      <c r="K14" s="26">
        <v>0</v>
      </c>
      <c r="L14" s="26">
        <v>0</v>
      </c>
    </row>
    <row r="15" spans="1:20" x14ac:dyDescent="0.25">
      <c r="B15" s="25" t="s">
        <v>193</v>
      </c>
      <c r="C15" s="26">
        <v>228</v>
      </c>
      <c r="D15" s="26">
        <v>19</v>
      </c>
      <c r="E15" s="26">
        <v>152</v>
      </c>
      <c r="J15" s="25" t="s">
        <v>148</v>
      </c>
      <c r="K15" s="26">
        <v>8007</v>
      </c>
      <c r="L15" s="26">
        <v>4428</v>
      </c>
    </row>
    <row r="16" spans="1:20" x14ac:dyDescent="0.25">
      <c r="B16" s="25" t="s">
        <v>191</v>
      </c>
      <c r="C16" s="26">
        <v>168</v>
      </c>
      <c r="D16" s="26">
        <v>14</v>
      </c>
      <c r="E16" s="26">
        <v>98</v>
      </c>
    </row>
    <row r="17" spans="2:12" x14ac:dyDescent="0.25">
      <c r="B17" s="25" t="s">
        <v>198</v>
      </c>
      <c r="C17" s="26">
        <v>128</v>
      </c>
      <c r="D17" s="26">
        <v>16</v>
      </c>
      <c r="E17" s="26">
        <v>80</v>
      </c>
    </row>
    <row r="18" spans="2:12" x14ac:dyDescent="0.25">
      <c r="B18" s="25" t="s">
        <v>195</v>
      </c>
      <c r="C18" s="26">
        <v>126</v>
      </c>
      <c r="D18" s="26">
        <v>14</v>
      </c>
      <c r="E18" s="26">
        <v>84</v>
      </c>
    </row>
    <row r="19" spans="2:12" x14ac:dyDescent="0.25">
      <c r="B19" s="25" t="s">
        <v>192</v>
      </c>
      <c r="C19" s="26">
        <v>100</v>
      </c>
      <c r="D19" s="26">
        <v>10</v>
      </c>
      <c r="E19" s="26">
        <v>60</v>
      </c>
    </row>
    <row r="20" spans="2:12" x14ac:dyDescent="0.25">
      <c r="B20" s="25" t="s">
        <v>199</v>
      </c>
      <c r="C20" s="26">
        <v>70</v>
      </c>
      <c r="D20" s="26">
        <v>10</v>
      </c>
      <c r="E20" s="26">
        <v>45</v>
      </c>
    </row>
    <row r="21" spans="2:12" x14ac:dyDescent="0.25">
      <c r="B21" s="25" t="s">
        <v>196</v>
      </c>
      <c r="C21" s="26">
        <v>55</v>
      </c>
      <c r="D21" s="26">
        <v>11</v>
      </c>
      <c r="E21" s="26">
        <v>33</v>
      </c>
    </row>
    <row r="22" spans="2:12" x14ac:dyDescent="0.25">
      <c r="B22" s="25" t="s">
        <v>194</v>
      </c>
      <c r="C22" s="26">
        <v>48</v>
      </c>
      <c r="D22" s="26">
        <v>6</v>
      </c>
      <c r="E22" s="26">
        <v>36</v>
      </c>
    </row>
    <row r="23" spans="2:12" x14ac:dyDescent="0.25">
      <c r="B23" s="25" t="s">
        <v>147</v>
      </c>
      <c r="C23" s="26">
        <v>0</v>
      </c>
      <c r="D23" s="26"/>
      <c r="E23" s="26">
        <v>0</v>
      </c>
    </row>
    <row r="24" spans="2:12" ht="16.5" x14ac:dyDescent="0.3">
      <c r="B24" s="25" t="s">
        <v>148</v>
      </c>
      <c r="C24" s="26">
        <v>8007</v>
      </c>
      <c r="D24" s="26">
        <v>355</v>
      </c>
      <c r="E24" s="26">
        <v>4428</v>
      </c>
      <c r="J24" s="23" t="s">
        <v>145</v>
      </c>
    </row>
    <row r="25" spans="2:12" x14ac:dyDescent="0.25">
      <c r="K25" s="24" t="s">
        <v>150</v>
      </c>
    </row>
    <row r="26" spans="2:12" x14ac:dyDescent="0.25">
      <c r="J26" s="24" t="s">
        <v>146</v>
      </c>
      <c r="K26" t="s">
        <v>149</v>
      </c>
      <c r="L26" t="s">
        <v>152</v>
      </c>
    </row>
    <row r="27" spans="2:12" x14ac:dyDescent="0.25">
      <c r="J27" s="25"/>
      <c r="K27" s="26">
        <v>0</v>
      </c>
      <c r="L27" s="26">
        <v>0</v>
      </c>
    </row>
    <row r="28" spans="2:12" x14ac:dyDescent="0.25">
      <c r="J28" s="25" t="s">
        <v>148</v>
      </c>
      <c r="K28" s="26">
        <v>0</v>
      </c>
      <c r="L28" s="26">
        <v>0</v>
      </c>
    </row>
    <row r="43" spans="10:12" x14ac:dyDescent="0.25">
      <c r="J43" s="22" t="s">
        <v>78</v>
      </c>
      <c r="K43" s="22" t="s">
        <v>149</v>
      </c>
      <c r="L43" s="22" t="s">
        <v>152</v>
      </c>
    </row>
    <row r="44" spans="10:12" x14ac:dyDescent="0.25">
      <c r="J44" t="str">
        <f>Calculos!A28</f>
        <v>Lunes</v>
      </c>
      <c r="K44" s="8">
        <f>Calculos!B28</f>
        <v>839</v>
      </c>
      <c r="L44" s="8">
        <f>Calculos!C28</f>
        <v>469</v>
      </c>
    </row>
    <row r="45" spans="10:12" x14ac:dyDescent="0.25">
      <c r="J45" t="str">
        <f>Calculos!A29</f>
        <v>Martes</v>
      </c>
      <c r="K45" s="8">
        <f>Calculos!B29</f>
        <v>1234</v>
      </c>
      <c r="L45" s="8">
        <f>Calculos!C29</f>
        <v>665</v>
      </c>
    </row>
    <row r="46" spans="10:12" x14ac:dyDescent="0.25">
      <c r="J46" t="str">
        <f>Calculos!A30</f>
        <v>Miercoles</v>
      </c>
      <c r="K46" s="8">
        <f>Calculos!B30</f>
        <v>3121</v>
      </c>
      <c r="L46" s="8">
        <f>Calculos!C30</f>
        <v>1749.5</v>
      </c>
    </row>
    <row r="47" spans="10:12" x14ac:dyDescent="0.25">
      <c r="J47" t="str">
        <f>Calculos!A31</f>
        <v>Jueves</v>
      </c>
      <c r="K47" s="8">
        <f>Calculos!B31</f>
        <v>133</v>
      </c>
      <c r="L47" s="8">
        <f>Calculos!C31</f>
        <v>80</v>
      </c>
    </row>
    <row r="48" spans="10:12" x14ac:dyDescent="0.25">
      <c r="J48" t="str">
        <f>Calculos!A32</f>
        <v>Viernes</v>
      </c>
      <c r="K48" s="8">
        <f>Calculos!B32</f>
        <v>0</v>
      </c>
      <c r="L48" s="8">
        <f>Calculos!C32</f>
        <v>0</v>
      </c>
    </row>
    <row r="49" spans="10:12" x14ac:dyDescent="0.25">
      <c r="J49" t="str">
        <f>Calculos!A33</f>
        <v>Sabado</v>
      </c>
      <c r="K49" s="8">
        <f>Calculos!B33</f>
        <v>1366</v>
      </c>
      <c r="L49" s="8">
        <f>Calculos!C33</f>
        <v>736.5</v>
      </c>
    </row>
    <row r="50" spans="10:12" x14ac:dyDescent="0.25">
      <c r="J50" t="str">
        <f>Calculos!A34</f>
        <v>Domingo</v>
      </c>
      <c r="K50" s="8">
        <f>Calculos!B34</f>
        <v>1314</v>
      </c>
      <c r="L50" s="8">
        <f>Calculos!C34</f>
        <v>728</v>
      </c>
    </row>
  </sheetData>
  <sheetProtection sort="0" autoFilter="0" pivotTables="0"/>
  <mergeCells count="2">
    <mergeCell ref="A1:T2"/>
    <mergeCell ref="A3:T3"/>
  </mergeCells>
  <pageMargins left="0.27777777777777779" right="0.27777777777777779" top="0.27777777777777779" bottom="0.27777777777777779" header="0.3" footer="0.3"/>
  <pageSetup scale="48" fitToHeight="0" orientation="landscape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showGridLines="0" workbookViewId="0"/>
  </sheetViews>
  <sheetFormatPr baseColWidth="10" defaultRowHeight="15" x14ac:dyDescent="0.25"/>
  <cols>
    <col min="1" max="1" width="11.85546875" bestFit="1" customWidth="1"/>
    <col min="2" max="3" width="11.5703125" bestFit="1" customWidth="1"/>
    <col min="5" max="7" width="11.5703125" bestFit="1" customWidth="1"/>
    <col min="9" max="10" width="11.5703125" bestFit="1" customWidth="1"/>
    <col min="12" max="12" width="11.5703125" bestFit="1" customWidth="1"/>
    <col min="15" max="15" width="11.5703125" bestFit="1" customWidth="1"/>
  </cols>
  <sheetData>
    <row r="1" spans="1:15" x14ac:dyDescent="0.25">
      <c r="A1" s="20" t="s">
        <v>103</v>
      </c>
      <c r="B1" s="21">
        <f ca="1">DATE(YEAR(TODAY()),MONTH(TODAY()),1)</f>
        <v>46235</v>
      </c>
      <c r="C1" s="20"/>
      <c r="D1" s="20"/>
      <c r="E1" s="20" t="s">
        <v>69</v>
      </c>
      <c r="F1" s="20" t="s">
        <v>109</v>
      </c>
      <c r="G1" s="20" t="s">
        <v>127</v>
      </c>
      <c r="H1" s="20"/>
      <c r="I1" s="20" t="s">
        <v>128</v>
      </c>
      <c r="J1" s="20" t="s">
        <v>129</v>
      </c>
      <c r="K1" s="20" t="s">
        <v>69</v>
      </c>
      <c r="L1" s="20" t="s">
        <v>109</v>
      </c>
      <c r="M1" s="20"/>
      <c r="N1" s="20" t="s">
        <v>130</v>
      </c>
      <c r="O1" s="20" t="s">
        <v>109</v>
      </c>
    </row>
    <row r="2" spans="1:15" x14ac:dyDescent="0.25">
      <c r="A2" s="20" t="s">
        <v>104</v>
      </c>
      <c r="B2" s="20">
        <f ca="1">EOMONTH(TODAY(),0)</f>
        <v>46265</v>
      </c>
      <c r="C2" s="20"/>
      <c r="D2" s="20"/>
      <c r="E2" s="20" t="str">
        <f>Menu!B6</f>
        <v>Ceviche Clasico</v>
      </c>
      <c r="F2" s="20">
        <f ca="1">IF(E2="",0,SUMIFS(Ventas!$F$6:$F$3005,Ventas!$B$6:$B$3005,E2,Ventas!$A$6:$A$3005,"&gt;="&amp;$B$1,Ventas!$A$6:$A$3005,"&lt;="&amp;$B$2))</f>
        <v>1175</v>
      </c>
      <c r="G2" s="20">
        <f t="shared" ref="G2:G33" ca="1" si="0">F2+ROW()*0.0000001</f>
        <v>1175.0000001999999</v>
      </c>
      <c r="H2" s="20"/>
      <c r="I2" s="20">
        <v>1</v>
      </c>
      <c r="J2" s="20">
        <f t="shared" ref="J2:J6" ca="1" si="1">MATCH(LARGE($G$2:$G$201,I2),$G$2:$G$201,0)</f>
        <v>13</v>
      </c>
      <c r="K2" s="20" t="str">
        <f t="shared" ref="K2:K6" ca="1" si="2">IF(F2=0,"",INDEX($E$2:$E$201,J2))</f>
        <v>Combo Familiar Pollo</v>
      </c>
      <c r="L2" s="20">
        <f t="shared" ref="L2:L6" ca="1" si="3">IF(F2=0,0,INDEX($F$2:$F$201,J2))</f>
        <v>1885</v>
      </c>
      <c r="M2" s="20"/>
      <c r="N2" s="20" t="str">
        <f>Datos!C2</f>
        <v>Efectivo</v>
      </c>
      <c r="O2" s="20">
        <f ca="1">SUMIFS(Ventas!$F$6:$F$3005,Ventas!$J$6:$J$3005,N2,Ventas!$A$6:$A$3005,"&gt;="&amp;$B$1,Ventas!$A$6:$A$3005,"&lt;="&amp;$B$2)</f>
        <v>4528</v>
      </c>
    </row>
    <row r="3" spans="1:15" x14ac:dyDescent="0.25">
      <c r="A3" s="20" t="s">
        <v>105</v>
      </c>
      <c r="B3" s="21">
        <f ca="1">TODAY()</f>
        <v>46246</v>
      </c>
      <c r="C3" s="20"/>
      <c r="D3" s="20"/>
      <c r="E3" s="20" t="str">
        <f>Menu!B7</f>
        <v>Arroz con Mariscos</v>
      </c>
      <c r="F3" s="20">
        <f ca="1">IF(E3="",0,SUMIFS(Ventas!$F$6:$F$3005,Ventas!$B$6:$B$3005,E3,Ventas!$A$6:$A$3005,"&gt;="&amp;$B$1,Ventas!$A$6:$A$3005,"&lt;="&amp;$B$2))</f>
        <v>1120</v>
      </c>
      <c r="G3" s="20">
        <f t="shared" ca="1" si="0"/>
        <v>1120.0000003</v>
      </c>
      <c r="H3" s="20"/>
      <c r="I3" s="20">
        <v>2</v>
      </c>
      <c r="J3" s="20">
        <f t="shared" ca="1" si="1"/>
        <v>4</v>
      </c>
      <c r="K3" s="20" t="str">
        <f t="shared" ca="1" si="2"/>
        <v>Pollo a la Brasa 1/2</v>
      </c>
      <c r="L3" s="20">
        <f t="shared" ca="1" si="3"/>
        <v>1248</v>
      </c>
      <c r="M3" s="20"/>
      <c r="N3" s="20" t="str">
        <f>Datos!C3</f>
        <v>Yape/Plin</v>
      </c>
      <c r="O3" s="20">
        <f ca="1">SUMIFS(Ventas!$F$6:$F$3005,Ventas!$J$6:$J$3005,N3,Ventas!$A$6:$A$3005,"&gt;="&amp;$B$1,Ventas!$A$6:$A$3005,"&lt;="&amp;$B$2)</f>
        <v>1759</v>
      </c>
    </row>
    <row r="4" spans="1:15" x14ac:dyDescent="0.25">
      <c r="A4" s="20"/>
      <c r="B4" s="20"/>
      <c r="C4" s="20"/>
      <c r="D4" s="20"/>
      <c r="E4" s="20" t="str">
        <f>Menu!B8</f>
        <v>Pollo a la Brasa 1/4</v>
      </c>
      <c r="F4" s="20">
        <f ca="1">IF(E4="",0,SUMIFS(Ventas!$F$6:$F$3005,Ventas!$B$6:$B$3005,E4,Ventas!$A$6:$A$3005,"&gt;="&amp;$B$1,Ventas!$A$6:$A$3005,"&lt;="&amp;$B$2))</f>
        <v>450</v>
      </c>
      <c r="G4" s="20">
        <f t="shared" ca="1" si="0"/>
        <v>450.00000039999998</v>
      </c>
      <c r="H4" s="20"/>
      <c r="I4" s="20">
        <v>3</v>
      </c>
      <c r="J4" s="20">
        <f t="shared" ca="1" si="1"/>
        <v>1</v>
      </c>
      <c r="K4" s="20" t="str">
        <f t="shared" ca="1" si="2"/>
        <v>Ceviche Clasico</v>
      </c>
      <c r="L4" s="20">
        <f t="shared" ca="1" si="3"/>
        <v>1175</v>
      </c>
      <c r="M4" s="20"/>
      <c r="N4" s="20" t="str">
        <f>Datos!C4</f>
        <v>Tarjeta</v>
      </c>
      <c r="O4" s="20">
        <f ca="1">SUMIFS(Ventas!$F$6:$F$3005,Ventas!$J$6:$J$3005,N4,Ventas!$A$6:$A$3005,"&gt;="&amp;$B$1,Ventas!$A$6:$A$3005,"&lt;="&amp;$B$2)</f>
        <v>1031</v>
      </c>
    </row>
    <row r="5" spans="1:15" x14ac:dyDescent="0.25">
      <c r="A5" s="20" t="s">
        <v>106</v>
      </c>
      <c r="B5" s="20">
        <f ca="1">SUMIFS(Ventas!$F$6:$F$3005,Ventas!$A$6:$A$3005,$B$3)</f>
        <v>3121</v>
      </c>
      <c r="C5" s="20"/>
      <c r="D5" s="20"/>
      <c r="E5" s="20" t="str">
        <f>Menu!B9</f>
        <v>Pollo a la Brasa 1/2</v>
      </c>
      <c r="F5" s="20">
        <f ca="1">IF(E5="",0,SUMIFS(Ventas!$F$6:$F$3005,Ventas!$B$6:$B$3005,E5,Ventas!$A$6:$A$3005,"&gt;="&amp;$B$1,Ventas!$A$6:$A$3005,"&lt;="&amp;$B$2))</f>
        <v>1248</v>
      </c>
      <c r="G5" s="20">
        <f t="shared" ca="1" si="0"/>
        <v>1248.0000004999999</v>
      </c>
      <c r="H5" s="20"/>
      <c r="I5" s="20">
        <v>4</v>
      </c>
      <c r="J5" s="20">
        <f t="shared" ca="1" si="1"/>
        <v>2</v>
      </c>
      <c r="K5" s="20" t="str">
        <f t="shared" ca="1" si="2"/>
        <v>Arroz con Mariscos</v>
      </c>
      <c r="L5" s="20">
        <f t="shared" ca="1" si="3"/>
        <v>1120</v>
      </c>
      <c r="M5" s="20"/>
      <c r="N5" s="20" t="str">
        <f>Datos!C5</f>
        <v>Transferencia</v>
      </c>
      <c r="O5" s="20">
        <f ca="1">SUMIFS(Ventas!$F$6:$F$3005,Ventas!$J$6:$J$3005,N5,Ventas!$A$6:$A$3005,"&gt;="&amp;$B$1,Ventas!$A$6:$A$3005,"&lt;="&amp;$B$2)</f>
        <v>689</v>
      </c>
    </row>
    <row r="6" spans="1:15" x14ac:dyDescent="0.25">
      <c r="A6" s="20" t="s">
        <v>107</v>
      </c>
      <c r="B6" s="20">
        <f ca="1">SUMIFS(Merma!$E$6:$E$505,Merma!$A$6:$A$505,$B$3)</f>
        <v>11</v>
      </c>
      <c r="C6" s="20"/>
      <c r="D6" s="20"/>
      <c r="E6" s="20" t="str">
        <f>Menu!B10</f>
        <v>Menu del Dia Clasico</v>
      </c>
      <c r="F6" s="20">
        <f ca="1">IF(E6="",0,SUMIFS(Ventas!$F$6:$F$3005,Ventas!$B$6:$B$3005,E6,Ventas!$A$6:$A$3005,"&gt;="&amp;$B$1,Ventas!$A$6:$A$3005,"&lt;="&amp;$B$2))</f>
        <v>720</v>
      </c>
      <c r="G6" s="20">
        <f t="shared" ca="1" si="0"/>
        <v>720.00000060000002</v>
      </c>
      <c r="H6" s="20"/>
      <c r="I6" s="20">
        <v>5</v>
      </c>
      <c r="J6" s="20">
        <f t="shared" ca="1" si="1"/>
        <v>5</v>
      </c>
      <c r="K6" s="20" t="str">
        <f t="shared" ca="1" si="2"/>
        <v>Menu del Dia Clasico</v>
      </c>
      <c r="L6" s="20">
        <f t="shared" ca="1" si="3"/>
        <v>720</v>
      </c>
      <c r="M6" s="20"/>
      <c r="N6" s="20"/>
      <c r="O6" s="20"/>
    </row>
    <row r="7" spans="1:15" x14ac:dyDescent="0.25">
      <c r="A7" s="20" t="s">
        <v>108</v>
      </c>
      <c r="B7" s="20">
        <f ca="1">SUMIFS(Ventas!$I$6:$I$3005,Ventas!$A$6:$A$3005,$B$3)-$B$6</f>
        <v>1738.5</v>
      </c>
      <c r="C7" s="20"/>
      <c r="D7" s="20"/>
      <c r="E7" s="20" t="str">
        <f>Menu!B11</f>
        <v>Menu del Dia Especial</v>
      </c>
      <c r="F7" s="20">
        <f ca="1">IF(E7="",0,SUMIFS(Ventas!$F$6:$F$3005,Ventas!$B$6:$B$3005,E7,Ventas!$A$6:$A$3005,"&gt;="&amp;$B$1,Ventas!$A$6:$A$3005,"&lt;="&amp;$B$2))</f>
        <v>486</v>
      </c>
      <c r="G7" s="20">
        <f t="shared" ca="1" si="0"/>
        <v>486.00000069999999</v>
      </c>
      <c r="H7" s="20"/>
      <c r="I7" s="20"/>
      <c r="J7" s="20"/>
      <c r="K7" s="20"/>
      <c r="L7" s="20"/>
      <c r="M7" s="20"/>
      <c r="N7" s="20"/>
      <c r="O7" s="20"/>
    </row>
    <row r="8" spans="1:15" x14ac:dyDescent="0.25">
      <c r="A8" s="20" t="s">
        <v>109</v>
      </c>
      <c r="B8" s="20">
        <f ca="1">SUMIFS(Ventas!$F$6:$F$3005,Ventas!$A$6:$A$3005,"&gt;="&amp;$B$1,Ventas!$A$6:$A$3005,"&lt;="&amp;$B$2)</f>
        <v>8007</v>
      </c>
      <c r="C8" s="20"/>
      <c r="D8" s="20"/>
      <c r="E8" s="20" t="str">
        <f>Menu!B12</f>
        <v>Sanguche de Chicharron</v>
      </c>
      <c r="F8" s="20">
        <f ca="1">IF(E8="",0,SUMIFS(Ventas!$F$6:$F$3005,Ventas!$B$6:$B$3005,E8,Ventas!$A$6:$A$3005,"&gt;="&amp;$B$1,Ventas!$A$6:$A$3005,"&lt;="&amp;$B$2))</f>
        <v>168</v>
      </c>
      <c r="G8" s="20">
        <f t="shared" ca="1" si="0"/>
        <v>168.00000080000001</v>
      </c>
      <c r="H8" s="20"/>
      <c r="I8" s="20"/>
      <c r="J8" s="20"/>
      <c r="K8" s="20"/>
      <c r="L8" s="20"/>
      <c r="M8" s="20"/>
      <c r="N8" s="20"/>
      <c r="O8" s="20"/>
    </row>
    <row r="9" spans="1:15" x14ac:dyDescent="0.25">
      <c r="A9" s="20" t="s">
        <v>110</v>
      </c>
      <c r="B9" s="20">
        <f ca="1">SUMIFS('Gastos Fijos'!$D$6:$D$1005,'Gastos Fijos'!$A$6:$A$1005,"&gt;="&amp;$B$1,'Gastos Fijos'!$A$6:$A$1005,"&lt;="&amp;$B$2)</f>
        <v>1330</v>
      </c>
      <c r="C9" s="20"/>
      <c r="D9" s="20"/>
      <c r="E9" s="20" t="str">
        <f>Menu!B13</f>
        <v>Sanguche de Pollo</v>
      </c>
      <c r="F9" s="20">
        <f ca="1">IF(E9="",0,SUMIFS(Ventas!$F$6:$F$3005,Ventas!$B$6:$B$3005,E9,Ventas!$A$6:$A$3005,"&gt;="&amp;$B$1,Ventas!$A$6:$A$3005,"&lt;="&amp;$B$2))</f>
        <v>100</v>
      </c>
      <c r="G9" s="20">
        <f t="shared" ca="1" si="0"/>
        <v>100.0000009</v>
      </c>
      <c r="H9" s="20"/>
      <c r="I9" s="20"/>
      <c r="J9" s="20"/>
      <c r="K9" s="20"/>
      <c r="L9" s="20"/>
      <c r="M9" s="20"/>
      <c r="N9" s="20"/>
      <c r="O9" s="20"/>
    </row>
    <row r="10" spans="1:15" x14ac:dyDescent="0.25">
      <c r="A10" s="20" t="s">
        <v>111</v>
      </c>
      <c r="B10" s="20">
        <f ca="1">SUMIFS(Compras!$E$6:$E$1005,Compras!$A$6:$A$1005,"&gt;="&amp;$B$1,Compras!$A$6:$A$1005,"&lt;="&amp;$B$2)</f>
        <v>495</v>
      </c>
      <c r="C10" s="20"/>
      <c r="D10" s="20"/>
      <c r="E10" s="20" t="str">
        <f>Menu!B14</f>
        <v>Causa Limena</v>
      </c>
      <c r="F10" s="20">
        <f ca="1">IF(E10="",0,SUMIFS(Ventas!$F$6:$F$3005,Ventas!$B$6:$B$3005,E10,Ventas!$A$6:$A$3005,"&gt;="&amp;$B$1,Ventas!$A$6:$A$3005,"&lt;="&amp;$B$2))</f>
        <v>228</v>
      </c>
      <c r="G10" s="20">
        <f t="shared" ca="1" si="0"/>
        <v>228.000001</v>
      </c>
      <c r="H10" s="20"/>
      <c r="I10" s="20"/>
      <c r="J10" s="20"/>
      <c r="K10" s="20"/>
      <c r="L10" s="20"/>
      <c r="M10" s="20"/>
      <c r="N10" s="20"/>
      <c r="O10" s="20"/>
    </row>
    <row r="11" spans="1:15" x14ac:dyDescent="0.25">
      <c r="A11" s="20" t="s">
        <v>112</v>
      </c>
      <c r="B11" s="20">
        <f ca="1">SUMIFS(Merma!$E$6:$E$505,Merma!$A$6:$A$505,"&gt;="&amp;$B$1,Merma!$A$6:$A$505,"&lt;="&amp;$B$2)</f>
        <v>38</v>
      </c>
      <c r="C11" s="20"/>
      <c r="D11" s="20"/>
      <c r="E11" s="20" t="str">
        <f>Menu!B15</f>
        <v>Chicha Morada 1L</v>
      </c>
      <c r="F11" s="20">
        <f ca="1">IF(E11="",0,SUMIFS(Ventas!$F$6:$F$3005,Ventas!$B$6:$B$3005,E11,Ventas!$A$6:$A$3005,"&gt;="&amp;$B$1,Ventas!$A$6:$A$3005,"&lt;="&amp;$B$2))</f>
        <v>48</v>
      </c>
      <c r="G11" s="20">
        <f t="shared" ca="1" si="0"/>
        <v>48.000001099999999</v>
      </c>
      <c r="H11" s="20"/>
      <c r="I11" s="20"/>
      <c r="J11" s="20"/>
      <c r="K11" s="20"/>
      <c r="L11" s="20"/>
      <c r="M11" s="20"/>
      <c r="N11" s="20"/>
      <c r="O11" s="20"/>
    </row>
    <row r="12" spans="1:15" x14ac:dyDescent="0.25">
      <c r="A12" s="20" t="s">
        <v>113</v>
      </c>
      <c r="B12" s="20">
        <f ca="1">SUMIFS(Ventas!$I$6:$I$3005,Ventas!$A$6:$A$3005,"&gt;="&amp;$B$1,Ventas!$A$6:$A$3005,"&lt;="&amp;$B$2)</f>
        <v>4428</v>
      </c>
      <c r="C12" s="20"/>
      <c r="D12" s="20"/>
      <c r="E12" s="20" t="str">
        <f>Menu!B16</f>
        <v>Jugo de Papaya</v>
      </c>
      <c r="F12" s="20">
        <f ca="1">IF(E12="",0,SUMIFS(Ventas!$F$6:$F$3005,Ventas!$B$6:$B$3005,E12,Ventas!$A$6:$A$3005,"&gt;="&amp;$B$1,Ventas!$A$6:$A$3005,"&lt;="&amp;$B$2))</f>
        <v>126</v>
      </c>
      <c r="G12" s="20">
        <f t="shared" ca="1" si="0"/>
        <v>126.0000012</v>
      </c>
      <c r="H12" s="20"/>
      <c r="I12" s="20"/>
      <c r="J12" s="20"/>
      <c r="K12" s="20"/>
      <c r="L12" s="20"/>
      <c r="M12" s="20"/>
      <c r="N12" s="20"/>
      <c r="O12" s="20"/>
    </row>
    <row r="13" spans="1:15" x14ac:dyDescent="0.25">
      <c r="A13" s="20" t="s">
        <v>114</v>
      </c>
      <c r="B13" s="20">
        <f ca="1">$B$12-$B$11-$B$9</f>
        <v>3060</v>
      </c>
      <c r="C13" s="20"/>
      <c r="D13" s="20"/>
      <c r="E13" s="20" t="str">
        <f>Menu!B17</f>
        <v>Inca Kola 500ml</v>
      </c>
      <c r="F13" s="20">
        <f ca="1">IF(E13="",0,SUMIFS(Ventas!$F$6:$F$3005,Ventas!$B$6:$B$3005,E13,Ventas!$A$6:$A$3005,"&gt;="&amp;$B$1,Ventas!$A$6:$A$3005,"&lt;="&amp;$B$2))</f>
        <v>55</v>
      </c>
      <c r="G13" s="20">
        <f t="shared" ca="1" si="0"/>
        <v>55.000001300000001</v>
      </c>
      <c r="H13" s="20"/>
      <c r="I13" s="20"/>
      <c r="J13" s="20"/>
      <c r="K13" s="20"/>
      <c r="L13" s="20"/>
      <c r="M13" s="20"/>
      <c r="N13" s="20"/>
      <c r="O13" s="20"/>
    </row>
    <row r="14" spans="1:15" x14ac:dyDescent="0.25">
      <c r="A14" s="20" t="s">
        <v>115</v>
      </c>
      <c r="B14" s="20" t="str">
        <f ca="1">IFERROR(INDEX('Cierre de Caja'!$I$6:$I$1505,MATCH($B$3,'Cierre de Caja'!$A$6:$A$1505,0)),"")</f>
        <v/>
      </c>
      <c r="C14" s="20"/>
      <c r="D14" s="20"/>
      <c r="E14" s="20" t="str">
        <f>Menu!B18</f>
        <v>Combo Familiar Pollo</v>
      </c>
      <c r="F14" s="20">
        <f ca="1">IF(E14="",0,SUMIFS(Ventas!$F$6:$F$3005,Ventas!$B$6:$B$3005,E14,Ventas!$A$6:$A$3005,"&gt;="&amp;$B$1,Ventas!$A$6:$A$3005,"&lt;="&amp;$B$2))</f>
        <v>1885</v>
      </c>
      <c r="G14" s="20">
        <f t="shared" ca="1" si="0"/>
        <v>1885.0000014</v>
      </c>
      <c r="H14" s="20"/>
      <c r="I14" s="20"/>
      <c r="J14" s="20"/>
      <c r="K14" s="20"/>
      <c r="L14" s="20"/>
      <c r="M14" s="20"/>
      <c r="N14" s="20"/>
      <c r="O14" s="20"/>
    </row>
    <row r="15" spans="1:15" x14ac:dyDescent="0.25">
      <c r="A15" s="20" t="s">
        <v>116</v>
      </c>
      <c r="B15" s="20">
        <f>IFERROR(AVERAGEIFS(Menu!$F$6:$F$205,Menu!$H$6:$H$205,"Activo"),0)</f>
        <v>10.3</v>
      </c>
      <c r="C15" s="20"/>
      <c r="D15" s="20"/>
      <c r="E15" s="20" t="str">
        <f>Menu!B19</f>
        <v>Suspiro a la Limena</v>
      </c>
      <c r="F15" s="20">
        <f ca="1">IF(E15="",0,SUMIFS(Ventas!$F$6:$F$3005,Ventas!$B$6:$B$3005,E15,Ventas!$A$6:$A$3005,"&gt;="&amp;$B$1,Ventas!$A$6:$A$3005,"&lt;="&amp;$B$2))</f>
        <v>128</v>
      </c>
      <c r="G15" s="20">
        <f t="shared" ca="1" si="0"/>
        <v>128.0000015</v>
      </c>
      <c r="H15" s="20"/>
      <c r="I15" s="20"/>
      <c r="J15" s="20"/>
      <c r="K15" s="20"/>
      <c r="L15" s="20"/>
      <c r="M15" s="20"/>
      <c r="N15" s="20"/>
      <c r="O15" s="20"/>
    </row>
    <row r="16" spans="1:15" x14ac:dyDescent="0.25">
      <c r="A16" s="20" t="s">
        <v>117</v>
      </c>
      <c r="B16" s="20">
        <f ca="1">IF($B$15=0,0,($B$9/30)/$B$15)</f>
        <v>4.3042071197411005</v>
      </c>
      <c r="C16" s="20"/>
      <c r="D16" s="20"/>
      <c r="E16" s="20" t="str">
        <f>Menu!B20</f>
        <v>Mazamorra Morada</v>
      </c>
      <c r="F16" s="20">
        <f ca="1">IF(E16="",0,SUMIFS(Ventas!$F$6:$F$3005,Ventas!$B$6:$B$3005,E16,Ventas!$A$6:$A$3005,"&gt;="&amp;$B$1,Ventas!$A$6:$A$3005,"&lt;="&amp;$B$2))</f>
        <v>70</v>
      </c>
      <c r="G16" s="20">
        <f t="shared" ca="1" si="0"/>
        <v>70.000001600000004</v>
      </c>
      <c r="H16" s="20"/>
      <c r="I16" s="20"/>
      <c r="J16" s="20"/>
      <c r="K16" s="20"/>
      <c r="L16" s="20"/>
      <c r="M16" s="20"/>
      <c r="N16" s="20"/>
      <c r="O16" s="20"/>
    </row>
    <row r="17" spans="1:15" x14ac:dyDescent="0.25">
      <c r="A17" s="20" t="s">
        <v>118</v>
      </c>
      <c r="B17" s="20">
        <f ca="1">IF(MetaVentaDiaria=0,0,$B$5/MetaVentaDiaria)</f>
        <v>3.4677777777777776</v>
      </c>
      <c r="C17" s="20"/>
      <c r="D17" s="20"/>
      <c r="E17" s="20">
        <f>Menu!B21</f>
        <v>0</v>
      </c>
      <c r="F17" s="20">
        <f ca="1">IF(E17="",0,SUMIFS(Ventas!$F$6:$F$3005,Ventas!$B$6:$B$3005,E17,Ventas!$A$6:$A$3005,"&gt;="&amp;$B$1,Ventas!$A$6:$A$3005,"&lt;="&amp;$B$2))</f>
        <v>0</v>
      </c>
      <c r="G17" s="20">
        <f t="shared" ca="1" si="0"/>
        <v>1.6999999999999998E-6</v>
      </c>
      <c r="H17" s="20"/>
      <c r="I17" s="20"/>
      <c r="J17" s="20"/>
      <c r="K17" s="20"/>
      <c r="L17" s="20"/>
      <c r="M17" s="20"/>
      <c r="N17" s="20"/>
      <c r="O17" s="20"/>
    </row>
    <row r="18" spans="1:15" x14ac:dyDescent="0.25">
      <c r="A18" s="20" t="s">
        <v>68</v>
      </c>
      <c r="B18" s="20" t="s">
        <v>119</v>
      </c>
      <c r="C18" s="20" t="s">
        <v>75</v>
      </c>
      <c r="D18" s="20"/>
      <c r="E18" s="20">
        <f>Menu!B22</f>
        <v>0</v>
      </c>
      <c r="F18" s="20">
        <f ca="1">IF(E18="",0,SUMIFS(Ventas!$F$6:$F$3005,Ventas!$B$6:$B$3005,E18,Ventas!$A$6:$A$3005,"&gt;="&amp;$B$1,Ventas!$A$6:$A$3005,"&lt;="&amp;$B$2))</f>
        <v>0</v>
      </c>
      <c r="G18" s="20">
        <f t="shared" ca="1" si="0"/>
        <v>1.7999999999999999E-6</v>
      </c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21">
        <f ca="1">$B$3-6</f>
        <v>46240</v>
      </c>
      <c r="B19" s="20">
        <f ca="1">SUMIFS(Ventas!$F$6:$F$3005,Ventas!$A$6:$A$3005,A19)</f>
        <v>0</v>
      </c>
      <c r="C19" s="20">
        <f ca="1">SUMIFS(Ventas!$I$6:$I$3005,Ventas!$A$6:$A$3005,A19)</f>
        <v>0</v>
      </c>
      <c r="D19" s="20"/>
      <c r="E19" s="20">
        <f>Menu!B23</f>
        <v>0</v>
      </c>
      <c r="F19" s="20">
        <f ca="1">IF(E19="",0,SUMIFS(Ventas!$F$6:$F$3005,Ventas!$B$6:$B$3005,E19,Ventas!$A$6:$A$3005,"&gt;="&amp;$B$1,Ventas!$A$6:$A$3005,"&lt;="&amp;$B$2))</f>
        <v>0</v>
      </c>
      <c r="G19" s="20">
        <f t="shared" ca="1" si="0"/>
        <v>1.9E-6</v>
      </c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 s="21">
        <f t="shared" ref="A20:A25" ca="1" si="4">A19+1</f>
        <v>46241</v>
      </c>
      <c r="B20" s="20">
        <f ca="1">SUMIFS(Ventas!$F$6:$F$3005,Ventas!$A$6:$A$3005,A20)</f>
        <v>0</v>
      </c>
      <c r="C20" s="20">
        <f ca="1">SUMIFS(Ventas!$I$6:$I$3005,Ventas!$A$6:$A$3005,A20)</f>
        <v>0</v>
      </c>
      <c r="D20" s="20"/>
      <c r="E20" s="20">
        <f>Menu!B24</f>
        <v>0</v>
      </c>
      <c r="F20" s="20">
        <f ca="1">IF(E20="",0,SUMIFS(Ventas!$F$6:$F$3005,Ventas!$B$6:$B$3005,E20,Ventas!$A$6:$A$3005,"&gt;="&amp;$B$1,Ventas!$A$6:$A$3005,"&lt;="&amp;$B$2))</f>
        <v>0</v>
      </c>
      <c r="G20" s="20">
        <f t="shared" ca="1" si="0"/>
        <v>1.9999999999999999E-6</v>
      </c>
      <c r="H20" s="20"/>
      <c r="I20" s="20"/>
      <c r="J20" s="20"/>
      <c r="K20" s="20"/>
      <c r="L20" s="20"/>
      <c r="M20" s="20"/>
      <c r="N20" s="20"/>
      <c r="O20" s="20"/>
    </row>
    <row r="21" spans="1:15" x14ac:dyDescent="0.25">
      <c r="A21" s="21">
        <f t="shared" ca="1" si="4"/>
        <v>46242</v>
      </c>
      <c r="B21" s="20">
        <f ca="1">SUMIFS(Ventas!$F$6:$F$3005,Ventas!$A$6:$A$3005,A21)</f>
        <v>1366</v>
      </c>
      <c r="C21" s="20">
        <f ca="1">SUMIFS(Ventas!$I$6:$I$3005,Ventas!$A$6:$A$3005,A21)</f>
        <v>736.5</v>
      </c>
      <c r="D21" s="20"/>
      <c r="E21" s="20">
        <f>Menu!B25</f>
        <v>0</v>
      </c>
      <c r="F21" s="20">
        <f ca="1">IF(E21="",0,SUMIFS(Ventas!$F$6:$F$3005,Ventas!$B$6:$B$3005,E21,Ventas!$A$6:$A$3005,"&gt;="&amp;$B$1,Ventas!$A$6:$A$3005,"&lt;="&amp;$B$2))</f>
        <v>0</v>
      </c>
      <c r="G21" s="20">
        <f t="shared" ca="1" si="0"/>
        <v>2.0999999999999998E-6</v>
      </c>
      <c r="H21" s="20"/>
      <c r="I21" s="20"/>
      <c r="J21" s="20"/>
      <c r="K21" s="20"/>
      <c r="L21" s="20"/>
      <c r="M21" s="20"/>
      <c r="N21" s="20"/>
      <c r="O21" s="20"/>
    </row>
    <row r="22" spans="1:15" x14ac:dyDescent="0.25">
      <c r="A22" s="21">
        <f t="shared" ca="1" si="4"/>
        <v>46243</v>
      </c>
      <c r="B22" s="20">
        <f ca="1">SUMIFS(Ventas!$F$6:$F$3005,Ventas!$A$6:$A$3005,A22)</f>
        <v>1314</v>
      </c>
      <c r="C22" s="20">
        <f ca="1">SUMIFS(Ventas!$I$6:$I$3005,Ventas!$A$6:$A$3005,A22)</f>
        <v>728</v>
      </c>
      <c r="D22" s="20"/>
      <c r="E22" s="20">
        <f>Menu!B26</f>
        <v>0</v>
      </c>
      <c r="F22" s="20">
        <f ca="1">IF(E22="",0,SUMIFS(Ventas!$F$6:$F$3005,Ventas!$B$6:$B$3005,E22,Ventas!$A$6:$A$3005,"&gt;="&amp;$B$1,Ventas!$A$6:$A$3005,"&lt;="&amp;$B$2))</f>
        <v>0</v>
      </c>
      <c r="G22" s="20">
        <f t="shared" ca="1" si="0"/>
        <v>2.2000000000000001E-6</v>
      </c>
      <c r="H22" s="20"/>
      <c r="I22" s="20"/>
      <c r="J22" s="20"/>
      <c r="K22" s="20"/>
      <c r="L22" s="20"/>
      <c r="M22" s="20"/>
      <c r="N22" s="20"/>
      <c r="O22" s="20"/>
    </row>
    <row r="23" spans="1:15" x14ac:dyDescent="0.25">
      <c r="A23" s="21">
        <f t="shared" ca="1" si="4"/>
        <v>46244</v>
      </c>
      <c r="B23" s="20">
        <f ca="1">SUMIFS(Ventas!$F$6:$F$3005,Ventas!$A$6:$A$3005,A23)</f>
        <v>839</v>
      </c>
      <c r="C23" s="20">
        <f ca="1">SUMIFS(Ventas!$I$6:$I$3005,Ventas!$A$6:$A$3005,A23)</f>
        <v>469</v>
      </c>
      <c r="D23" s="20"/>
      <c r="E23" s="20">
        <f>Menu!B27</f>
        <v>0</v>
      </c>
      <c r="F23" s="20">
        <f ca="1">IF(E23="",0,SUMIFS(Ventas!$F$6:$F$3005,Ventas!$B$6:$B$3005,E23,Ventas!$A$6:$A$3005,"&gt;="&amp;$B$1,Ventas!$A$6:$A$3005,"&lt;="&amp;$B$2))</f>
        <v>0</v>
      </c>
      <c r="G23" s="20">
        <f t="shared" ca="1" si="0"/>
        <v>2.3E-6</v>
      </c>
      <c r="H23" s="20"/>
      <c r="I23" s="20"/>
      <c r="J23" s="20"/>
      <c r="K23" s="20"/>
      <c r="L23" s="20"/>
      <c r="M23" s="20"/>
      <c r="N23" s="20"/>
      <c r="O23" s="20"/>
    </row>
    <row r="24" spans="1:15" x14ac:dyDescent="0.25">
      <c r="A24" s="21">
        <f t="shared" ca="1" si="4"/>
        <v>46245</v>
      </c>
      <c r="B24" s="20">
        <f ca="1">SUMIFS(Ventas!$F$6:$F$3005,Ventas!$A$6:$A$3005,A24)</f>
        <v>1234</v>
      </c>
      <c r="C24" s="20">
        <f ca="1">SUMIFS(Ventas!$I$6:$I$3005,Ventas!$A$6:$A$3005,A24)</f>
        <v>665</v>
      </c>
      <c r="D24" s="20"/>
      <c r="E24" s="20">
        <f>Menu!B28</f>
        <v>0</v>
      </c>
      <c r="F24" s="20">
        <f ca="1">IF(E24="",0,SUMIFS(Ventas!$F$6:$F$3005,Ventas!$B$6:$B$3005,E24,Ventas!$A$6:$A$3005,"&gt;="&amp;$B$1,Ventas!$A$6:$A$3005,"&lt;="&amp;$B$2))</f>
        <v>0</v>
      </c>
      <c r="G24" s="20">
        <f t="shared" ca="1" si="0"/>
        <v>2.3999999999999999E-6</v>
      </c>
      <c r="H24" s="20"/>
      <c r="I24" s="20"/>
      <c r="J24" s="20"/>
      <c r="K24" s="20"/>
      <c r="L24" s="20"/>
      <c r="M24" s="20"/>
      <c r="N24" s="20"/>
      <c r="O24" s="20"/>
    </row>
    <row r="25" spans="1:15" x14ac:dyDescent="0.25">
      <c r="A25" s="21">
        <f t="shared" ca="1" si="4"/>
        <v>46246</v>
      </c>
      <c r="B25" s="20">
        <f ca="1">SUMIFS(Ventas!$F$6:$F$3005,Ventas!$A$6:$A$3005,A25)</f>
        <v>3121</v>
      </c>
      <c r="C25" s="20">
        <f ca="1">SUMIFS(Ventas!$I$6:$I$3005,Ventas!$A$6:$A$3005,A25)</f>
        <v>1749.5</v>
      </c>
      <c r="D25" s="20"/>
      <c r="E25" s="20">
        <f>Menu!B29</f>
        <v>0</v>
      </c>
      <c r="F25" s="20">
        <f ca="1">IF(E25="",0,SUMIFS(Ventas!$F$6:$F$3005,Ventas!$B$6:$B$3005,E25,Ventas!$A$6:$A$3005,"&gt;="&amp;$B$1,Ventas!$A$6:$A$3005,"&lt;="&amp;$B$2))</f>
        <v>0</v>
      </c>
      <c r="G25" s="20">
        <f t="shared" ca="1" si="0"/>
        <v>2.4999999999999998E-6</v>
      </c>
      <c r="H25" s="20"/>
      <c r="I25" s="20"/>
      <c r="J25" s="20"/>
      <c r="K25" s="20"/>
      <c r="L25" s="20"/>
      <c r="M25" s="20"/>
      <c r="N25" s="20"/>
      <c r="O25" s="20"/>
    </row>
    <row r="26" spans="1:15" x14ac:dyDescent="0.25">
      <c r="A26" s="20"/>
      <c r="B26" s="20"/>
      <c r="C26" s="20"/>
      <c r="D26" s="20"/>
      <c r="E26" s="20">
        <f>Menu!B30</f>
        <v>0</v>
      </c>
      <c r="F26" s="20">
        <f ca="1">IF(E26="",0,SUMIFS(Ventas!$F$6:$F$3005,Ventas!$B$6:$B$3005,E26,Ventas!$A$6:$A$3005,"&gt;="&amp;$B$1,Ventas!$A$6:$A$3005,"&lt;="&amp;$B$2))</f>
        <v>0</v>
      </c>
      <c r="G26" s="20">
        <f t="shared" ca="1" si="0"/>
        <v>2.5999999999999997E-6</v>
      </c>
      <c r="H26" s="20"/>
      <c r="I26" s="20"/>
      <c r="J26" s="20"/>
      <c r="K26" s="20"/>
      <c r="L26" s="20"/>
      <c r="M26" s="20"/>
      <c r="N26" s="20"/>
      <c r="O26" s="20"/>
    </row>
    <row r="27" spans="1:15" x14ac:dyDescent="0.25">
      <c r="A27" s="20" t="s">
        <v>78</v>
      </c>
      <c r="B27" s="20" t="s">
        <v>119</v>
      </c>
      <c r="C27" s="20" t="s">
        <v>75</v>
      </c>
      <c r="D27" s="20"/>
      <c r="E27" s="20">
        <f>Menu!B31</f>
        <v>0</v>
      </c>
      <c r="F27" s="20">
        <f ca="1">IF(E27="",0,SUMIFS(Ventas!$F$6:$F$3005,Ventas!$B$6:$B$3005,E27,Ventas!$A$6:$A$3005,"&gt;="&amp;$B$1,Ventas!$A$6:$A$3005,"&lt;="&amp;$B$2))</f>
        <v>0</v>
      </c>
      <c r="G27" s="20">
        <f t="shared" ca="1" si="0"/>
        <v>2.7E-6</v>
      </c>
      <c r="H27" s="20"/>
      <c r="I27" s="20"/>
      <c r="J27" s="20"/>
      <c r="K27" s="20"/>
      <c r="L27" s="20"/>
      <c r="M27" s="20"/>
      <c r="N27" s="20"/>
      <c r="O27" s="20"/>
    </row>
    <row r="28" spans="1:15" x14ac:dyDescent="0.25">
      <c r="A28" s="20" t="s">
        <v>120</v>
      </c>
      <c r="B28" s="20">
        <f>SUMIFS(Ventas!$F$6:$F$3005,Ventas!$L$6:$L$3005,A28)</f>
        <v>839</v>
      </c>
      <c r="C28" s="20">
        <f>SUMIFS(Ventas!$I$6:$I$3005,Ventas!$L$6:$L$3005,A28)</f>
        <v>469</v>
      </c>
      <c r="D28" s="20"/>
      <c r="E28" s="20">
        <f>Menu!B32</f>
        <v>0</v>
      </c>
      <c r="F28" s="20">
        <f ca="1">IF(E28="",0,SUMIFS(Ventas!$F$6:$F$3005,Ventas!$B$6:$B$3005,E28,Ventas!$A$6:$A$3005,"&gt;="&amp;$B$1,Ventas!$A$6:$A$3005,"&lt;="&amp;$B$2))</f>
        <v>0</v>
      </c>
      <c r="G28" s="20">
        <f t="shared" ca="1" si="0"/>
        <v>2.7999999999999999E-6</v>
      </c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20" t="s">
        <v>121</v>
      </c>
      <c r="B29" s="20">
        <f>SUMIFS(Ventas!$F$6:$F$3005,Ventas!$L$6:$L$3005,A29)</f>
        <v>1234</v>
      </c>
      <c r="C29" s="20">
        <f>SUMIFS(Ventas!$I$6:$I$3005,Ventas!$L$6:$L$3005,A29)</f>
        <v>665</v>
      </c>
      <c r="D29" s="20"/>
      <c r="E29" s="20">
        <f>Menu!B33</f>
        <v>0</v>
      </c>
      <c r="F29" s="20">
        <f ca="1">IF(E29="",0,SUMIFS(Ventas!$F$6:$F$3005,Ventas!$B$6:$B$3005,E29,Ventas!$A$6:$A$3005,"&gt;="&amp;$B$1,Ventas!$A$6:$A$3005,"&lt;="&amp;$B$2))</f>
        <v>0</v>
      </c>
      <c r="G29" s="20">
        <f t="shared" ca="1" si="0"/>
        <v>2.8999999999999998E-6</v>
      </c>
      <c r="H29" s="20"/>
      <c r="I29" s="20"/>
      <c r="J29" s="20"/>
      <c r="K29" s="20"/>
      <c r="L29" s="20"/>
      <c r="M29" s="20"/>
      <c r="N29" s="20"/>
      <c r="O29" s="20"/>
    </row>
    <row r="30" spans="1:15" x14ac:dyDescent="0.25">
      <c r="A30" s="20" t="s">
        <v>122</v>
      </c>
      <c r="B30" s="20">
        <f>SUMIFS(Ventas!$F$6:$F$3005,Ventas!$L$6:$L$3005,A30)</f>
        <v>3121</v>
      </c>
      <c r="C30" s="20">
        <f>SUMIFS(Ventas!$I$6:$I$3005,Ventas!$L$6:$L$3005,A30)</f>
        <v>1749.5</v>
      </c>
      <c r="D30" s="20"/>
      <c r="E30" s="20">
        <f>Menu!B34</f>
        <v>0</v>
      </c>
      <c r="F30" s="20">
        <f ca="1">IF(E30="",0,SUMIFS(Ventas!$F$6:$F$3005,Ventas!$B$6:$B$3005,E30,Ventas!$A$6:$A$3005,"&gt;="&amp;$B$1,Ventas!$A$6:$A$3005,"&lt;="&amp;$B$2))</f>
        <v>0</v>
      </c>
      <c r="G30" s="20">
        <f t="shared" ca="1" si="0"/>
        <v>3.0000000000000001E-6</v>
      </c>
      <c r="H30" s="20"/>
      <c r="I30" s="20"/>
      <c r="J30" s="20"/>
      <c r="K30" s="20"/>
      <c r="L30" s="20"/>
      <c r="M30" s="20"/>
      <c r="N30" s="20"/>
      <c r="O30" s="20"/>
    </row>
    <row r="31" spans="1:15" x14ac:dyDescent="0.25">
      <c r="A31" s="20" t="s">
        <v>123</v>
      </c>
      <c r="B31" s="20">
        <f>SUMIFS(Ventas!$F$6:$F$3005,Ventas!$L$6:$L$3005,A31)</f>
        <v>133</v>
      </c>
      <c r="C31" s="20">
        <f>SUMIFS(Ventas!$I$6:$I$3005,Ventas!$L$6:$L$3005,A31)</f>
        <v>80</v>
      </c>
      <c r="D31" s="20"/>
      <c r="E31" s="20">
        <f>Menu!B35</f>
        <v>0</v>
      </c>
      <c r="F31" s="20">
        <f ca="1">IF(E31="",0,SUMIFS(Ventas!$F$6:$F$3005,Ventas!$B$6:$B$3005,E31,Ventas!$A$6:$A$3005,"&gt;="&amp;$B$1,Ventas!$A$6:$A$3005,"&lt;="&amp;$B$2))</f>
        <v>0</v>
      </c>
      <c r="G31" s="20">
        <f t="shared" ca="1" si="0"/>
        <v>3.1E-6</v>
      </c>
      <c r="H31" s="20"/>
      <c r="I31" s="20"/>
      <c r="J31" s="20"/>
      <c r="K31" s="20"/>
      <c r="L31" s="20"/>
      <c r="M31" s="20"/>
      <c r="N31" s="20"/>
      <c r="O31" s="20"/>
    </row>
    <row r="32" spans="1:15" x14ac:dyDescent="0.25">
      <c r="A32" s="20" t="s">
        <v>124</v>
      </c>
      <c r="B32" s="20">
        <f>SUMIFS(Ventas!$F$6:$F$3005,Ventas!$L$6:$L$3005,A32)</f>
        <v>0</v>
      </c>
      <c r="C32" s="20">
        <f>SUMIFS(Ventas!$I$6:$I$3005,Ventas!$L$6:$L$3005,A32)</f>
        <v>0</v>
      </c>
      <c r="D32" s="20"/>
      <c r="E32" s="20">
        <f>Menu!B36</f>
        <v>0</v>
      </c>
      <c r="F32" s="20">
        <f ca="1">IF(E32="",0,SUMIFS(Ventas!$F$6:$F$3005,Ventas!$B$6:$B$3005,E32,Ventas!$A$6:$A$3005,"&gt;="&amp;$B$1,Ventas!$A$6:$A$3005,"&lt;="&amp;$B$2))</f>
        <v>0</v>
      </c>
      <c r="G32" s="20">
        <f t="shared" ca="1" si="0"/>
        <v>3.1999999999999999E-6</v>
      </c>
      <c r="H32" s="20"/>
      <c r="I32" s="20"/>
      <c r="J32" s="20"/>
      <c r="K32" s="20"/>
      <c r="L32" s="20"/>
      <c r="M32" s="20"/>
      <c r="N32" s="20"/>
      <c r="O32" s="20"/>
    </row>
    <row r="33" spans="1:15" x14ac:dyDescent="0.25">
      <c r="A33" s="20" t="s">
        <v>125</v>
      </c>
      <c r="B33" s="20">
        <f>SUMIFS(Ventas!$F$6:$F$3005,Ventas!$L$6:$L$3005,A33)</f>
        <v>1366</v>
      </c>
      <c r="C33" s="20">
        <f>SUMIFS(Ventas!$I$6:$I$3005,Ventas!$L$6:$L$3005,A33)</f>
        <v>736.5</v>
      </c>
      <c r="D33" s="20"/>
      <c r="E33" s="20">
        <f>Menu!B37</f>
        <v>0</v>
      </c>
      <c r="F33" s="20">
        <f ca="1">IF(E33="",0,SUMIFS(Ventas!$F$6:$F$3005,Ventas!$B$6:$B$3005,E33,Ventas!$A$6:$A$3005,"&gt;="&amp;$B$1,Ventas!$A$6:$A$3005,"&lt;="&amp;$B$2))</f>
        <v>0</v>
      </c>
      <c r="G33" s="20">
        <f t="shared" ca="1" si="0"/>
        <v>3.2999999999999997E-6</v>
      </c>
      <c r="H33" s="20"/>
      <c r="I33" s="20"/>
      <c r="J33" s="20"/>
      <c r="K33" s="20"/>
      <c r="L33" s="20"/>
      <c r="M33" s="20"/>
      <c r="N33" s="20"/>
      <c r="O33" s="20"/>
    </row>
    <row r="34" spans="1:15" x14ac:dyDescent="0.25">
      <c r="A34" s="20" t="s">
        <v>126</v>
      </c>
      <c r="B34" s="20">
        <f>SUMIFS(Ventas!$F$6:$F$3005,Ventas!$L$6:$L$3005,A34)</f>
        <v>1314</v>
      </c>
      <c r="C34" s="20">
        <f>SUMIFS(Ventas!$I$6:$I$3005,Ventas!$L$6:$L$3005,A34)</f>
        <v>728</v>
      </c>
      <c r="D34" s="20"/>
      <c r="E34" s="20">
        <f>Menu!B38</f>
        <v>0</v>
      </c>
      <c r="F34" s="20">
        <f ca="1">IF(E34="",0,SUMIFS(Ventas!$F$6:$F$3005,Ventas!$B$6:$B$3005,E34,Ventas!$A$6:$A$3005,"&gt;="&amp;$B$1,Ventas!$A$6:$A$3005,"&lt;="&amp;$B$2))</f>
        <v>0</v>
      </c>
      <c r="G34" s="20">
        <f t="shared" ref="G34:G65" ca="1" si="5">F34+ROW()*0.0000001</f>
        <v>3.3999999999999996E-6</v>
      </c>
      <c r="H34" s="20"/>
      <c r="I34" s="20"/>
      <c r="J34" s="20"/>
      <c r="K34" s="20"/>
      <c r="L34" s="20"/>
      <c r="M34" s="20"/>
      <c r="N34" s="20"/>
      <c r="O34" s="20"/>
    </row>
    <row r="35" spans="1:15" x14ac:dyDescent="0.25">
      <c r="A35" s="20"/>
      <c r="B35" s="20"/>
      <c r="C35" s="20"/>
      <c r="D35" s="20"/>
      <c r="E35" s="20">
        <f>Menu!B39</f>
        <v>0</v>
      </c>
      <c r="F35" s="20">
        <f ca="1">IF(E35="",0,SUMIFS(Ventas!$F$6:$F$3005,Ventas!$B$6:$B$3005,E35,Ventas!$A$6:$A$3005,"&gt;="&amp;$B$1,Ventas!$A$6:$A$3005,"&lt;="&amp;$B$2))</f>
        <v>0</v>
      </c>
      <c r="G35" s="20">
        <f t="shared" ca="1" si="5"/>
        <v>3.4999999999999999E-6</v>
      </c>
      <c r="H35" s="20"/>
      <c r="I35" s="20"/>
      <c r="J35" s="20"/>
      <c r="K35" s="20"/>
      <c r="L35" s="20"/>
      <c r="M35" s="20"/>
      <c r="N35" s="20"/>
      <c r="O35" s="20"/>
    </row>
    <row r="36" spans="1:15" x14ac:dyDescent="0.25">
      <c r="A36" s="20"/>
      <c r="B36" s="20"/>
      <c r="C36" s="20"/>
      <c r="D36" s="20"/>
      <c r="E36" s="20">
        <f>Menu!B40</f>
        <v>0</v>
      </c>
      <c r="F36" s="20">
        <f ca="1">IF(E36="",0,SUMIFS(Ventas!$F$6:$F$3005,Ventas!$B$6:$B$3005,E36,Ventas!$A$6:$A$3005,"&gt;="&amp;$B$1,Ventas!$A$6:$A$3005,"&lt;="&amp;$B$2))</f>
        <v>0</v>
      </c>
      <c r="G36" s="20">
        <f t="shared" ca="1" si="5"/>
        <v>3.5999999999999998E-6</v>
      </c>
      <c r="H36" s="20"/>
      <c r="I36" s="20"/>
      <c r="J36" s="20"/>
      <c r="K36" s="20"/>
      <c r="L36" s="20"/>
      <c r="M36" s="20"/>
      <c r="N36" s="20"/>
      <c r="O36" s="20"/>
    </row>
    <row r="37" spans="1:15" x14ac:dyDescent="0.25">
      <c r="A37" s="20"/>
      <c r="B37" s="20"/>
      <c r="C37" s="20"/>
      <c r="D37" s="20"/>
      <c r="E37" s="20">
        <f>Menu!B41</f>
        <v>0</v>
      </c>
      <c r="F37" s="20">
        <f ca="1">IF(E37="",0,SUMIFS(Ventas!$F$6:$F$3005,Ventas!$B$6:$B$3005,E37,Ventas!$A$6:$A$3005,"&gt;="&amp;$B$1,Ventas!$A$6:$A$3005,"&lt;="&amp;$B$2))</f>
        <v>0</v>
      </c>
      <c r="G37" s="20">
        <f t="shared" ca="1" si="5"/>
        <v>3.6999999999999997E-6</v>
      </c>
      <c r="H37" s="20"/>
      <c r="I37" s="20"/>
      <c r="J37" s="20"/>
      <c r="K37" s="20"/>
      <c r="L37" s="20"/>
      <c r="M37" s="20"/>
      <c r="N37" s="20"/>
      <c r="O37" s="20"/>
    </row>
    <row r="38" spans="1:15" x14ac:dyDescent="0.25">
      <c r="A38" s="20"/>
      <c r="B38" s="20"/>
      <c r="C38" s="20"/>
      <c r="D38" s="20"/>
      <c r="E38" s="20">
        <f>Menu!B42</f>
        <v>0</v>
      </c>
      <c r="F38" s="20">
        <f ca="1">IF(E38="",0,SUMIFS(Ventas!$F$6:$F$3005,Ventas!$B$6:$B$3005,E38,Ventas!$A$6:$A$3005,"&gt;="&amp;$B$1,Ventas!$A$6:$A$3005,"&lt;="&amp;$B$2))</f>
        <v>0</v>
      </c>
      <c r="G38" s="20">
        <f t="shared" ca="1" si="5"/>
        <v>3.8E-6</v>
      </c>
      <c r="H38" s="20"/>
      <c r="I38" s="20"/>
      <c r="J38" s="20"/>
      <c r="K38" s="20"/>
      <c r="L38" s="20"/>
      <c r="M38" s="20"/>
      <c r="N38" s="20"/>
      <c r="O38" s="20"/>
    </row>
    <row r="39" spans="1:15" x14ac:dyDescent="0.25">
      <c r="A39" s="20"/>
      <c r="B39" s="20"/>
      <c r="C39" s="20"/>
      <c r="D39" s="20"/>
      <c r="E39" s="20">
        <f>Menu!B43</f>
        <v>0</v>
      </c>
      <c r="F39" s="20">
        <f ca="1">IF(E39="",0,SUMIFS(Ventas!$F$6:$F$3005,Ventas!$B$6:$B$3005,E39,Ventas!$A$6:$A$3005,"&gt;="&amp;$B$1,Ventas!$A$6:$A$3005,"&lt;="&amp;$B$2))</f>
        <v>0</v>
      </c>
      <c r="G39" s="20">
        <f t="shared" ca="1" si="5"/>
        <v>3.8999999999999999E-6</v>
      </c>
      <c r="H39" s="20"/>
      <c r="I39" s="20"/>
      <c r="J39" s="20"/>
      <c r="K39" s="20"/>
      <c r="L39" s="20"/>
      <c r="M39" s="20"/>
      <c r="N39" s="20"/>
      <c r="O39" s="20"/>
    </row>
    <row r="40" spans="1:15" x14ac:dyDescent="0.25">
      <c r="A40" s="20"/>
      <c r="B40" s="20"/>
      <c r="C40" s="20"/>
      <c r="D40" s="20"/>
      <c r="E40" s="20">
        <f>Menu!B44</f>
        <v>0</v>
      </c>
      <c r="F40" s="20">
        <f ca="1">IF(E40="",0,SUMIFS(Ventas!$F$6:$F$3005,Ventas!$B$6:$B$3005,E40,Ventas!$A$6:$A$3005,"&gt;="&amp;$B$1,Ventas!$A$6:$A$3005,"&lt;="&amp;$B$2))</f>
        <v>0</v>
      </c>
      <c r="G40" s="20">
        <f t="shared" ca="1" si="5"/>
        <v>3.9999999999999998E-6</v>
      </c>
      <c r="H40" s="20"/>
      <c r="I40" s="20"/>
      <c r="J40" s="20"/>
      <c r="K40" s="20"/>
      <c r="L40" s="20"/>
      <c r="M40" s="20"/>
      <c r="N40" s="20"/>
      <c r="O40" s="20"/>
    </row>
    <row r="41" spans="1:15" x14ac:dyDescent="0.25">
      <c r="A41" s="20"/>
      <c r="B41" s="20"/>
      <c r="C41" s="20"/>
      <c r="D41" s="20"/>
      <c r="E41" s="20">
        <f>Menu!B45</f>
        <v>0</v>
      </c>
      <c r="F41" s="20">
        <f ca="1">IF(E41="",0,SUMIFS(Ventas!$F$6:$F$3005,Ventas!$B$6:$B$3005,E41,Ventas!$A$6:$A$3005,"&gt;="&amp;$B$1,Ventas!$A$6:$A$3005,"&lt;="&amp;$B$2))</f>
        <v>0</v>
      </c>
      <c r="G41" s="20">
        <f t="shared" ca="1" si="5"/>
        <v>4.0999999999999997E-6</v>
      </c>
      <c r="H41" s="20"/>
      <c r="I41" s="20"/>
      <c r="J41" s="20"/>
      <c r="K41" s="20"/>
      <c r="L41" s="20"/>
      <c r="M41" s="20"/>
      <c r="N41" s="20"/>
      <c r="O41" s="20"/>
    </row>
    <row r="42" spans="1:15" x14ac:dyDescent="0.25">
      <c r="A42" s="20"/>
      <c r="B42" s="20"/>
      <c r="C42" s="20"/>
      <c r="D42" s="20"/>
      <c r="E42" s="20">
        <f>Menu!B46</f>
        <v>0</v>
      </c>
      <c r="F42" s="20">
        <f ca="1">IF(E42="",0,SUMIFS(Ventas!$F$6:$F$3005,Ventas!$B$6:$B$3005,E42,Ventas!$A$6:$A$3005,"&gt;="&amp;$B$1,Ventas!$A$6:$A$3005,"&lt;="&amp;$B$2))</f>
        <v>0</v>
      </c>
      <c r="G42" s="20">
        <f t="shared" ca="1" si="5"/>
        <v>4.1999999999999996E-6</v>
      </c>
      <c r="H42" s="20"/>
      <c r="I42" s="20"/>
      <c r="J42" s="20"/>
      <c r="K42" s="20"/>
      <c r="L42" s="20"/>
      <c r="M42" s="20"/>
      <c r="N42" s="20"/>
      <c r="O42" s="20"/>
    </row>
    <row r="43" spans="1:15" x14ac:dyDescent="0.25">
      <c r="A43" s="20"/>
      <c r="B43" s="20"/>
      <c r="C43" s="20"/>
      <c r="D43" s="20"/>
      <c r="E43" s="20">
        <f>Menu!B47</f>
        <v>0</v>
      </c>
      <c r="F43" s="20">
        <f ca="1">IF(E43="",0,SUMIFS(Ventas!$F$6:$F$3005,Ventas!$B$6:$B$3005,E43,Ventas!$A$6:$A$3005,"&gt;="&amp;$B$1,Ventas!$A$6:$A$3005,"&lt;="&amp;$B$2))</f>
        <v>0</v>
      </c>
      <c r="G43" s="20">
        <f t="shared" ca="1" si="5"/>
        <v>4.2999999999999995E-6</v>
      </c>
      <c r="H43" s="20"/>
      <c r="I43" s="20"/>
      <c r="J43" s="20"/>
      <c r="K43" s="20"/>
      <c r="L43" s="20"/>
      <c r="M43" s="20"/>
      <c r="N43" s="20"/>
      <c r="O43" s="20"/>
    </row>
    <row r="44" spans="1:15" x14ac:dyDescent="0.25">
      <c r="A44" s="20"/>
      <c r="B44" s="20"/>
      <c r="C44" s="20"/>
      <c r="D44" s="20"/>
      <c r="E44" s="20">
        <f>Menu!B48</f>
        <v>0</v>
      </c>
      <c r="F44" s="20">
        <f ca="1">IF(E44="",0,SUMIFS(Ventas!$F$6:$F$3005,Ventas!$B$6:$B$3005,E44,Ventas!$A$6:$A$3005,"&gt;="&amp;$B$1,Ventas!$A$6:$A$3005,"&lt;="&amp;$B$2))</f>
        <v>0</v>
      </c>
      <c r="G44" s="20">
        <f t="shared" ca="1" si="5"/>
        <v>4.4000000000000002E-6</v>
      </c>
      <c r="H44" s="20"/>
      <c r="I44" s="20"/>
      <c r="J44" s="20"/>
      <c r="K44" s="20"/>
      <c r="L44" s="20"/>
      <c r="M44" s="20"/>
      <c r="N44" s="20"/>
      <c r="O44" s="20"/>
    </row>
    <row r="45" spans="1:15" x14ac:dyDescent="0.25">
      <c r="A45" s="20"/>
      <c r="B45" s="20"/>
      <c r="C45" s="20"/>
      <c r="D45" s="20"/>
      <c r="E45" s="20">
        <f>Menu!B49</f>
        <v>0</v>
      </c>
      <c r="F45" s="20">
        <f ca="1">IF(E45="",0,SUMIFS(Ventas!$F$6:$F$3005,Ventas!$B$6:$B$3005,E45,Ventas!$A$6:$A$3005,"&gt;="&amp;$B$1,Ventas!$A$6:$A$3005,"&lt;="&amp;$B$2))</f>
        <v>0</v>
      </c>
      <c r="G45" s="20">
        <f t="shared" ca="1" si="5"/>
        <v>4.5000000000000001E-6</v>
      </c>
      <c r="H45" s="20"/>
      <c r="I45" s="20"/>
      <c r="J45" s="20"/>
      <c r="K45" s="20"/>
      <c r="L45" s="20"/>
      <c r="M45" s="20"/>
      <c r="N45" s="20"/>
      <c r="O45" s="20"/>
    </row>
    <row r="46" spans="1:15" x14ac:dyDescent="0.25">
      <c r="A46" s="20"/>
      <c r="B46" s="20"/>
      <c r="C46" s="20"/>
      <c r="D46" s="20"/>
      <c r="E46" s="20">
        <f>Menu!B50</f>
        <v>0</v>
      </c>
      <c r="F46" s="20">
        <f ca="1">IF(E46="",0,SUMIFS(Ventas!$F$6:$F$3005,Ventas!$B$6:$B$3005,E46,Ventas!$A$6:$A$3005,"&gt;="&amp;$B$1,Ventas!$A$6:$A$3005,"&lt;="&amp;$B$2))</f>
        <v>0</v>
      </c>
      <c r="G46" s="20">
        <f t="shared" ca="1" si="5"/>
        <v>4.6E-6</v>
      </c>
      <c r="H46" s="20"/>
      <c r="I46" s="20"/>
      <c r="J46" s="20"/>
      <c r="K46" s="20"/>
      <c r="L46" s="20"/>
      <c r="M46" s="20"/>
      <c r="N46" s="20"/>
      <c r="O46" s="20"/>
    </row>
    <row r="47" spans="1:15" x14ac:dyDescent="0.25">
      <c r="A47" s="20"/>
      <c r="B47" s="20"/>
      <c r="C47" s="20"/>
      <c r="D47" s="20"/>
      <c r="E47" s="20">
        <f>Menu!B51</f>
        <v>0</v>
      </c>
      <c r="F47" s="20">
        <f ca="1">IF(E47="",0,SUMIFS(Ventas!$F$6:$F$3005,Ventas!$B$6:$B$3005,E47,Ventas!$A$6:$A$3005,"&gt;="&amp;$B$1,Ventas!$A$6:$A$3005,"&lt;="&amp;$B$2))</f>
        <v>0</v>
      </c>
      <c r="G47" s="20">
        <f t="shared" ca="1" si="5"/>
        <v>4.6999999999999999E-6</v>
      </c>
      <c r="H47" s="20"/>
      <c r="I47" s="20"/>
      <c r="J47" s="20"/>
      <c r="K47" s="20"/>
      <c r="L47" s="20"/>
      <c r="M47" s="20"/>
      <c r="N47" s="20"/>
      <c r="O47" s="20"/>
    </row>
    <row r="48" spans="1:15" x14ac:dyDescent="0.25">
      <c r="A48" s="20"/>
      <c r="B48" s="20"/>
      <c r="C48" s="20"/>
      <c r="D48" s="20"/>
      <c r="E48" s="20">
        <f>Menu!B52</f>
        <v>0</v>
      </c>
      <c r="F48" s="20">
        <f ca="1">IF(E48="",0,SUMIFS(Ventas!$F$6:$F$3005,Ventas!$B$6:$B$3005,E48,Ventas!$A$6:$A$3005,"&gt;="&amp;$B$1,Ventas!$A$6:$A$3005,"&lt;="&amp;$B$2))</f>
        <v>0</v>
      </c>
      <c r="G48" s="20">
        <f t="shared" ca="1" si="5"/>
        <v>4.7999999999999998E-6</v>
      </c>
      <c r="H48" s="20"/>
      <c r="I48" s="20"/>
      <c r="J48" s="20"/>
      <c r="K48" s="20"/>
      <c r="L48" s="20"/>
      <c r="M48" s="20"/>
      <c r="N48" s="20"/>
      <c r="O48" s="20"/>
    </row>
    <row r="49" spans="1:15" x14ac:dyDescent="0.25">
      <c r="A49" s="20"/>
      <c r="B49" s="20"/>
      <c r="C49" s="20"/>
      <c r="D49" s="20"/>
      <c r="E49" s="20">
        <f>Menu!B53</f>
        <v>0</v>
      </c>
      <c r="F49" s="20">
        <f ca="1">IF(E49="",0,SUMIFS(Ventas!$F$6:$F$3005,Ventas!$B$6:$B$3005,E49,Ventas!$A$6:$A$3005,"&gt;="&amp;$B$1,Ventas!$A$6:$A$3005,"&lt;="&amp;$B$2))</f>
        <v>0</v>
      </c>
      <c r="G49" s="20">
        <f t="shared" ca="1" si="5"/>
        <v>4.8999999999999997E-6</v>
      </c>
      <c r="H49" s="20"/>
      <c r="I49" s="20"/>
      <c r="J49" s="20"/>
      <c r="K49" s="20"/>
      <c r="L49" s="20"/>
      <c r="M49" s="20"/>
      <c r="N49" s="20"/>
      <c r="O49" s="20"/>
    </row>
    <row r="50" spans="1:15" x14ac:dyDescent="0.25">
      <c r="A50" s="20"/>
      <c r="B50" s="20"/>
      <c r="C50" s="20"/>
      <c r="D50" s="20"/>
      <c r="E50" s="20">
        <f>Menu!B54</f>
        <v>0</v>
      </c>
      <c r="F50" s="20">
        <f ca="1">IF(E50="",0,SUMIFS(Ventas!$F$6:$F$3005,Ventas!$B$6:$B$3005,E50,Ventas!$A$6:$A$3005,"&gt;="&amp;$B$1,Ventas!$A$6:$A$3005,"&lt;="&amp;$B$2))</f>
        <v>0</v>
      </c>
      <c r="G50" s="20">
        <f t="shared" ca="1" si="5"/>
        <v>4.9999999999999996E-6</v>
      </c>
      <c r="H50" s="20"/>
      <c r="I50" s="20"/>
      <c r="J50" s="20"/>
      <c r="K50" s="20"/>
      <c r="L50" s="20"/>
      <c r="M50" s="20"/>
      <c r="N50" s="20"/>
      <c r="O50" s="20"/>
    </row>
    <row r="51" spans="1:15" x14ac:dyDescent="0.25">
      <c r="A51" s="20"/>
      <c r="B51" s="20"/>
      <c r="C51" s="20"/>
      <c r="D51" s="20"/>
      <c r="E51" s="20">
        <f>Menu!B55</f>
        <v>0</v>
      </c>
      <c r="F51" s="20">
        <f ca="1">IF(E51="",0,SUMIFS(Ventas!$F$6:$F$3005,Ventas!$B$6:$B$3005,E51,Ventas!$A$6:$A$3005,"&gt;="&amp;$B$1,Ventas!$A$6:$A$3005,"&lt;="&amp;$B$2))</f>
        <v>0</v>
      </c>
      <c r="G51" s="20">
        <f t="shared" ca="1" si="5"/>
        <v>5.0999999999999995E-6</v>
      </c>
      <c r="H51" s="20"/>
      <c r="I51" s="20"/>
      <c r="J51" s="20"/>
      <c r="K51" s="20"/>
      <c r="L51" s="20"/>
      <c r="M51" s="20"/>
      <c r="N51" s="20"/>
      <c r="O51" s="20"/>
    </row>
    <row r="52" spans="1:15" x14ac:dyDescent="0.25">
      <c r="A52" s="20"/>
      <c r="B52" s="20"/>
      <c r="C52" s="20"/>
      <c r="D52" s="20"/>
      <c r="E52" s="20">
        <f>Menu!B56</f>
        <v>0</v>
      </c>
      <c r="F52" s="20">
        <f ca="1">IF(E52="",0,SUMIFS(Ventas!$F$6:$F$3005,Ventas!$B$6:$B$3005,E52,Ventas!$A$6:$A$3005,"&gt;="&amp;$B$1,Ventas!$A$6:$A$3005,"&lt;="&amp;$B$2))</f>
        <v>0</v>
      </c>
      <c r="G52" s="20">
        <f t="shared" ca="1" si="5"/>
        <v>5.1999999999999993E-6</v>
      </c>
      <c r="H52" s="20"/>
      <c r="I52" s="20"/>
      <c r="J52" s="20"/>
      <c r="K52" s="20"/>
      <c r="L52" s="20"/>
      <c r="M52" s="20"/>
      <c r="N52" s="20"/>
      <c r="O52" s="20"/>
    </row>
    <row r="53" spans="1:15" x14ac:dyDescent="0.25">
      <c r="A53" s="20"/>
      <c r="B53" s="20"/>
      <c r="C53" s="20"/>
      <c r="D53" s="20"/>
      <c r="E53" s="20">
        <f>Menu!B57</f>
        <v>0</v>
      </c>
      <c r="F53" s="20">
        <f ca="1">IF(E53="",0,SUMIFS(Ventas!$F$6:$F$3005,Ventas!$B$6:$B$3005,E53,Ventas!$A$6:$A$3005,"&gt;="&amp;$B$1,Ventas!$A$6:$A$3005,"&lt;="&amp;$B$2))</f>
        <v>0</v>
      </c>
      <c r="G53" s="20">
        <f t="shared" ca="1" si="5"/>
        <v>5.3000000000000001E-6</v>
      </c>
      <c r="H53" s="20"/>
      <c r="I53" s="20"/>
      <c r="J53" s="20"/>
      <c r="K53" s="20"/>
      <c r="L53" s="20"/>
      <c r="M53" s="20"/>
      <c r="N53" s="20"/>
      <c r="O53" s="20"/>
    </row>
    <row r="54" spans="1:15" x14ac:dyDescent="0.25">
      <c r="A54" s="20"/>
      <c r="B54" s="20"/>
      <c r="C54" s="20"/>
      <c r="D54" s="20"/>
      <c r="E54" s="20">
        <f>Menu!B58</f>
        <v>0</v>
      </c>
      <c r="F54" s="20">
        <f ca="1">IF(E54="",0,SUMIFS(Ventas!$F$6:$F$3005,Ventas!$B$6:$B$3005,E54,Ventas!$A$6:$A$3005,"&gt;="&amp;$B$1,Ventas!$A$6:$A$3005,"&lt;="&amp;$B$2))</f>
        <v>0</v>
      </c>
      <c r="G54" s="20">
        <f t="shared" ca="1" si="5"/>
        <v>5.4E-6</v>
      </c>
      <c r="H54" s="20"/>
      <c r="I54" s="20"/>
      <c r="J54" s="20"/>
      <c r="K54" s="20"/>
      <c r="L54" s="20"/>
      <c r="M54" s="20"/>
      <c r="N54" s="20"/>
      <c r="O54" s="20"/>
    </row>
    <row r="55" spans="1:15" x14ac:dyDescent="0.25">
      <c r="A55" s="20"/>
      <c r="B55" s="20"/>
      <c r="C55" s="20"/>
      <c r="D55" s="20"/>
      <c r="E55" s="20">
        <f>Menu!B59</f>
        <v>0</v>
      </c>
      <c r="F55" s="20">
        <f ca="1">IF(E55="",0,SUMIFS(Ventas!$F$6:$F$3005,Ventas!$B$6:$B$3005,E55,Ventas!$A$6:$A$3005,"&gt;="&amp;$B$1,Ventas!$A$6:$A$3005,"&lt;="&amp;$B$2))</f>
        <v>0</v>
      </c>
      <c r="G55" s="20">
        <f t="shared" ca="1" si="5"/>
        <v>5.4999999999999999E-6</v>
      </c>
      <c r="H55" s="20"/>
      <c r="I55" s="20"/>
      <c r="J55" s="20"/>
      <c r="K55" s="20"/>
      <c r="L55" s="20"/>
      <c r="M55" s="20"/>
      <c r="N55" s="20"/>
      <c r="O55" s="20"/>
    </row>
    <row r="56" spans="1:15" x14ac:dyDescent="0.25">
      <c r="A56" s="20"/>
      <c r="B56" s="20"/>
      <c r="C56" s="20"/>
      <c r="D56" s="20"/>
      <c r="E56" s="20">
        <f>Menu!B60</f>
        <v>0</v>
      </c>
      <c r="F56" s="20">
        <f ca="1">IF(E56="",0,SUMIFS(Ventas!$F$6:$F$3005,Ventas!$B$6:$B$3005,E56,Ventas!$A$6:$A$3005,"&gt;="&amp;$B$1,Ventas!$A$6:$A$3005,"&lt;="&amp;$B$2))</f>
        <v>0</v>
      </c>
      <c r="G56" s="20">
        <f t="shared" ca="1" si="5"/>
        <v>5.5999999999999997E-6</v>
      </c>
      <c r="H56" s="20"/>
      <c r="I56" s="20"/>
      <c r="J56" s="20"/>
      <c r="K56" s="20"/>
      <c r="L56" s="20"/>
      <c r="M56" s="20"/>
      <c r="N56" s="20"/>
      <c r="O56" s="20"/>
    </row>
    <row r="57" spans="1:15" x14ac:dyDescent="0.25">
      <c r="A57" s="20"/>
      <c r="B57" s="20"/>
      <c r="C57" s="20"/>
      <c r="D57" s="20"/>
      <c r="E57" s="20">
        <f>Menu!B61</f>
        <v>0</v>
      </c>
      <c r="F57" s="20">
        <f ca="1">IF(E57="",0,SUMIFS(Ventas!$F$6:$F$3005,Ventas!$B$6:$B$3005,E57,Ventas!$A$6:$A$3005,"&gt;="&amp;$B$1,Ventas!$A$6:$A$3005,"&lt;="&amp;$B$2))</f>
        <v>0</v>
      </c>
      <c r="G57" s="20">
        <f t="shared" ca="1" si="5"/>
        <v>5.6999999999999996E-6</v>
      </c>
      <c r="H57" s="20"/>
      <c r="I57" s="20"/>
      <c r="J57" s="20"/>
      <c r="K57" s="20"/>
      <c r="L57" s="20"/>
      <c r="M57" s="20"/>
      <c r="N57" s="20"/>
      <c r="O57" s="20"/>
    </row>
    <row r="58" spans="1:15" x14ac:dyDescent="0.25">
      <c r="A58" s="20"/>
      <c r="B58" s="20"/>
      <c r="C58" s="20"/>
      <c r="D58" s="20"/>
      <c r="E58" s="20">
        <f>Menu!B62</f>
        <v>0</v>
      </c>
      <c r="F58" s="20">
        <f ca="1">IF(E58="",0,SUMIFS(Ventas!$F$6:$F$3005,Ventas!$B$6:$B$3005,E58,Ventas!$A$6:$A$3005,"&gt;="&amp;$B$1,Ventas!$A$6:$A$3005,"&lt;="&amp;$B$2))</f>
        <v>0</v>
      </c>
      <c r="G58" s="20">
        <f t="shared" ca="1" si="5"/>
        <v>5.7999999999999995E-6</v>
      </c>
      <c r="H58" s="20"/>
      <c r="I58" s="20"/>
      <c r="J58" s="20"/>
      <c r="K58" s="20"/>
      <c r="L58" s="20"/>
      <c r="M58" s="20"/>
      <c r="N58" s="20"/>
      <c r="O58" s="20"/>
    </row>
    <row r="59" spans="1:15" x14ac:dyDescent="0.25">
      <c r="A59" s="20"/>
      <c r="B59" s="20"/>
      <c r="C59" s="20"/>
      <c r="D59" s="20"/>
      <c r="E59" s="20">
        <f>Menu!B63</f>
        <v>0</v>
      </c>
      <c r="F59" s="20">
        <f ca="1">IF(E59="",0,SUMIFS(Ventas!$F$6:$F$3005,Ventas!$B$6:$B$3005,E59,Ventas!$A$6:$A$3005,"&gt;="&amp;$B$1,Ventas!$A$6:$A$3005,"&lt;="&amp;$B$2))</f>
        <v>0</v>
      </c>
      <c r="G59" s="20">
        <f t="shared" ca="1" si="5"/>
        <v>5.8999999999999994E-6</v>
      </c>
      <c r="H59" s="20"/>
      <c r="I59" s="20"/>
      <c r="J59" s="20"/>
      <c r="K59" s="20"/>
      <c r="L59" s="20"/>
      <c r="M59" s="20"/>
      <c r="N59" s="20"/>
      <c r="O59" s="20"/>
    </row>
    <row r="60" spans="1:15" x14ac:dyDescent="0.25">
      <c r="A60" s="20"/>
      <c r="B60" s="20"/>
      <c r="C60" s="20"/>
      <c r="D60" s="20"/>
      <c r="E60" s="20">
        <f>Menu!B64</f>
        <v>0</v>
      </c>
      <c r="F60" s="20">
        <f ca="1">IF(E60="",0,SUMIFS(Ventas!$F$6:$F$3005,Ventas!$B$6:$B$3005,E60,Ventas!$A$6:$A$3005,"&gt;="&amp;$B$1,Ventas!$A$6:$A$3005,"&lt;="&amp;$B$2))</f>
        <v>0</v>
      </c>
      <c r="G60" s="20">
        <f t="shared" ca="1" si="5"/>
        <v>6.0000000000000002E-6</v>
      </c>
      <c r="H60" s="20"/>
      <c r="I60" s="20"/>
      <c r="J60" s="20"/>
      <c r="K60" s="20"/>
      <c r="L60" s="20"/>
      <c r="M60" s="20"/>
      <c r="N60" s="20"/>
      <c r="O60" s="20"/>
    </row>
    <row r="61" spans="1:15" x14ac:dyDescent="0.25">
      <c r="A61" s="20"/>
      <c r="B61" s="20"/>
      <c r="C61" s="20"/>
      <c r="D61" s="20"/>
      <c r="E61" s="20">
        <f>Menu!B65</f>
        <v>0</v>
      </c>
      <c r="F61" s="20">
        <f ca="1">IF(E61="",0,SUMIFS(Ventas!$F$6:$F$3005,Ventas!$B$6:$B$3005,E61,Ventas!$A$6:$A$3005,"&gt;="&amp;$B$1,Ventas!$A$6:$A$3005,"&lt;="&amp;$B$2))</f>
        <v>0</v>
      </c>
      <c r="G61" s="20">
        <f t="shared" ca="1" si="5"/>
        <v>6.1E-6</v>
      </c>
      <c r="H61" s="20"/>
      <c r="I61" s="20"/>
      <c r="J61" s="20"/>
      <c r="K61" s="20"/>
      <c r="L61" s="20"/>
      <c r="M61" s="20"/>
      <c r="N61" s="20"/>
      <c r="O61" s="20"/>
    </row>
    <row r="62" spans="1:15" x14ac:dyDescent="0.25">
      <c r="A62" s="20"/>
      <c r="B62" s="20"/>
      <c r="C62" s="20"/>
      <c r="D62" s="20"/>
      <c r="E62" s="20">
        <f>Menu!B66</f>
        <v>0</v>
      </c>
      <c r="F62" s="20">
        <f ca="1">IF(E62="",0,SUMIFS(Ventas!$F$6:$F$3005,Ventas!$B$6:$B$3005,E62,Ventas!$A$6:$A$3005,"&gt;="&amp;$B$1,Ventas!$A$6:$A$3005,"&lt;="&amp;$B$2))</f>
        <v>0</v>
      </c>
      <c r="G62" s="20">
        <f t="shared" ca="1" si="5"/>
        <v>6.1999999999999999E-6</v>
      </c>
      <c r="H62" s="20"/>
      <c r="I62" s="20"/>
      <c r="J62" s="20"/>
      <c r="K62" s="20"/>
      <c r="L62" s="20"/>
      <c r="M62" s="20"/>
      <c r="N62" s="20"/>
      <c r="O62" s="20"/>
    </row>
    <row r="63" spans="1:15" x14ac:dyDescent="0.25">
      <c r="A63" s="20"/>
      <c r="B63" s="20"/>
      <c r="C63" s="20"/>
      <c r="D63" s="20"/>
      <c r="E63" s="20">
        <f>Menu!B67</f>
        <v>0</v>
      </c>
      <c r="F63" s="20">
        <f ca="1">IF(E63="",0,SUMIFS(Ventas!$F$6:$F$3005,Ventas!$B$6:$B$3005,E63,Ventas!$A$6:$A$3005,"&gt;="&amp;$B$1,Ventas!$A$6:$A$3005,"&lt;="&amp;$B$2))</f>
        <v>0</v>
      </c>
      <c r="G63" s="20">
        <f t="shared" ca="1" si="5"/>
        <v>6.2999999999999998E-6</v>
      </c>
      <c r="H63" s="20"/>
      <c r="I63" s="20"/>
      <c r="J63" s="20"/>
      <c r="K63" s="20"/>
      <c r="L63" s="20"/>
      <c r="M63" s="20"/>
      <c r="N63" s="20"/>
      <c r="O63" s="20"/>
    </row>
    <row r="64" spans="1:15" x14ac:dyDescent="0.25">
      <c r="A64" s="20"/>
      <c r="B64" s="20"/>
      <c r="C64" s="20"/>
      <c r="D64" s="20"/>
      <c r="E64" s="20">
        <f>Menu!B68</f>
        <v>0</v>
      </c>
      <c r="F64" s="20">
        <f ca="1">IF(E64="",0,SUMIFS(Ventas!$F$6:$F$3005,Ventas!$B$6:$B$3005,E64,Ventas!$A$6:$A$3005,"&gt;="&amp;$B$1,Ventas!$A$6:$A$3005,"&lt;="&amp;$B$2))</f>
        <v>0</v>
      </c>
      <c r="G64" s="20">
        <f t="shared" ca="1" si="5"/>
        <v>6.3999999999999997E-6</v>
      </c>
      <c r="H64" s="20"/>
      <c r="I64" s="20"/>
      <c r="J64" s="20"/>
      <c r="K64" s="20"/>
      <c r="L64" s="20"/>
      <c r="M64" s="20"/>
      <c r="N64" s="20"/>
      <c r="O64" s="20"/>
    </row>
    <row r="65" spans="1:15" x14ac:dyDescent="0.25">
      <c r="A65" s="20"/>
      <c r="B65" s="20"/>
      <c r="C65" s="20"/>
      <c r="D65" s="20"/>
      <c r="E65" s="20">
        <f>Menu!B69</f>
        <v>0</v>
      </c>
      <c r="F65" s="20">
        <f ca="1">IF(E65="",0,SUMIFS(Ventas!$F$6:$F$3005,Ventas!$B$6:$B$3005,E65,Ventas!$A$6:$A$3005,"&gt;="&amp;$B$1,Ventas!$A$6:$A$3005,"&lt;="&amp;$B$2))</f>
        <v>0</v>
      </c>
      <c r="G65" s="20">
        <f t="shared" ca="1" si="5"/>
        <v>6.4999999999999996E-6</v>
      </c>
      <c r="H65" s="20"/>
      <c r="I65" s="20"/>
      <c r="J65" s="20"/>
      <c r="K65" s="20"/>
      <c r="L65" s="20"/>
      <c r="M65" s="20"/>
      <c r="N65" s="20"/>
      <c r="O65" s="20"/>
    </row>
    <row r="66" spans="1:15" x14ac:dyDescent="0.25">
      <c r="A66" s="20"/>
      <c r="B66" s="20"/>
      <c r="C66" s="20"/>
      <c r="D66" s="20"/>
      <c r="E66" s="20">
        <f>Menu!B70</f>
        <v>0</v>
      </c>
      <c r="F66" s="20">
        <f ca="1">IF(E66="",0,SUMIFS(Ventas!$F$6:$F$3005,Ventas!$B$6:$B$3005,E66,Ventas!$A$6:$A$3005,"&gt;="&amp;$B$1,Ventas!$A$6:$A$3005,"&lt;="&amp;$B$2))</f>
        <v>0</v>
      </c>
      <c r="G66" s="20">
        <f t="shared" ref="G66:G97" ca="1" si="6">F66+ROW()*0.0000001</f>
        <v>6.5999999999999995E-6</v>
      </c>
      <c r="H66" s="20"/>
      <c r="I66" s="20"/>
      <c r="J66" s="20"/>
      <c r="K66" s="20"/>
      <c r="L66" s="20"/>
      <c r="M66" s="20"/>
      <c r="N66" s="20"/>
      <c r="O66" s="20"/>
    </row>
    <row r="67" spans="1:15" x14ac:dyDescent="0.25">
      <c r="A67" s="20"/>
      <c r="B67" s="20"/>
      <c r="C67" s="20"/>
      <c r="D67" s="20"/>
      <c r="E67" s="20">
        <f>Menu!B71</f>
        <v>0</v>
      </c>
      <c r="F67" s="20">
        <f ca="1">IF(E67="",0,SUMIFS(Ventas!$F$6:$F$3005,Ventas!$B$6:$B$3005,E67,Ventas!$A$6:$A$3005,"&gt;="&amp;$B$1,Ventas!$A$6:$A$3005,"&lt;="&amp;$B$2))</f>
        <v>0</v>
      </c>
      <c r="G67" s="20">
        <f t="shared" ca="1" si="6"/>
        <v>6.6999999999999994E-6</v>
      </c>
      <c r="H67" s="20"/>
      <c r="I67" s="20"/>
      <c r="J67" s="20"/>
      <c r="K67" s="20"/>
      <c r="L67" s="20"/>
      <c r="M67" s="20"/>
      <c r="N67" s="20"/>
      <c r="O67" s="20"/>
    </row>
    <row r="68" spans="1:15" x14ac:dyDescent="0.25">
      <c r="A68" s="20"/>
      <c r="B68" s="20"/>
      <c r="C68" s="20"/>
      <c r="D68" s="20"/>
      <c r="E68" s="20">
        <f>Menu!B72</f>
        <v>0</v>
      </c>
      <c r="F68" s="20">
        <f ca="1">IF(E68="",0,SUMIFS(Ventas!$F$6:$F$3005,Ventas!$B$6:$B$3005,E68,Ventas!$A$6:$A$3005,"&gt;="&amp;$B$1,Ventas!$A$6:$A$3005,"&lt;="&amp;$B$2))</f>
        <v>0</v>
      </c>
      <c r="G68" s="20">
        <f t="shared" ca="1" si="6"/>
        <v>6.7999999999999993E-6</v>
      </c>
      <c r="H68" s="20"/>
      <c r="I68" s="20"/>
      <c r="J68" s="20"/>
      <c r="K68" s="20"/>
      <c r="L68" s="20"/>
      <c r="M68" s="20"/>
      <c r="N68" s="20"/>
      <c r="O68" s="20"/>
    </row>
    <row r="69" spans="1:15" x14ac:dyDescent="0.25">
      <c r="A69" s="20"/>
      <c r="B69" s="20"/>
      <c r="C69" s="20"/>
      <c r="D69" s="20"/>
      <c r="E69" s="20">
        <f>Menu!B73</f>
        <v>0</v>
      </c>
      <c r="F69" s="20">
        <f ca="1">IF(E69="",0,SUMIFS(Ventas!$F$6:$F$3005,Ventas!$B$6:$B$3005,E69,Ventas!$A$6:$A$3005,"&gt;="&amp;$B$1,Ventas!$A$6:$A$3005,"&lt;="&amp;$B$2))</f>
        <v>0</v>
      </c>
      <c r="G69" s="20">
        <f t="shared" ca="1" si="6"/>
        <v>6.9E-6</v>
      </c>
      <c r="H69" s="20"/>
      <c r="I69" s="20"/>
      <c r="J69" s="20"/>
      <c r="K69" s="20"/>
      <c r="L69" s="20"/>
      <c r="M69" s="20"/>
      <c r="N69" s="20"/>
      <c r="O69" s="20"/>
    </row>
    <row r="70" spans="1:15" x14ac:dyDescent="0.25">
      <c r="A70" s="20"/>
      <c r="B70" s="20"/>
      <c r="C70" s="20"/>
      <c r="D70" s="20"/>
      <c r="E70" s="20">
        <f>Menu!B74</f>
        <v>0</v>
      </c>
      <c r="F70" s="20">
        <f ca="1">IF(E70="",0,SUMIFS(Ventas!$F$6:$F$3005,Ventas!$B$6:$B$3005,E70,Ventas!$A$6:$A$3005,"&gt;="&amp;$B$1,Ventas!$A$6:$A$3005,"&lt;="&amp;$B$2))</f>
        <v>0</v>
      </c>
      <c r="G70" s="20">
        <f t="shared" ca="1" si="6"/>
        <v>6.9999999999999999E-6</v>
      </c>
      <c r="H70" s="20"/>
      <c r="I70" s="20"/>
      <c r="J70" s="20"/>
      <c r="K70" s="20"/>
      <c r="L70" s="20"/>
      <c r="M70" s="20"/>
      <c r="N70" s="20"/>
      <c r="O70" s="20"/>
    </row>
    <row r="71" spans="1:15" x14ac:dyDescent="0.25">
      <c r="A71" s="20"/>
      <c r="B71" s="20"/>
      <c r="C71" s="20"/>
      <c r="D71" s="20"/>
      <c r="E71" s="20">
        <f>Menu!B75</f>
        <v>0</v>
      </c>
      <c r="F71" s="20">
        <f ca="1">IF(E71="",0,SUMIFS(Ventas!$F$6:$F$3005,Ventas!$B$6:$B$3005,E71,Ventas!$A$6:$A$3005,"&gt;="&amp;$B$1,Ventas!$A$6:$A$3005,"&lt;="&amp;$B$2))</f>
        <v>0</v>
      </c>
      <c r="G71" s="20">
        <f t="shared" ca="1" si="6"/>
        <v>7.0999999999999998E-6</v>
      </c>
      <c r="H71" s="20"/>
      <c r="I71" s="20"/>
      <c r="J71" s="20"/>
      <c r="K71" s="20"/>
      <c r="L71" s="20"/>
      <c r="M71" s="20"/>
      <c r="N71" s="20"/>
      <c r="O71" s="20"/>
    </row>
    <row r="72" spans="1:15" x14ac:dyDescent="0.25">
      <c r="A72" s="20"/>
      <c r="B72" s="20"/>
      <c r="C72" s="20"/>
      <c r="D72" s="20"/>
      <c r="E72" s="20">
        <f>Menu!B76</f>
        <v>0</v>
      </c>
      <c r="F72" s="20">
        <f ca="1">IF(E72="",0,SUMIFS(Ventas!$F$6:$F$3005,Ventas!$B$6:$B$3005,E72,Ventas!$A$6:$A$3005,"&gt;="&amp;$B$1,Ventas!$A$6:$A$3005,"&lt;="&amp;$B$2))</f>
        <v>0</v>
      </c>
      <c r="G72" s="20">
        <f t="shared" ca="1" si="6"/>
        <v>7.1999999999999997E-6</v>
      </c>
      <c r="H72" s="20"/>
      <c r="I72" s="20"/>
      <c r="J72" s="20"/>
      <c r="K72" s="20"/>
      <c r="L72" s="20"/>
      <c r="M72" s="20"/>
      <c r="N72" s="20"/>
      <c r="O72" s="20"/>
    </row>
    <row r="73" spans="1:15" x14ac:dyDescent="0.25">
      <c r="A73" s="20"/>
      <c r="B73" s="20"/>
      <c r="C73" s="20"/>
      <c r="D73" s="20"/>
      <c r="E73" s="20">
        <f>Menu!B77</f>
        <v>0</v>
      </c>
      <c r="F73" s="20">
        <f ca="1">IF(E73="",0,SUMIFS(Ventas!$F$6:$F$3005,Ventas!$B$6:$B$3005,E73,Ventas!$A$6:$A$3005,"&gt;="&amp;$B$1,Ventas!$A$6:$A$3005,"&lt;="&amp;$B$2))</f>
        <v>0</v>
      </c>
      <c r="G73" s="20">
        <f t="shared" ca="1" si="6"/>
        <v>7.2999999999999996E-6</v>
      </c>
      <c r="H73" s="20"/>
      <c r="I73" s="20"/>
      <c r="J73" s="20"/>
      <c r="K73" s="20"/>
      <c r="L73" s="20"/>
      <c r="M73" s="20"/>
      <c r="N73" s="20"/>
      <c r="O73" s="20"/>
    </row>
    <row r="74" spans="1:15" x14ac:dyDescent="0.25">
      <c r="A74" s="20"/>
      <c r="B74" s="20"/>
      <c r="C74" s="20"/>
      <c r="D74" s="20"/>
      <c r="E74" s="20">
        <f>Menu!B78</f>
        <v>0</v>
      </c>
      <c r="F74" s="20">
        <f ca="1">IF(E74="",0,SUMIFS(Ventas!$F$6:$F$3005,Ventas!$B$6:$B$3005,E74,Ventas!$A$6:$A$3005,"&gt;="&amp;$B$1,Ventas!$A$6:$A$3005,"&lt;="&amp;$B$2))</f>
        <v>0</v>
      </c>
      <c r="G74" s="20">
        <f t="shared" ca="1" si="6"/>
        <v>7.3999999999999995E-6</v>
      </c>
      <c r="H74" s="20"/>
      <c r="I74" s="20"/>
      <c r="J74" s="20"/>
      <c r="K74" s="20"/>
      <c r="L74" s="20"/>
      <c r="M74" s="20"/>
      <c r="N74" s="20"/>
      <c r="O74" s="20"/>
    </row>
    <row r="75" spans="1:15" x14ac:dyDescent="0.25">
      <c r="A75" s="20"/>
      <c r="B75" s="20"/>
      <c r="C75" s="20"/>
      <c r="D75" s="20"/>
      <c r="E75" s="20">
        <f>Menu!B79</f>
        <v>0</v>
      </c>
      <c r="F75" s="20">
        <f ca="1">IF(E75="",0,SUMIFS(Ventas!$F$6:$F$3005,Ventas!$B$6:$B$3005,E75,Ventas!$A$6:$A$3005,"&gt;="&amp;$B$1,Ventas!$A$6:$A$3005,"&lt;="&amp;$B$2))</f>
        <v>0</v>
      </c>
      <c r="G75" s="20">
        <f t="shared" ca="1" si="6"/>
        <v>7.4999999999999993E-6</v>
      </c>
      <c r="H75" s="20"/>
      <c r="I75" s="20"/>
      <c r="J75" s="20"/>
      <c r="K75" s="20"/>
      <c r="L75" s="20"/>
      <c r="M75" s="20"/>
      <c r="N75" s="20"/>
      <c r="O75" s="20"/>
    </row>
    <row r="76" spans="1:15" x14ac:dyDescent="0.25">
      <c r="A76" s="20"/>
      <c r="B76" s="20"/>
      <c r="C76" s="20"/>
      <c r="D76" s="20"/>
      <c r="E76" s="20">
        <f>Menu!B80</f>
        <v>0</v>
      </c>
      <c r="F76" s="20">
        <f ca="1">IF(E76="",0,SUMIFS(Ventas!$F$6:$F$3005,Ventas!$B$6:$B$3005,E76,Ventas!$A$6:$A$3005,"&gt;="&amp;$B$1,Ventas!$A$6:$A$3005,"&lt;="&amp;$B$2))</f>
        <v>0</v>
      </c>
      <c r="G76" s="20">
        <f t="shared" ca="1" si="6"/>
        <v>7.6000000000000001E-6</v>
      </c>
      <c r="H76" s="20"/>
      <c r="I76" s="20"/>
      <c r="J76" s="20"/>
      <c r="K76" s="20"/>
      <c r="L76" s="20"/>
      <c r="M76" s="20"/>
      <c r="N76" s="20"/>
      <c r="O76" s="20"/>
    </row>
    <row r="77" spans="1:15" x14ac:dyDescent="0.25">
      <c r="A77" s="20"/>
      <c r="B77" s="20"/>
      <c r="C77" s="20"/>
      <c r="D77" s="20"/>
      <c r="E77" s="20">
        <f>Menu!B81</f>
        <v>0</v>
      </c>
      <c r="F77" s="20">
        <f ca="1">IF(E77="",0,SUMIFS(Ventas!$F$6:$F$3005,Ventas!$B$6:$B$3005,E77,Ventas!$A$6:$A$3005,"&gt;="&amp;$B$1,Ventas!$A$6:$A$3005,"&lt;="&amp;$B$2))</f>
        <v>0</v>
      </c>
      <c r="G77" s="20">
        <f t="shared" ca="1" si="6"/>
        <v>7.6999999999999991E-6</v>
      </c>
      <c r="H77" s="20"/>
      <c r="I77" s="20"/>
      <c r="J77" s="20"/>
      <c r="K77" s="20"/>
      <c r="L77" s="20"/>
      <c r="M77" s="20"/>
      <c r="N77" s="20"/>
      <c r="O77" s="20"/>
    </row>
    <row r="78" spans="1:15" x14ac:dyDescent="0.25">
      <c r="A78" s="20"/>
      <c r="B78" s="20"/>
      <c r="C78" s="20"/>
      <c r="D78" s="20"/>
      <c r="E78" s="20">
        <f>Menu!B82</f>
        <v>0</v>
      </c>
      <c r="F78" s="20">
        <f ca="1">IF(E78="",0,SUMIFS(Ventas!$F$6:$F$3005,Ventas!$B$6:$B$3005,E78,Ventas!$A$6:$A$3005,"&gt;="&amp;$B$1,Ventas!$A$6:$A$3005,"&lt;="&amp;$B$2))</f>
        <v>0</v>
      </c>
      <c r="G78" s="20">
        <f t="shared" ca="1" si="6"/>
        <v>7.7999999999999999E-6</v>
      </c>
      <c r="H78" s="20"/>
      <c r="I78" s="20"/>
      <c r="J78" s="20"/>
      <c r="K78" s="20"/>
      <c r="L78" s="20"/>
      <c r="M78" s="20"/>
      <c r="N78" s="20"/>
      <c r="O78" s="20"/>
    </row>
    <row r="79" spans="1:15" x14ac:dyDescent="0.25">
      <c r="A79" s="20"/>
      <c r="B79" s="20"/>
      <c r="C79" s="20"/>
      <c r="D79" s="20"/>
      <c r="E79" s="20">
        <f>Menu!B83</f>
        <v>0</v>
      </c>
      <c r="F79" s="20">
        <f ca="1">IF(E79="",0,SUMIFS(Ventas!$F$6:$F$3005,Ventas!$B$6:$B$3005,E79,Ventas!$A$6:$A$3005,"&gt;="&amp;$B$1,Ventas!$A$6:$A$3005,"&lt;="&amp;$B$2))</f>
        <v>0</v>
      </c>
      <c r="G79" s="20">
        <f t="shared" ca="1" si="6"/>
        <v>7.8999999999999989E-6</v>
      </c>
      <c r="H79" s="20"/>
      <c r="I79" s="20"/>
      <c r="J79" s="20"/>
      <c r="K79" s="20"/>
      <c r="L79" s="20"/>
      <c r="M79" s="20"/>
      <c r="N79" s="20"/>
      <c r="O79" s="20"/>
    </row>
    <row r="80" spans="1:15" x14ac:dyDescent="0.25">
      <c r="A80" s="20"/>
      <c r="B80" s="20"/>
      <c r="C80" s="20"/>
      <c r="D80" s="20"/>
      <c r="E80" s="20">
        <f>Menu!B84</f>
        <v>0</v>
      </c>
      <c r="F80" s="20">
        <f ca="1">IF(E80="",0,SUMIFS(Ventas!$F$6:$F$3005,Ventas!$B$6:$B$3005,E80,Ventas!$A$6:$A$3005,"&gt;="&amp;$B$1,Ventas!$A$6:$A$3005,"&lt;="&amp;$B$2))</f>
        <v>0</v>
      </c>
      <c r="G80" s="20">
        <f t="shared" ca="1" si="6"/>
        <v>7.9999999999999996E-6</v>
      </c>
      <c r="H80" s="20"/>
      <c r="I80" s="20"/>
      <c r="J80" s="20"/>
      <c r="K80" s="20"/>
      <c r="L80" s="20"/>
      <c r="M80" s="20"/>
      <c r="N80" s="20"/>
      <c r="O80" s="20"/>
    </row>
    <row r="81" spans="1:15" x14ac:dyDescent="0.25">
      <c r="A81" s="20"/>
      <c r="B81" s="20"/>
      <c r="C81" s="20"/>
      <c r="D81" s="20"/>
      <c r="E81" s="20">
        <f>Menu!B85</f>
        <v>0</v>
      </c>
      <c r="F81" s="20">
        <f ca="1">IF(E81="",0,SUMIFS(Ventas!$F$6:$F$3005,Ventas!$B$6:$B$3005,E81,Ventas!$A$6:$A$3005,"&gt;="&amp;$B$1,Ventas!$A$6:$A$3005,"&lt;="&amp;$B$2))</f>
        <v>0</v>
      </c>
      <c r="G81" s="20">
        <f t="shared" ca="1" si="6"/>
        <v>8.1000000000000004E-6</v>
      </c>
      <c r="H81" s="20"/>
      <c r="I81" s="20"/>
      <c r="J81" s="20"/>
      <c r="K81" s="20"/>
      <c r="L81" s="20"/>
      <c r="M81" s="20"/>
      <c r="N81" s="20"/>
      <c r="O81" s="20"/>
    </row>
    <row r="82" spans="1:15" x14ac:dyDescent="0.25">
      <c r="A82" s="20"/>
      <c r="B82" s="20"/>
      <c r="C82" s="20"/>
      <c r="D82" s="20"/>
      <c r="E82" s="20">
        <f>Menu!B86</f>
        <v>0</v>
      </c>
      <c r="F82" s="20">
        <f ca="1">IF(E82="",0,SUMIFS(Ventas!$F$6:$F$3005,Ventas!$B$6:$B$3005,E82,Ventas!$A$6:$A$3005,"&gt;="&amp;$B$1,Ventas!$A$6:$A$3005,"&lt;="&amp;$B$2))</f>
        <v>0</v>
      </c>
      <c r="G82" s="20">
        <f t="shared" ca="1" si="6"/>
        <v>8.1999999999999994E-6</v>
      </c>
      <c r="H82" s="20"/>
      <c r="I82" s="20"/>
      <c r="J82" s="20"/>
      <c r="K82" s="20"/>
      <c r="L82" s="20"/>
      <c r="M82" s="20"/>
      <c r="N82" s="20"/>
      <c r="O82" s="20"/>
    </row>
    <row r="83" spans="1:15" x14ac:dyDescent="0.25">
      <c r="A83" s="20"/>
      <c r="B83" s="20"/>
      <c r="C83" s="20"/>
      <c r="D83" s="20"/>
      <c r="E83" s="20">
        <f>Menu!B87</f>
        <v>0</v>
      </c>
      <c r="F83" s="20">
        <f ca="1">IF(E83="",0,SUMIFS(Ventas!$F$6:$F$3005,Ventas!$B$6:$B$3005,E83,Ventas!$A$6:$A$3005,"&gt;="&amp;$B$1,Ventas!$A$6:$A$3005,"&lt;="&amp;$B$2))</f>
        <v>0</v>
      </c>
      <c r="G83" s="20">
        <f t="shared" ca="1" si="6"/>
        <v>8.3000000000000002E-6</v>
      </c>
      <c r="H83" s="20"/>
      <c r="I83" s="20"/>
      <c r="J83" s="20"/>
      <c r="K83" s="20"/>
      <c r="L83" s="20"/>
      <c r="M83" s="20"/>
      <c r="N83" s="20"/>
      <c r="O83" s="20"/>
    </row>
    <row r="84" spans="1:15" x14ac:dyDescent="0.25">
      <c r="A84" s="20"/>
      <c r="B84" s="20"/>
      <c r="C84" s="20"/>
      <c r="D84" s="20"/>
      <c r="E84" s="20">
        <f>Menu!B88</f>
        <v>0</v>
      </c>
      <c r="F84" s="20">
        <f ca="1">IF(E84="",0,SUMIFS(Ventas!$F$6:$F$3005,Ventas!$B$6:$B$3005,E84,Ventas!$A$6:$A$3005,"&gt;="&amp;$B$1,Ventas!$A$6:$A$3005,"&lt;="&amp;$B$2))</f>
        <v>0</v>
      </c>
      <c r="G84" s="20">
        <f t="shared" ca="1" si="6"/>
        <v>8.3999999999999992E-6</v>
      </c>
      <c r="H84" s="20"/>
      <c r="I84" s="20"/>
      <c r="J84" s="20"/>
      <c r="K84" s="20"/>
      <c r="L84" s="20"/>
      <c r="M84" s="20"/>
      <c r="N84" s="20"/>
      <c r="O84" s="20"/>
    </row>
    <row r="85" spans="1:15" x14ac:dyDescent="0.25">
      <c r="A85" s="20"/>
      <c r="B85" s="20"/>
      <c r="C85" s="20"/>
      <c r="D85" s="20"/>
      <c r="E85" s="20">
        <f>Menu!B89</f>
        <v>0</v>
      </c>
      <c r="F85" s="20">
        <f ca="1">IF(E85="",0,SUMIFS(Ventas!$F$6:$F$3005,Ventas!$B$6:$B$3005,E85,Ventas!$A$6:$A$3005,"&gt;="&amp;$B$1,Ventas!$A$6:$A$3005,"&lt;="&amp;$B$2))</f>
        <v>0</v>
      </c>
      <c r="G85" s="20">
        <f t="shared" ca="1" si="6"/>
        <v>8.4999999999999999E-6</v>
      </c>
      <c r="H85" s="20"/>
      <c r="I85" s="20"/>
      <c r="J85" s="20"/>
      <c r="K85" s="20"/>
      <c r="L85" s="20"/>
      <c r="M85" s="20"/>
      <c r="N85" s="20"/>
      <c r="O85" s="20"/>
    </row>
    <row r="86" spans="1:15" x14ac:dyDescent="0.25">
      <c r="A86" s="20"/>
      <c r="B86" s="20"/>
      <c r="C86" s="20"/>
      <c r="D86" s="20"/>
      <c r="E86" s="20">
        <f>Menu!B90</f>
        <v>0</v>
      </c>
      <c r="F86" s="20">
        <f ca="1">IF(E86="",0,SUMIFS(Ventas!$F$6:$F$3005,Ventas!$B$6:$B$3005,E86,Ventas!$A$6:$A$3005,"&gt;="&amp;$B$1,Ventas!$A$6:$A$3005,"&lt;="&amp;$B$2))</f>
        <v>0</v>
      </c>
      <c r="G86" s="20">
        <f t="shared" ca="1" si="6"/>
        <v>8.599999999999999E-6</v>
      </c>
      <c r="H86" s="20"/>
      <c r="I86" s="20"/>
      <c r="J86" s="20"/>
      <c r="K86" s="20"/>
      <c r="L86" s="20"/>
      <c r="M86" s="20"/>
      <c r="N86" s="20"/>
      <c r="O86" s="20"/>
    </row>
    <row r="87" spans="1:15" x14ac:dyDescent="0.25">
      <c r="A87" s="20"/>
      <c r="B87" s="20"/>
      <c r="C87" s="20"/>
      <c r="D87" s="20"/>
      <c r="E87" s="20">
        <f>Menu!B91</f>
        <v>0</v>
      </c>
      <c r="F87" s="20">
        <f ca="1">IF(E87="",0,SUMIFS(Ventas!$F$6:$F$3005,Ventas!$B$6:$B$3005,E87,Ventas!$A$6:$A$3005,"&gt;="&amp;$B$1,Ventas!$A$6:$A$3005,"&lt;="&amp;$B$2))</f>
        <v>0</v>
      </c>
      <c r="G87" s="20">
        <f t="shared" ca="1" si="6"/>
        <v>8.6999999999999997E-6</v>
      </c>
      <c r="H87" s="20"/>
      <c r="I87" s="20"/>
      <c r="J87" s="20"/>
      <c r="K87" s="20"/>
      <c r="L87" s="20"/>
      <c r="M87" s="20"/>
      <c r="N87" s="20"/>
      <c r="O87" s="20"/>
    </row>
    <row r="88" spans="1:15" x14ac:dyDescent="0.25">
      <c r="A88" s="20"/>
      <c r="B88" s="20"/>
      <c r="C88" s="20"/>
      <c r="D88" s="20"/>
      <c r="E88" s="20">
        <f>Menu!B92</f>
        <v>0</v>
      </c>
      <c r="F88" s="20">
        <f ca="1">IF(E88="",0,SUMIFS(Ventas!$F$6:$F$3005,Ventas!$B$6:$B$3005,E88,Ventas!$A$6:$A$3005,"&gt;="&amp;$B$1,Ventas!$A$6:$A$3005,"&lt;="&amp;$B$2))</f>
        <v>0</v>
      </c>
      <c r="G88" s="20">
        <f t="shared" ca="1" si="6"/>
        <v>8.8000000000000004E-6</v>
      </c>
      <c r="H88" s="20"/>
      <c r="I88" s="20"/>
      <c r="J88" s="20"/>
      <c r="K88" s="20"/>
      <c r="L88" s="20"/>
      <c r="M88" s="20"/>
      <c r="N88" s="20"/>
      <c r="O88" s="20"/>
    </row>
    <row r="89" spans="1:15" x14ac:dyDescent="0.25">
      <c r="A89" s="20"/>
      <c r="B89" s="20"/>
      <c r="C89" s="20"/>
      <c r="D89" s="20"/>
      <c r="E89" s="20">
        <f>Menu!B93</f>
        <v>0</v>
      </c>
      <c r="F89" s="20">
        <f ca="1">IF(E89="",0,SUMIFS(Ventas!$F$6:$F$3005,Ventas!$B$6:$B$3005,E89,Ventas!$A$6:$A$3005,"&gt;="&amp;$B$1,Ventas!$A$6:$A$3005,"&lt;="&amp;$B$2))</f>
        <v>0</v>
      </c>
      <c r="G89" s="20">
        <f t="shared" ca="1" si="6"/>
        <v>8.8999999999999995E-6</v>
      </c>
      <c r="H89" s="20"/>
      <c r="I89" s="20"/>
      <c r="J89" s="20"/>
      <c r="K89" s="20"/>
      <c r="L89" s="20"/>
      <c r="M89" s="20"/>
      <c r="N89" s="20"/>
      <c r="O89" s="20"/>
    </row>
    <row r="90" spans="1:15" x14ac:dyDescent="0.25">
      <c r="A90" s="20"/>
      <c r="B90" s="20"/>
      <c r="C90" s="20"/>
      <c r="D90" s="20"/>
      <c r="E90" s="20">
        <f>Menu!B94</f>
        <v>0</v>
      </c>
      <c r="F90" s="20">
        <f ca="1">IF(E90="",0,SUMIFS(Ventas!$F$6:$F$3005,Ventas!$B$6:$B$3005,E90,Ventas!$A$6:$A$3005,"&gt;="&amp;$B$1,Ventas!$A$6:$A$3005,"&lt;="&amp;$B$2))</f>
        <v>0</v>
      </c>
      <c r="G90" s="20">
        <f t="shared" ca="1" si="6"/>
        <v>9.0000000000000002E-6</v>
      </c>
      <c r="H90" s="20"/>
      <c r="I90" s="20"/>
      <c r="J90" s="20"/>
      <c r="K90" s="20"/>
      <c r="L90" s="20"/>
      <c r="M90" s="20"/>
      <c r="N90" s="20"/>
      <c r="O90" s="20"/>
    </row>
    <row r="91" spans="1:15" x14ac:dyDescent="0.25">
      <c r="A91" s="20"/>
      <c r="B91" s="20"/>
      <c r="C91" s="20"/>
      <c r="D91" s="20"/>
      <c r="E91" s="20">
        <f>Menu!B95</f>
        <v>0</v>
      </c>
      <c r="F91" s="20">
        <f ca="1">IF(E91="",0,SUMIFS(Ventas!$F$6:$F$3005,Ventas!$B$6:$B$3005,E91,Ventas!$A$6:$A$3005,"&gt;="&amp;$B$1,Ventas!$A$6:$A$3005,"&lt;="&amp;$B$2))</f>
        <v>0</v>
      </c>
      <c r="G91" s="20">
        <f t="shared" ca="1" si="6"/>
        <v>9.0999999999999993E-6</v>
      </c>
      <c r="H91" s="20"/>
      <c r="I91" s="20"/>
      <c r="J91" s="20"/>
      <c r="K91" s="20"/>
      <c r="L91" s="20"/>
      <c r="M91" s="20"/>
      <c r="N91" s="20"/>
      <c r="O91" s="20"/>
    </row>
    <row r="92" spans="1:15" x14ac:dyDescent="0.25">
      <c r="A92" s="20"/>
      <c r="B92" s="20"/>
      <c r="C92" s="20"/>
      <c r="D92" s="20"/>
      <c r="E92" s="20">
        <f>Menu!B96</f>
        <v>0</v>
      </c>
      <c r="F92" s="20">
        <f ca="1">IF(E92="",0,SUMIFS(Ventas!$F$6:$F$3005,Ventas!$B$6:$B$3005,E92,Ventas!$A$6:$A$3005,"&gt;="&amp;$B$1,Ventas!$A$6:$A$3005,"&lt;="&amp;$B$2))</f>
        <v>0</v>
      </c>
      <c r="G92" s="20">
        <f t="shared" ca="1" si="6"/>
        <v>9.2E-6</v>
      </c>
      <c r="H92" s="20"/>
      <c r="I92" s="20"/>
      <c r="J92" s="20"/>
      <c r="K92" s="20"/>
      <c r="L92" s="20"/>
      <c r="M92" s="20"/>
      <c r="N92" s="20"/>
      <c r="O92" s="20"/>
    </row>
    <row r="93" spans="1:15" x14ac:dyDescent="0.25">
      <c r="A93" s="20"/>
      <c r="B93" s="20"/>
      <c r="C93" s="20"/>
      <c r="D93" s="20"/>
      <c r="E93" s="20">
        <f>Menu!B97</f>
        <v>0</v>
      </c>
      <c r="F93" s="20">
        <f ca="1">IF(E93="",0,SUMIFS(Ventas!$F$6:$F$3005,Ventas!$B$6:$B$3005,E93,Ventas!$A$6:$A$3005,"&gt;="&amp;$B$1,Ventas!$A$6:$A$3005,"&lt;="&amp;$B$2))</f>
        <v>0</v>
      </c>
      <c r="G93" s="20">
        <f t="shared" ca="1" si="6"/>
        <v>9.299999999999999E-6</v>
      </c>
      <c r="H93" s="20"/>
      <c r="I93" s="20"/>
      <c r="J93" s="20"/>
      <c r="K93" s="20"/>
      <c r="L93" s="20"/>
      <c r="M93" s="20"/>
      <c r="N93" s="20"/>
      <c r="O93" s="20"/>
    </row>
    <row r="94" spans="1:15" x14ac:dyDescent="0.25">
      <c r="A94" s="20"/>
      <c r="B94" s="20"/>
      <c r="C94" s="20"/>
      <c r="D94" s="20"/>
      <c r="E94" s="20">
        <f>Menu!B98</f>
        <v>0</v>
      </c>
      <c r="F94" s="20">
        <f ca="1">IF(E94="",0,SUMIFS(Ventas!$F$6:$F$3005,Ventas!$B$6:$B$3005,E94,Ventas!$A$6:$A$3005,"&gt;="&amp;$B$1,Ventas!$A$6:$A$3005,"&lt;="&amp;$B$2))</f>
        <v>0</v>
      </c>
      <c r="G94" s="20">
        <f t="shared" ca="1" si="6"/>
        <v>9.3999999999999998E-6</v>
      </c>
      <c r="H94" s="20"/>
      <c r="I94" s="20"/>
      <c r="J94" s="20"/>
      <c r="K94" s="20"/>
      <c r="L94" s="20"/>
      <c r="M94" s="20"/>
      <c r="N94" s="20"/>
      <c r="O94" s="20"/>
    </row>
    <row r="95" spans="1:15" x14ac:dyDescent="0.25">
      <c r="A95" s="20"/>
      <c r="B95" s="20"/>
      <c r="C95" s="20"/>
      <c r="D95" s="20"/>
      <c r="E95" s="20">
        <f>Menu!B99</f>
        <v>0</v>
      </c>
      <c r="F95" s="20">
        <f ca="1">IF(E95="",0,SUMIFS(Ventas!$F$6:$F$3005,Ventas!$B$6:$B$3005,E95,Ventas!$A$6:$A$3005,"&gt;="&amp;$B$1,Ventas!$A$6:$A$3005,"&lt;="&amp;$B$2))</f>
        <v>0</v>
      </c>
      <c r="G95" s="20">
        <f t="shared" ca="1" si="6"/>
        <v>9.4999999999999988E-6</v>
      </c>
      <c r="H95" s="20"/>
      <c r="I95" s="20"/>
      <c r="J95" s="20"/>
      <c r="K95" s="20"/>
      <c r="L95" s="20"/>
      <c r="M95" s="20"/>
      <c r="N95" s="20"/>
      <c r="O95" s="20"/>
    </row>
    <row r="96" spans="1:15" x14ac:dyDescent="0.25">
      <c r="A96" s="20"/>
      <c r="B96" s="20"/>
      <c r="C96" s="20"/>
      <c r="D96" s="20"/>
      <c r="E96" s="20">
        <f>Menu!B100</f>
        <v>0</v>
      </c>
      <c r="F96" s="20">
        <f ca="1">IF(E96="",0,SUMIFS(Ventas!$F$6:$F$3005,Ventas!$B$6:$B$3005,E96,Ventas!$A$6:$A$3005,"&gt;="&amp;$B$1,Ventas!$A$6:$A$3005,"&lt;="&amp;$B$2))</f>
        <v>0</v>
      </c>
      <c r="G96" s="20">
        <f t="shared" ca="1" si="6"/>
        <v>9.5999999999999996E-6</v>
      </c>
      <c r="H96" s="20"/>
      <c r="I96" s="20"/>
      <c r="J96" s="20"/>
      <c r="K96" s="20"/>
      <c r="L96" s="20"/>
      <c r="M96" s="20"/>
      <c r="N96" s="20"/>
      <c r="O96" s="20"/>
    </row>
    <row r="97" spans="1:15" x14ac:dyDescent="0.25">
      <c r="A97" s="20"/>
      <c r="B97" s="20"/>
      <c r="C97" s="20"/>
      <c r="D97" s="20"/>
      <c r="E97" s="20">
        <f>Menu!B101</f>
        <v>0</v>
      </c>
      <c r="F97" s="20">
        <f ca="1">IF(E97="",0,SUMIFS(Ventas!$F$6:$F$3005,Ventas!$B$6:$B$3005,E97,Ventas!$A$6:$A$3005,"&gt;="&amp;$B$1,Ventas!$A$6:$A$3005,"&lt;="&amp;$B$2))</f>
        <v>0</v>
      </c>
      <c r="G97" s="20">
        <f t="shared" ca="1" si="6"/>
        <v>9.7000000000000003E-6</v>
      </c>
      <c r="H97" s="20"/>
      <c r="I97" s="20"/>
      <c r="J97" s="20"/>
      <c r="K97" s="20"/>
      <c r="L97" s="20"/>
      <c r="M97" s="20"/>
      <c r="N97" s="20"/>
      <c r="O97" s="20"/>
    </row>
    <row r="98" spans="1:15" x14ac:dyDescent="0.25">
      <c r="A98" s="20"/>
      <c r="B98" s="20"/>
      <c r="C98" s="20"/>
      <c r="D98" s="20"/>
      <c r="E98" s="20">
        <f>Menu!B102</f>
        <v>0</v>
      </c>
      <c r="F98" s="20">
        <f ca="1">IF(E98="",0,SUMIFS(Ventas!$F$6:$F$3005,Ventas!$B$6:$B$3005,E98,Ventas!$A$6:$A$3005,"&gt;="&amp;$B$1,Ventas!$A$6:$A$3005,"&lt;="&amp;$B$2))</f>
        <v>0</v>
      </c>
      <c r="G98" s="20">
        <f t="shared" ref="G98:G129" ca="1" si="7">F98+ROW()*0.0000001</f>
        <v>9.7999999999999993E-6</v>
      </c>
      <c r="H98" s="20"/>
      <c r="I98" s="20"/>
      <c r="J98" s="20"/>
      <c r="K98" s="20"/>
      <c r="L98" s="20"/>
      <c r="M98" s="20"/>
      <c r="N98" s="20"/>
      <c r="O98" s="20"/>
    </row>
    <row r="99" spans="1:15" x14ac:dyDescent="0.25">
      <c r="A99" s="20"/>
      <c r="B99" s="20"/>
      <c r="C99" s="20"/>
      <c r="D99" s="20"/>
      <c r="E99" s="20">
        <f>Menu!B103</f>
        <v>0</v>
      </c>
      <c r="F99" s="20">
        <f ca="1">IF(E99="",0,SUMIFS(Ventas!$F$6:$F$3005,Ventas!$B$6:$B$3005,E99,Ventas!$A$6:$A$3005,"&gt;="&amp;$B$1,Ventas!$A$6:$A$3005,"&lt;="&amp;$B$2))</f>
        <v>0</v>
      </c>
      <c r="G99" s="20">
        <f t="shared" ca="1" si="7"/>
        <v>9.9000000000000001E-6</v>
      </c>
      <c r="H99" s="20"/>
      <c r="I99" s="20"/>
      <c r="J99" s="20"/>
      <c r="K99" s="20"/>
      <c r="L99" s="20"/>
      <c r="M99" s="20"/>
      <c r="N99" s="20"/>
      <c r="O99" s="20"/>
    </row>
    <row r="100" spans="1:15" x14ac:dyDescent="0.25">
      <c r="A100" s="20"/>
      <c r="B100" s="20"/>
      <c r="C100" s="20"/>
      <c r="D100" s="20"/>
      <c r="E100" s="20">
        <f>Menu!B104</f>
        <v>0</v>
      </c>
      <c r="F100" s="20">
        <f ca="1">IF(E100="",0,SUMIFS(Ventas!$F$6:$F$3005,Ventas!$B$6:$B$3005,E100,Ventas!$A$6:$A$3005,"&gt;="&amp;$B$1,Ventas!$A$6:$A$3005,"&lt;="&amp;$B$2))</f>
        <v>0</v>
      </c>
      <c r="G100" s="20">
        <f t="shared" ca="1" si="7"/>
        <v>9.9999999999999991E-6</v>
      </c>
      <c r="H100" s="20"/>
      <c r="I100" s="20"/>
      <c r="J100" s="20"/>
      <c r="K100" s="20"/>
      <c r="L100" s="20"/>
      <c r="M100" s="20"/>
      <c r="N100" s="20"/>
      <c r="O100" s="20"/>
    </row>
    <row r="101" spans="1:15" x14ac:dyDescent="0.25">
      <c r="A101" s="20"/>
      <c r="B101" s="20"/>
      <c r="C101" s="20"/>
      <c r="D101" s="20"/>
      <c r="E101" s="20">
        <f>Menu!B105</f>
        <v>0</v>
      </c>
      <c r="F101" s="20">
        <f ca="1">IF(E101="",0,SUMIFS(Ventas!$F$6:$F$3005,Ventas!$B$6:$B$3005,E101,Ventas!$A$6:$A$3005,"&gt;="&amp;$B$1,Ventas!$A$6:$A$3005,"&lt;="&amp;$B$2))</f>
        <v>0</v>
      </c>
      <c r="G101" s="20">
        <f t="shared" ca="1" si="7"/>
        <v>1.01E-5</v>
      </c>
      <c r="H101" s="20"/>
      <c r="I101" s="20"/>
      <c r="J101" s="20"/>
      <c r="K101" s="20"/>
      <c r="L101" s="20"/>
      <c r="M101" s="20"/>
      <c r="N101" s="20"/>
      <c r="O101" s="20"/>
    </row>
    <row r="102" spans="1:15" x14ac:dyDescent="0.25">
      <c r="A102" s="20"/>
      <c r="B102" s="20"/>
      <c r="C102" s="20"/>
      <c r="D102" s="20"/>
      <c r="E102" s="20">
        <f>Menu!B106</f>
        <v>0</v>
      </c>
      <c r="F102" s="20">
        <f ca="1">IF(E102="",0,SUMIFS(Ventas!$F$6:$F$3005,Ventas!$B$6:$B$3005,E102,Ventas!$A$6:$A$3005,"&gt;="&amp;$B$1,Ventas!$A$6:$A$3005,"&lt;="&amp;$B$2))</f>
        <v>0</v>
      </c>
      <c r="G102" s="20">
        <f t="shared" ca="1" si="7"/>
        <v>1.0199999999999999E-5</v>
      </c>
      <c r="H102" s="20"/>
      <c r="I102" s="20"/>
      <c r="J102" s="20"/>
      <c r="K102" s="20"/>
      <c r="L102" s="20"/>
      <c r="M102" s="20"/>
      <c r="N102" s="20"/>
      <c r="O102" s="20"/>
    </row>
    <row r="103" spans="1:15" x14ac:dyDescent="0.25">
      <c r="A103" s="20"/>
      <c r="B103" s="20"/>
      <c r="C103" s="20"/>
      <c r="D103" s="20"/>
      <c r="E103" s="20">
        <f>Menu!B107</f>
        <v>0</v>
      </c>
      <c r="F103" s="20">
        <f ca="1">IF(E103="",0,SUMIFS(Ventas!$F$6:$F$3005,Ventas!$B$6:$B$3005,E103,Ventas!$A$6:$A$3005,"&gt;="&amp;$B$1,Ventas!$A$6:$A$3005,"&lt;="&amp;$B$2))</f>
        <v>0</v>
      </c>
      <c r="G103" s="20">
        <f t="shared" ca="1" si="7"/>
        <v>1.03E-5</v>
      </c>
      <c r="H103" s="20"/>
      <c r="I103" s="20"/>
      <c r="J103" s="20"/>
      <c r="K103" s="20"/>
      <c r="L103" s="20"/>
      <c r="M103" s="20"/>
      <c r="N103" s="20"/>
      <c r="O103" s="20"/>
    </row>
    <row r="104" spans="1:15" x14ac:dyDescent="0.25">
      <c r="A104" s="20"/>
      <c r="B104" s="20"/>
      <c r="C104" s="20"/>
      <c r="D104" s="20"/>
      <c r="E104" s="20">
        <f>Menu!B108</f>
        <v>0</v>
      </c>
      <c r="F104" s="20">
        <f ca="1">IF(E104="",0,SUMIFS(Ventas!$F$6:$F$3005,Ventas!$B$6:$B$3005,E104,Ventas!$A$6:$A$3005,"&gt;="&amp;$B$1,Ventas!$A$6:$A$3005,"&lt;="&amp;$B$2))</f>
        <v>0</v>
      </c>
      <c r="G104" s="20">
        <f t="shared" ca="1" si="7"/>
        <v>1.0399999999999999E-5</v>
      </c>
      <c r="H104" s="20"/>
      <c r="I104" s="20"/>
      <c r="J104" s="20"/>
      <c r="K104" s="20"/>
      <c r="L104" s="20"/>
      <c r="M104" s="20"/>
      <c r="N104" s="20"/>
      <c r="O104" s="20"/>
    </row>
    <row r="105" spans="1:15" x14ac:dyDescent="0.25">
      <c r="A105" s="20"/>
      <c r="B105" s="20"/>
      <c r="C105" s="20"/>
      <c r="D105" s="20"/>
      <c r="E105" s="20">
        <f>Menu!B109</f>
        <v>0</v>
      </c>
      <c r="F105" s="20">
        <f ca="1">IF(E105="",0,SUMIFS(Ventas!$F$6:$F$3005,Ventas!$B$6:$B$3005,E105,Ventas!$A$6:$A$3005,"&gt;="&amp;$B$1,Ventas!$A$6:$A$3005,"&lt;="&amp;$B$2))</f>
        <v>0</v>
      </c>
      <c r="G105" s="20">
        <f t="shared" ca="1" si="7"/>
        <v>1.0499999999999999E-5</v>
      </c>
      <c r="H105" s="20"/>
      <c r="I105" s="20"/>
      <c r="J105" s="20"/>
      <c r="K105" s="20"/>
      <c r="L105" s="20"/>
      <c r="M105" s="20"/>
      <c r="N105" s="20"/>
      <c r="O105" s="20"/>
    </row>
    <row r="106" spans="1:15" x14ac:dyDescent="0.25">
      <c r="A106" s="20"/>
      <c r="B106" s="20"/>
      <c r="C106" s="20"/>
      <c r="D106" s="20"/>
      <c r="E106" s="20">
        <f>Menu!B110</f>
        <v>0</v>
      </c>
      <c r="F106" s="20">
        <f ca="1">IF(E106="",0,SUMIFS(Ventas!$F$6:$F$3005,Ventas!$B$6:$B$3005,E106,Ventas!$A$6:$A$3005,"&gt;="&amp;$B$1,Ventas!$A$6:$A$3005,"&lt;="&amp;$B$2))</f>
        <v>0</v>
      </c>
      <c r="G106" s="20">
        <f t="shared" ca="1" si="7"/>
        <v>1.06E-5</v>
      </c>
      <c r="H106" s="20"/>
      <c r="I106" s="20"/>
      <c r="J106" s="20"/>
      <c r="K106" s="20"/>
      <c r="L106" s="20"/>
      <c r="M106" s="20"/>
      <c r="N106" s="20"/>
      <c r="O106" s="20"/>
    </row>
    <row r="107" spans="1:15" x14ac:dyDescent="0.25">
      <c r="A107" s="20"/>
      <c r="B107" s="20"/>
      <c r="C107" s="20"/>
      <c r="D107" s="20"/>
      <c r="E107" s="20">
        <f>Menu!B111</f>
        <v>0</v>
      </c>
      <c r="F107" s="20">
        <f ca="1">IF(E107="",0,SUMIFS(Ventas!$F$6:$F$3005,Ventas!$B$6:$B$3005,E107,Ventas!$A$6:$A$3005,"&gt;="&amp;$B$1,Ventas!$A$6:$A$3005,"&lt;="&amp;$B$2))</f>
        <v>0</v>
      </c>
      <c r="G107" s="20">
        <f t="shared" ca="1" si="7"/>
        <v>1.0699999999999999E-5</v>
      </c>
      <c r="H107" s="20"/>
      <c r="I107" s="20"/>
      <c r="J107" s="20"/>
      <c r="K107" s="20"/>
      <c r="L107" s="20"/>
      <c r="M107" s="20"/>
      <c r="N107" s="20"/>
      <c r="O107" s="20"/>
    </row>
    <row r="108" spans="1:15" x14ac:dyDescent="0.25">
      <c r="A108" s="20"/>
      <c r="B108" s="20"/>
      <c r="C108" s="20"/>
      <c r="D108" s="20"/>
      <c r="E108" s="20">
        <f>Menu!B112</f>
        <v>0</v>
      </c>
      <c r="F108" s="20">
        <f ca="1">IF(E108="",0,SUMIFS(Ventas!$F$6:$F$3005,Ventas!$B$6:$B$3005,E108,Ventas!$A$6:$A$3005,"&gt;="&amp;$B$1,Ventas!$A$6:$A$3005,"&lt;="&amp;$B$2))</f>
        <v>0</v>
      </c>
      <c r="G108" s="20">
        <f t="shared" ca="1" si="7"/>
        <v>1.08E-5</v>
      </c>
      <c r="H108" s="20"/>
      <c r="I108" s="20"/>
      <c r="J108" s="20"/>
      <c r="K108" s="20"/>
      <c r="L108" s="20"/>
      <c r="M108" s="20"/>
      <c r="N108" s="20"/>
      <c r="O108" s="20"/>
    </row>
    <row r="109" spans="1:15" x14ac:dyDescent="0.25">
      <c r="A109" s="20"/>
      <c r="B109" s="20"/>
      <c r="C109" s="20"/>
      <c r="D109" s="20"/>
      <c r="E109" s="20">
        <f>Menu!B113</f>
        <v>0</v>
      </c>
      <c r="F109" s="20">
        <f ca="1">IF(E109="",0,SUMIFS(Ventas!$F$6:$F$3005,Ventas!$B$6:$B$3005,E109,Ventas!$A$6:$A$3005,"&gt;="&amp;$B$1,Ventas!$A$6:$A$3005,"&lt;="&amp;$B$2))</f>
        <v>0</v>
      </c>
      <c r="G109" s="20">
        <f t="shared" ca="1" si="7"/>
        <v>1.0899999999999999E-5</v>
      </c>
      <c r="H109" s="20"/>
      <c r="I109" s="20"/>
      <c r="J109" s="20"/>
      <c r="K109" s="20"/>
      <c r="L109" s="20"/>
      <c r="M109" s="20"/>
      <c r="N109" s="20"/>
      <c r="O109" s="20"/>
    </row>
    <row r="110" spans="1:15" x14ac:dyDescent="0.25">
      <c r="A110" s="20"/>
      <c r="B110" s="20"/>
      <c r="C110" s="20"/>
      <c r="D110" s="20"/>
      <c r="E110" s="20">
        <f>Menu!B114</f>
        <v>0</v>
      </c>
      <c r="F110" s="20">
        <f ca="1">IF(E110="",0,SUMIFS(Ventas!$F$6:$F$3005,Ventas!$B$6:$B$3005,E110,Ventas!$A$6:$A$3005,"&gt;="&amp;$B$1,Ventas!$A$6:$A$3005,"&lt;="&amp;$B$2))</f>
        <v>0</v>
      </c>
      <c r="G110" s="20">
        <f t="shared" ca="1" si="7"/>
        <v>1.1E-5</v>
      </c>
      <c r="H110" s="20"/>
      <c r="I110" s="20"/>
      <c r="J110" s="20"/>
      <c r="K110" s="20"/>
      <c r="L110" s="20"/>
      <c r="M110" s="20"/>
      <c r="N110" s="20"/>
      <c r="O110" s="20"/>
    </row>
    <row r="111" spans="1:15" x14ac:dyDescent="0.25">
      <c r="A111" s="20"/>
      <c r="B111" s="20"/>
      <c r="C111" s="20"/>
      <c r="D111" s="20"/>
      <c r="E111" s="20">
        <f>Menu!B115</f>
        <v>0</v>
      </c>
      <c r="F111" s="20">
        <f ca="1">IF(E111="",0,SUMIFS(Ventas!$F$6:$F$3005,Ventas!$B$6:$B$3005,E111,Ventas!$A$6:$A$3005,"&gt;="&amp;$B$1,Ventas!$A$6:$A$3005,"&lt;="&amp;$B$2))</f>
        <v>0</v>
      </c>
      <c r="G111" s="20">
        <f t="shared" ca="1" si="7"/>
        <v>1.1099999999999999E-5</v>
      </c>
      <c r="H111" s="20"/>
      <c r="I111" s="20"/>
      <c r="J111" s="20"/>
      <c r="K111" s="20"/>
      <c r="L111" s="20"/>
      <c r="M111" s="20"/>
      <c r="N111" s="20"/>
      <c r="O111" s="20"/>
    </row>
    <row r="112" spans="1:15" x14ac:dyDescent="0.25">
      <c r="A112" s="20"/>
      <c r="B112" s="20"/>
      <c r="C112" s="20"/>
      <c r="D112" s="20"/>
      <c r="E112" s="20">
        <f>Menu!B116</f>
        <v>0</v>
      </c>
      <c r="F112" s="20">
        <f ca="1">IF(E112="",0,SUMIFS(Ventas!$F$6:$F$3005,Ventas!$B$6:$B$3005,E112,Ventas!$A$6:$A$3005,"&gt;="&amp;$B$1,Ventas!$A$6:$A$3005,"&lt;="&amp;$B$2))</f>
        <v>0</v>
      </c>
      <c r="G112" s="20">
        <f t="shared" ca="1" si="7"/>
        <v>1.1199999999999999E-5</v>
      </c>
      <c r="H112" s="20"/>
      <c r="I112" s="20"/>
      <c r="J112" s="20"/>
      <c r="K112" s="20"/>
      <c r="L112" s="20"/>
      <c r="M112" s="20"/>
      <c r="N112" s="20"/>
      <c r="O112" s="20"/>
    </row>
    <row r="113" spans="1:15" x14ac:dyDescent="0.25">
      <c r="A113" s="20"/>
      <c r="B113" s="20"/>
      <c r="C113" s="20"/>
      <c r="D113" s="20"/>
      <c r="E113" s="20">
        <f>Menu!B117</f>
        <v>0</v>
      </c>
      <c r="F113" s="20">
        <f ca="1">IF(E113="",0,SUMIFS(Ventas!$F$6:$F$3005,Ventas!$B$6:$B$3005,E113,Ventas!$A$6:$A$3005,"&gt;="&amp;$B$1,Ventas!$A$6:$A$3005,"&lt;="&amp;$B$2))</f>
        <v>0</v>
      </c>
      <c r="G113" s="20">
        <f t="shared" ca="1" si="7"/>
        <v>1.13E-5</v>
      </c>
      <c r="H113" s="20"/>
      <c r="I113" s="20"/>
      <c r="J113" s="20"/>
      <c r="K113" s="20"/>
      <c r="L113" s="20"/>
      <c r="M113" s="20"/>
      <c r="N113" s="20"/>
      <c r="O113" s="20"/>
    </row>
    <row r="114" spans="1:15" x14ac:dyDescent="0.25">
      <c r="A114" s="20"/>
      <c r="B114" s="20"/>
      <c r="C114" s="20"/>
      <c r="D114" s="20"/>
      <c r="E114" s="20">
        <f>Menu!B118</f>
        <v>0</v>
      </c>
      <c r="F114" s="20">
        <f ca="1">IF(E114="",0,SUMIFS(Ventas!$F$6:$F$3005,Ventas!$B$6:$B$3005,E114,Ventas!$A$6:$A$3005,"&gt;="&amp;$B$1,Ventas!$A$6:$A$3005,"&lt;="&amp;$B$2))</f>
        <v>0</v>
      </c>
      <c r="G114" s="20">
        <f t="shared" ca="1" si="7"/>
        <v>1.1399999999999999E-5</v>
      </c>
      <c r="H114" s="20"/>
      <c r="I114" s="20"/>
      <c r="J114" s="20"/>
      <c r="K114" s="20"/>
      <c r="L114" s="20"/>
      <c r="M114" s="20"/>
      <c r="N114" s="20"/>
      <c r="O114" s="20"/>
    </row>
    <row r="115" spans="1:15" x14ac:dyDescent="0.25">
      <c r="A115" s="20"/>
      <c r="B115" s="20"/>
      <c r="C115" s="20"/>
      <c r="D115" s="20"/>
      <c r="E115" s="20">
        <f>Menu!B119</f>
        <v>0</v>
      </c>
      <c r="F115" s="20">
        <f ca="1">IF(E115="",0,SUMIFS(Ventas!$F$6:$F$3005,Ventas!$B$6:$B$3005,E115,Ventas!$A$6:$A$3005,"&gt;="&amp;$B$1,Ventas!$A$6:$A$3005,"&lt;="&amp;$B$2))</f>
        <v>0</v>
      </c>
      <c r="G115" s="20">
        <f t="shared" ca="1" si="7"/>
        <v>1.15E-5</v>
      </c>
      <c r="H115" s="20"/>
      <c r="I115" s="20"/>
      <c r="J115" s="20"/>
      <c r="K115" s="20"/>
      <c r="L115" s="20"/>
      <c r="M115" s="20"/>
      <c r="N115" s="20"/>
      <c r="O115" s="20"/>
    </row>
    <row r="116" spans="1:15" x14ac:dyDescent="0.25">
      <c r="A116" s="20"/>
      <c r="B116" s="20"/>
      <c r="C116" s="20"/>
      <c r="D116" s="20"/>
      <c r="E116" s="20">
        <f>Menu!B120</f>
        <v>0</v>
      </c>
      <c r="F116" s="20">
        <f ca="1">IF(E116="",0,SUMIFS(Ventas!$F$6:$F$3005,Ventas!$B$6:$B$3005,E116,Ventas!$A$6:$A$3005,"&gt;="&amp;$B$1,Ventas!$A$6:$A$3005,"&lt;="&amp;$B$2))</f>
        <v>0</v>
      </c>
      <c r="G116" s="20">
        <f t="shared" ca="1" si="7"/>
        <v>1.1599999999999999E-5</v>
      </c>
      <c r="H116" s="20"/>
      <c r="I116" s="20"/>
      <c r="J116" s="20"/>
      <c r="K116" s="20"/>
      <c r="L116" s="20"/>
      <c r="M116" s="20"/>
      <c r="N116" s="20"/>
      <c r="O116" s="20"/>
    </row>
    <row r="117" spans="1:15" x14ac:dyDescent="0.25">
      <c r="A117" s="20"/>
      <c r="B117" s="20"/>
      <c r="C117" s="20"/>
      <c r="D117" s="20"/>
      <c r="E117" s="20">
        <f>Menu!B121</f>
        <v>0</v>
      </c>
      <c r="F117" s="20">
        <f ca="1">IF(E117="",0,SUMIFS(Ventas!$F$6:$F$3005,Ventas!$B$6:$B$3005,E117,Ventas!$A$6:$A$3005,"&gt;="&amp;$B$1,Ventas!$A$6:$A$3005,"&lt;="&amp;$B$2))</f>
        <v>0</v>
      </c>
      <c r="G117" s="20">
        <f t="shared" ca="1" si="7"/>
        <v>1.17E-5</v>
      </c>
      <c r="H117" s="20"/>
      <c r="I117" s="20"/>
      <c r="J117" s="20"/>
      <c r="K117" s="20"/>
      <c r="L117" s="20"/>
      <c r="M117" s="20"/>
      <c r="N117" s="20"/>
      <c r="O117" s="20"/>
    </row>
    <row r="118" spans="1:15" x14ac:dyDescent="0.25">
      <c r="A118" s="20"/>
      <c r="B118" s="20"/>
      <c r="C118" s="20"/>
      <c r="D118" s="20"/>
      <c r="E118" s="20">
        <f>Menu!B122</f>
        <v>0</v>
      </c>
      <c r="F118" s="20">
        <f ca="1">IF(E118="",0,SUMIFS(Ventas!$F$6:$F$3005,Ventas!$B$6:$B$3005,E118,Ventas!$A$6:$A$3005,"&gt;="&amp;$B$1,Ventas!$A$6:$A$3005,"&lt;="&amp;$B$2))</f>
        <v>0</v>
      </c>
      <c r="G118" s="20">
        <f t="shared" ca="1" si="7"/>
        <v>1.1799999999999999E-5</v>
      </c>
      <c r="H118" s="20"/>
      <c r="I118" s="20"/>
      <c r="J118" s="20"/>
      <c r="K118" s="20"/>
      <c r="L118" s="20"/>
      <c r="M118" s="20"/>
      <c r="N118" s="20"/>
      <c r="O118" s="20"/>
    </row>
    <row r="119" spans="1:15" x14ac:dyDescent="0.25">
      <c r="A119" s="20"/>
      <c r="B119" s="20"/>
      <c r="C119" s="20"/>
      <c r="D119" s="20"/>
      <c r="E119" s="20">
        <f>Menu!B123</f>
        <v>0</v>
      </c>
      <c r="F119" s="20">
        <f ca="1">IF(E119="",0,SUMIFS(Ventas!$F$6:$F$3005,Ventas!$B$6:$B$3005,E119,Ventas!$A$6:$A$3005,"&gt;="&amp;$B$1,Ventas!$A$6:$A$3005,"&lt;="&amp;$B$2))</f>
        <v>0</v>
      </c>
      <c r="G119" s="20">
        <f t="shared" ca="1" si="7"/>
        <v>1.19E-5</v>
      </c>
      <c r="H119" s="20"/>
      <c r="I119" s="20"/>
      <c r="J119" s="20"/>
      <c r="K119" s="20"/>
      <c r="L119" s="20"/>
      <c r="M119" s="20"/>
      <c r="N119" s="20"/>
      <c r="O119" s="20"/>
    </row>
    <row r="120" spans="1:15" x14ac:dyDescent="0.25">
      <c r="A120" s="20"/>
      <c r="B120" s="20"/>
      <c r="C120" s="20"/>
      <c r="D120" s="20"/>
      <c r="E120" s="20">
        <f>Menu!B124</f>
        <v>0</v>
      </c>
      <c r="F120" s="20">
        <f ca="1">IF(E120="",0,SUMIFS(Ventas!$F$6:$F$3005,Ventas!$B$6:$B$3005,E120,Ventas!$A$6:$A$3005,"&gt;="&amp;$B$1,Ventas!$A$6:$A$3005,"&lt;="&amp;$B$2))</f>
        <v>0</v>
      </c>
      <c r="G120" s="20">
        <f t="shared" ca="1" si="7"/>
        <v>1.2E-5</v>
      </c>
      <c r="H120" s="20"/>
      <c r="I120" s="20"/>
      <c r="J120" s="20"/>
      <c r="K120" s="20"/>
      <c r="L120" s="20"/>
      <c r="M120" s="20"/>
      <c r="N120" s="20"/>
      <c r="O120" s="20"/>
    </row>
    <row r="121" spans="1:15" x14ac:dyDescent="0.25">
      <c r="A121" s="20"/>
      <c r="B121" s="20"/>
      <c r="C121" s="20"/>
      <c r="D121" s="20"/>
      <c r="E121" s="20">
        <f>Menu!B125</f>
        <v>0</v>
      </c>
      <c r="F121" s="20">
        <f ca="1">IF(E121="",0,SUMIFS(Ventas!$F$6:$F$3005,Ventas!$B$6:$B$3005,E121,Ventas!$A$6:$A$3005,"&gt;="&amp;$B$1,Ventas!$A$6:$A$3005,"&lt;="&amp;$B$2))</f>
        <v>0</v>
      </c>
      <c r="G121" s="20">
        <f t="shared" ca="1" si="7"/>
        <v>1.2099999999999999E-5</v>
      </c>
      <c r="H121" s="20"/>
      <c r="I121" s="20"/>
      <c r="J121" s="20"/>
      <c r="K121" s="20"/>
      <c r="L121" s="20"/>
      <c r="M121" s="20"/>
      <c r="N121" s="20"/>
      <c r="O121" s="20"/>
    </row>
    <row r="122" spans="1:15" x14ac:dyDescent="0.25">
      <c r="A122" s="20"/>
      <c r="B122" s="20"/>
      <c r="C122" s="20"/>
      <c r="D122" s="20"/>
      <c r="E122" s="20">
        <f>Menu!B126</f>
        <v>0</v>
      </c>
      <c r="F122" s="20">
        <f ca="1">IF(E122="",0,SUMIFS(Ventas!$F$6:$F$3005,Ventas!$B$6:$B$3005,E122,Ventas!$A$6:$A$3005,"&gt;="&amp;$B$1,Ventas!$A$6:$A$3005,"&lt;="&amp;$B$2))</f>
        <v>0</v>
      </c>
      <c r="G122" s="20">
        <f t="shared" ca="1" si="7"/>
        <v>1.22E-5</v>
      </c>
      <c r="H122" s="20"/>
      <c r="I122" s="20"/>
      <c r="J122" s="20"/>
      <c r="K122" s="20"/>
      <c r="L122" s="20"/>
      <c r="M122" s="20"/>
      <c r="N122" s="20"/>
      <c r="O122" s="20"/>
    </row>
    <row r="123" spans="1:15" x14ac:dyDescent="0.25">
      <c r="A123" s="20"/>
      <c r="B123" s="20"/>
      <c r="C123" s="20"/>
      <c r="D123" s="20"/>
      <c r="E123" s="20">
        <f>Menu!B127</f>
        <v>0</v>
      </c>
      <c r="F123" s="20">
        <f ca="1">IF(E123="",0,SUMIFS(Ventas!$F$6:$F$3005,Ventas!$B$6:$B$3005,E123,Ventas!$A$6:$A$3005,"&gt;="&amp;$B$1,Ventas!$A$6:$A$3005,"&lt;="&amp;$B$2))</f>
        <v>0</v>
      </c>
      <c r="G123" s="20">
        <f t="shared" ca="1" si="7"/>
        <v>1.2299999999999999E-5</v>
      </c>
      <c r="H123" s="20"/>
      <c r="I123" s="20"/>
      <c r="J123" s="20"/>
      <c r="K123" s="20"/>
      <c r="L123" s="20"/>
      <c r="M123" s="20"/>
      <c r="N123" s="20"/>
      <c r="O123" s="20"/>
    </row>
    <row r="124" spans="1:15" x14ac:dyDescent="0.25">
      <c r="A124" s="20"/>
      <c r="B124" s="20"/>
      <c r="C124" s="20"/>
      <c r="D124" s="20"/>
      <c r="E124" s="20">
        <f>Menu!B128</f>
        <v>0</v>
      </c>
      <c r="F124" s="20">
        <f ca="1">IF(E124="",0,SUMIFS(Ventas!$F$6:$F$3005,Ventas!$B$6:$B$3005,E124,Ventas!$A$6:$A$3005,"&gt;="&amp;$B$1,Ventas!$A$6:$A$3005,"&lt;="&amp;$B$2))</f>
        <v>0</v>
      </c>
      <c r="G124" s="20">
        <f t="shared" ca="1" si="7"/>
        <v>1.24E-5</v>
      </c>
      <c r="H124" s="20"/>
      <c r="I124" s="20"/>
      <c r="J124" s="20"/>
      <c r="K124" s="20"/>
      <c r="L124" s="20"/>
      <c r="M124" s="20"/>
      <c r="N124" s="20"/>
      <c r="O124" s="20"/>
    </row>
    <row r="125" spans="1:15" x14ac:dyDescent="0.25">
      <c r="A125" s="20"/>
      <c r="B125" s="20"/>
      <c r="C125" s="20"/>
      <c r="D125" s="20"/>
      <c r="E125" s="20">
        <f>Menu!B129</f>
        <v>0</v>
      </c>
      <c r="F125" s="20">
        <f ca="1">IF(E125="",0,SUMIFS(Ventas!$F$6:$F$3005,Ventas!$B$6:$B$3005,E125,Ventas!$A$6:$A$3005,"&gt;="&amp;$B$1,Ventas!$A$6:$A$3005,"&lt;="&amp;$B$2))</f>
        <v>0</v>
      </c>
      <c r="G125" s="20">
        <f t="shared" ca="1" si="7"/>
        <v>1.2499999999999999E-5</v>
      </c>
      <c r="H125" s="20"/>
      <c r="I125" s="20"/>
      <c r="J125" s="20"/>
      <c r="K125" s="20"/>
      <c r="L125" s="20"/>
      <c r="M125" s="20"/>
      <c r="N125" s="20"/>
      <c r="O125" s="20"/>
    </row>
    <row r="126" spans="1:15" x14ac:dyDescent="0.25">
      <c r="A126" s="20"/>
      <c r="B126" s="20"/>
      <c r="C126" s="20"/>
      <c r="D126" s="20"/>
      <c r="E126" s="20">
        <f>Menu!B130</f>
        <v>0</v>
      </c>
      <c r="F126" s="20">
        <f ca="1">IF(E126="",0,SUMIFS(Ventas!$F$6:$F$3005,Ventas!$B$6:$B$3005,E126,Ventas!$A$6:$A$3005,"&gt;="&amp;$B$1,Ventas!$A$6:$A$3005,"&lt;="&amp;$B$2))</f>
        <v>0</v>
      </c>
      <c r="G126" s="20">
        <f t="shared" ca="1" si="7"/>
        <v>1.26E-5</v>
      </c>
      <c r="H126" s="20"/>
      <c r="I126" s="20"/>
      <c r="J126" s="20"/>
      <c r="K126" s="20"/>
      <c r="L126" s="20"/>
      <c r="M126" s="20"/>
      <c r="N126" s="20"/>
      <c r="O126" s="20"/>
    </row>
    <row r="127" spans="1:15" x14ac:dyDescent="0.25">
      <c r="A127" s="20"/>
      <c r="B127" s="20"/>
      <c r="C127" s="20"/>
      <c r="D127" s="20"/>
      <c r="E127" s="20">
        <f>Menu!B131</f>
        <v>0</v>
      </c>
      <c r="F127" s="20">
        <f ca="1">IF(E127="",0,SUMIFS(Ventas!$F$6:$F$3005,Ventas!$B$6:$B$3005,E127,Ventas!$A$6:$A$3005,"&gt;="&amp;$B$1,Ventas!$A$6:$A$3005,"&lt;="&amp;$B$2))</f>
        <v>0</v>
      </c>
      <c r="G127" s="20">
        <f t="shared" ca="1" si="7"/>
        <v>1.2699999999999999E-5</v>
      </c>
      <c r="H127" s="20"/>
      <c r="I127" s="20"/>
      <c r="J127" s="20"/>
      <c r="K127" s="20"/>
      <c r="L127" s="20"/>
      <c r="M127" s="20"/>
      <c r="N127" s="20"/>
      <c r="O127" s="20"/>
    </row>
    <row r="128" spans="1:15" x14ac:dyDescent="0.25">
      <c r="A128" s="20"/>
      <c r="B128" s="20"/>
      <c r="C128" s="20"/>
      <c r="D128" s="20"/>
      <c r="E128" s="20">
        <f>Menu!B132</f>
        <v>0</v>
      </c>
      <c r="F128" s="20">
        <f ca="1">IF(E128="",0,SUMIFS(Ventas!$F$6:$F$3005,Ventas!$B$6:$B$3005,E128,Ventas!$A$6:$A$3005,"&gt;="&amp;$B$1,Ventas!$A$6:$A$3005,"&lt;="&amp;$B$2))</f>
        <v>0</v>
      </c>
      <c r="G128" s="20">
        <f t="shared" ca="1" si="7"/>
        <v>1.2799999999999999E-5</v>
      </c>
      <c r="H128" s="20"/>
      <c r="I128" s="20"/>
      <c r="J128" s="20"/>
      <c r="K128" s="20"/>
      <c r="L128" s="20"/>
      <c r="M128" s="20"/>
      <c r="N128" s="20"/>
      <c r="O128" s="20"/>
    </row>
    <row r="129" spans="1:15" x14ac:dyDescent="0.25">
      <c r="A129" s="20"/>
      <c r="B129" s="20"/>
      <c r="C129" s="20"/>
      <c r="D129" s="20"/>
      <c r="E129" s="20">
        <f>Menu!B133</f>
        <v>0</v>
      </c>
      <c r="F129" s="20">
        <f ca="1">IF(E129="",0,SUMIFS(Ventas!$F$6:$F$3005,Ventas!$B$6:$B$3005,E129,Ventas!$A$6:$A$3005,"&gt;="&amp;$B$1,Ventas!$A$6:$A$3005,"&lt;="&amp;$B$2))</f>
        <v>0</v>
      </c>
      <c r="G129" s="20">
        <f t="shared" ca="1" si="7"/>
        <v>1.29E-5</v>
      </c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20"/>
      <c r="B130" s="20"/>
      <c r="C130" s="20"/>
      <c r="D130" s="20"/>
      <c r="E130" s="20">
        <f>Menu!B134</f>
        <v>0</v>
      </c>
      <c r="F130" s="20">
        <f ca="1">IF(E130="",0,SUMIFS(Ventas!$F$6:$F$3005,Ventas!$B$6:$B$3005,E130,Ventas!$A$6:$A$3005,"&gt;="&amp;$B$1,Ventas!$A$6:$A$3005,"&lt;="&amp;$B$2))</f>
        <v>0</v>
      </c>
      <c r="G130" s="20">
        <f t="shared" ref="G130:G161" ca="1" si="8">F130+ROW()*0.0000001</f>
        <v>1.2999999999999999E-5</v>
      </c>
      <c r="H130" s="20"/>
      <c r="I130" s="20"/>
      <c r="J130" s="20"/>
      <c r="K130" s="20"/>
      <c r="L130" s="20"/>
      <c r="M130" s="20"/>
      <c r="N130" s="20"/>
      <c r="O130" s="20"/>
    </row>
    <row r="131" spans="1:15" x14ac:dyDescent="0.25">
      <c r="A131" s="20"/>
      <c r="B131" s="20"/>
      <c r="C131" s="20"/>
      <c r="D131" s="20"/>
      <c r="E131" s="20">
        <f>Menu!B135</f>
        <v>0</v>
      </c>
      <c r="F131" s="20">
        <f ca="1">IF(E131="",0,SUMIFS(Ventas!$F$6:$F$3005,Ventas!$B$6:$B$3005,E131,Ventas!$A$6:$A$3005,"&gt;="&amp;$B$1,Ventas!$A$6:$A$3005,"&lt;="&amp;$B$2))</f>
        <v>0</v>
      </c>
      <c r="G131" s="20">
        <f t="shared" ca="1" si="8"/>
        <v>1.31E-5</v>
      </c>
      <c r="H131" s="20"/>
      <c r="I131" s="20"/>
      <c r="J131" s="20"/>
      <c r="K131" s="20"/>
      <c r="L131" s="20"/>
      <c r="M131" s="20"/>
      <c r="N131" s="20"/>
      <c r="O131" s="20"/>
    </row>
    <row r="132" spans="1:15" x14ac:dyDescent="0.25">
      <c r="A132" s="20"/>
      <c r="B132" s="20"/>
      <c r="C132" s="20"/>
      <c r="D132" s="20"/>
      <c r="E132" s="20">
        <f>Menu!B136</f>
        <v>0</v>
      </c>
      <c r="F132" s="20">
        <f ca="1">IF(E132="",0,SUMIFS(Ventas!$F$6:$F$3005,Ventas!$B$6:$B$3005,E132,Ventas!$A$6:$A$3005,"&gt;="&amp;$B$1,Ventas!$A$6:$A$3005,"&lt;="&amp;$B$2))</f>
        <v>0</v>
      </c>
      <c r="G132" s="20">
        <f t="shared" ca="1" si="8"/>
        <v>1.3199999999999999E-5</v>
      </c>
      <c r="H132" s="20"/>
      <c r="I132" s="20"/>
      <c r="J132" s="20"/>
      <c r="K132" s="20"/>
      <c r="L132" s="20"/>
      <c r="M132" s="20"/>
      <c r="N132" s="20"/>
      <c r="O132" s="20"/>
    </row>
    <row r="133" spans="1:15" x14ac:dyDescent="0.25">
      <c r="A133" s="20"/>
      <c r="B133" s="20"/>
      <c r="C133" s="20"/>
      <c r="D133" s="20"/>
      <c r="E133" s="20">
        <f>Menu!B137</f>
        <v>0</v>
      </c>
      <c r="F133" s="20">
        <f ca="1">IF(E133="",0,SUMIFS(Ventas!$F$6:$F$3005,Ventas!$B$6:$B$3005,E133,Ventas!$A$6:$A$3005,"&gt;="&amp;$B$1,Ventas!$A$6:$A$3005,"&lt;="&amp;$B$2))</f>
        <v>0</v>
      </c>
      <c r="G133" s="20">
        <f t="shared" ca="1" si="8"/>
        <v>1.33E-5</v>
      </c>
      <c r="H133" s="20"/>
      <c r="I133" s="20"/>
      <c r="J133" s="20"/>
      <c r="K133" s="20"/>
      <c r="L133" s="20"/>
      <c r="M133" s="20"/>
      <c r="N133" s="20"/>
      <c r="O133" s="20"/>
    </row>
    <row r="134" spans="1:15" x14ac:dyDescent="0.25">
      <c r="A134" s="20"/>
      <c r="B134" s="20"/>
      <c r="C134" s="20"/>
      <c r="D134" s="20"/>
      <c r="E134" s="20">
        <f>Menu!B138</f>
        <v>0</v>
      </c>
      <c r="F134" s="20">
        <f ca="1">IF(E134="",0,SUMIFS(Ventas!$F$6:$F$3005,Ventas!$B$6:$B$3005,E134,Ventas!$A$6:$A$3005,"&gt;="&amp;$B$1,Ventas!$A$6:$A$3005,"&lt;="&amp;$B$2))</f>
        <v>0</v>
      </c>
      <c r="G134" s="20">
        <f t="shared" ca="1" si="8"/>
        <v>1.3399999999999999E-5</v>
      </c>
      <c r="H134" s="20"/>
      <c r="I134" s="20"/>
      <c r="J134" s="20"/>
      <c r="K134" s="20"/>
      <c r="L134" s="20"/>
      <c r="M134" s="20"/>
      <c r="N134" s="20"/>
      <c r="O134" s="20"/>
    </row>
    <row r="135" spans="1:15" x14ac:dyDescent="0.25">
      <c r="A135" s="20"/>
      <c r="B135" s="20"/>
      <c r="C135" s="20"/>
      <c r="D135" s="20"/>
      <c r="E135" s="20">
        <f>Menu!B139</f>
        <v>0</v>
      </c>
      <c r="F135" s="20">
        <f ca="1">IF(E135="",0,SUMIFS(Ventas!$F$6:$F$3005,Ventas!$B$6:$B$3005,E135,Ventas!$A$6:$A$3005,"&gt;="&amp;$B$1,Ventas!$A$6:$A$3005,"&lt;="&amp;$B$2))</f>
        <v>0</v>
      </c>
      <c r="G135" s="20">
        <f t="shared" ca="1" si="8"/>
        <v>1.3499999999999999E-5</v>
      </c>
      <c r="H135" s="20"/>
      <c r="I135" s="20"/>
      <c r="J135" s="20"/>
      <c r="K135" s="20"/>
      <c r="L135" s="20"/>
      <c r="M135" s="20"/>
      <c r="N135" s="20"/>
      <c r="O135" s="20"/>
    </row>
    <row r="136" spans="1:15" x14ac:dyDescent="0.25">
      <c r="A136" s="20"/>
      <c r="B136" s="20"/>
      <c r="C136" s="20"/>
      <c r="D136" s="20"/>
      <c r="E136" s="20">
        <f>Menu!B140</f>
        <v>0</v>
      </c>
      <c r="F136" s="20">
        <f ca="1">IF(E136="",0,SUMIFS(Ventas!$F$6:$F$3005,Ventas!$B$6:$B$3005,E136,Ventas!$A$6:$A$3005,"&gt;="&amp;$B$1,Ventas!$A$6:$A$3005,"&lt;="&amp;$B$2))</f>
        <v>0</v>
      </c>
      <c r="G136" s="20">
        <f t="shared" ca="1" si="8"/>
        <v>1.3599999999999999E-5</v>
      </c>
      <c r="H136" s="20"/>
      <c r="I136" s="20"/>
      <c r="J136" s="20"/>
      <c r="K136" s="20"/>
      <c r="L136" s="20"/>
      <c r="M136" s="20"/>
      <c r="N136" s="20"/>
      <c r="O136" s="20"/>
    </row>
    <row r="137" spans="1:15" x14ac:dyDescent="0.25">
      <c r="A137" s="20"/>
      <c r="B137" s="20"/>
      <c r="C137" s="20"/>
      <c r="D137" s="20"/>
      <c r="E137" s="20">
        <f>Menu!B141</f>
        <v>0</v>
      </c>
      <c r="F137" s="20">
        <f ca="1">IF(E137="",0,SUMIFS(Ventas!$F$6:$F$3005,Ventas!$B$6:$B$3005,E137,Ventas!$A$6:$A$3005,"&gt;="&amp;$B$1,Ventas!$A$6:$A$3005,"&lt;="&amp;$B$2))</f>
        <v>0</v>
      </c>
      <c r="G137" s="20">
        <f t="shared" ca="1" si="8"/>
        <v>1.3699999999999999E-5</v>
      </c>
      <c r="H137" s="20"/>
      <c r="I137" s="20"/>
      <c r="J137" s="20"/>
      <c r="K137" s="20"/>
      <c r="L137" s="20"/>
      <c r="M137" s="20"/>
      <c r="N137" s="20"/>
      <c r="O137" s="20"/>
    </row>
    <row r="138" spans="1:15" x14ac:dyDescent="0.25">
      <c r="A138" s="20"/>
      <c r="B138" s="20"/>
      <c r="C138" s="20"/>
      <c r="D138" s="20"/>
      <c r="E138" s="20">
        <f>Menu!B142</f>
        <v>0</v>
      </c>
      <c r="F138" s="20">
        <f ca="1">IF(E138="",0,SUMIFS(Ventas!$F$6:$F$3005,Ventas!$B$6:$B$3005,E138,Ventas!$A$6:$A$3005,"&gt;="&amp;$B$1,Ventas!$A$6:$A$3005,"&lt;="&amp;$B$2))</f>
        <v>0</v>
      </c>
      <c r="G138" s="20">
        <f t="shared" ca="1" si="8"/>
        <v>1.38E-5</v>
      </c>
      <c r="H138" s="20"/>
      <c r="I138" s="20"/>
      <c r="J138" s="20"/>
      <c r="K138" s="20"/>
      <c r="L138" s="20"/>
      <c r="M138" s="20"/>
      <c r="N138" s="20"/>
      <c r="O138" s="20"/>
    </row>
    <row r="139" spans="1:15" x14ac:dyDescent="0.25">
      <c r="A139" s="20"/>
      <c r="B139" s="20"/>
      <c r="C139" s="20"/>
      <c r="D139" s="20"/>
      <c r="E139" s="20">
        <f>Menu!B143</f>
        <v>0</v>
      </c>
      <c r="F139" s="20">
        <f ca="1">IF(E139="",0,SUMIFS(Ventas!$F$6:$F$3005,Ventas!$B$6:$B$3005,E139,Ventas!$A$6:$A$3005,"&gt;="&amp;$B$1,Ventas!$A$6:$A$3005,"&lt;="&amp;$B$2))</f>
        <v>0</v>
      </c>
      <c r="G139" s="20">
        <f t="shared" ca="1" si="8"/>
        <v>1.3899999999999999E-5</v>
      </c>
      <c r="H139" s="20"/>
      <c r="I139" s="20"/>
      <c r="J139" s="20"/>
      <c r="K139" s="20"/>
      <c r="L139" s="20"/>
      <c r="M139" s="20"/>
      <c r="N139" s="20"/>
      <c r="O139" s="20"/>
    </row>
    <row r="140" spans="1:15" x14ac:dyDescent="0.25">
      <c r="A140" s="20"/>
      <c r="B140" s="20"/>
      <c r="C140" s="20"/>
      <c r="D140" s="20"/>
      <c r="E140" s="20">
        <f>Menu!B144</f>
        <v>0</v>
      </c>
      <c r="F140" s="20">
        <f ca="1">IF(E140="",0,SUMIFS(Ventas!$F$6:$F$3005,Ventas!$B$6:$B$3005,E140,Ventas!$A$6:$A$3005,"&gt;="&amp;$B$1,Ventas!$A$6:$A$3005,"&lt;="&amp;$B$2))</f>
        <v>0</v>
      </c>
      <c r="G140" s="20">
        <f t="shared" ca="1" si="8"/>
        <v>1.4E-5</v>
      </c>
      <c r="H140" s="20"/>
      <c r="I140" s="20"/>
      <c r="J140" s="20"/>
      <c r="K140" s="20"/>
      <c r="L140" s="20"/>
      <c r="M140" s="20"/>
      <c r="N140" s="20"/>
      <c r="O140" s="20"/>
    </row>
    <row r="141" spans="1:15" x14ac:dyDescent="0.25">
      <c r="A141" s="20"/>
      <c r="B141" s="20"/>
      <c r="C141" s="20"/>
      <c r="D141" s="20"/>
      <c r="E141" s="20">
        <f>Menu!B145</f>
        <v>0</v>
      </c>
      <c r="F141" s="20">
        <f ca="1">IF(E141="",0,SUMIFS(Ventas!$F$6:$F$3005,Ventas!$B$6:$B$3005,E141,Ventas!$A$6:$A$3005,"&gt;="&amp;$B$1,Ventas!$A$6:$A$3005,"&lt;="&amp;$B$2))</f>
        <v>0</v>
      </c>
      <c r="G141" s="20">
        <f t="shared" ca="1" si="8"/>
        <v>1.4099999999999999E-5</v>
      </c>
      <c r="H141" s="20"/>
      <c r="I141" s="20"/>
      <c r="J141" s="20"/>
      <c r="K141" s="20"/>
      <c r="L141" s="20"/>
      <c r="M141" s="20"/>
      <c r="N141" s="20"/>
      <c r="O141" s="20"/>
    </row>
    <row r="142" spans="1:15" x14ac:dyDescent="0.25">
      <c r="A142" s="20"/>
      <c r="B142" s="20"/>
      <c r="C142" s="20"/>
      <c r="D142" s="20"/>
      <c r="E142" s="20">
        <f>Menu!B146</f>
        <v>0</v>
      </c>
      <c r="F142" s="20">
        <f ca="1">IF(E142="",0,SUMIFS(Ventas!$F$6:$F$3005,Ventas!$B$6:$B$3005,E142,Ventas!$A$6:$A$3005,"&gt;="&amp;$B$1,Ventas!$A$6:$A$3005,"&lt;="&amp;$B$2))</f>
        <v>0</v>
      </c>
      <c r="G142" s="20">
        <f t="shared" ca="1" si="8"/>
        <v>1.42E-5</v>
      </c>
      <c r="H142" s="20"/>
      <c r="I142" s="20"/>
      <c r="J142" s="20"/>
      <c r="K142" s="20"/>
      <c r="L142" s="20"/>
      <c r="M142" s="20"/>
      <c r="N142" s="20"/>
      <c r="O142" s="20"/>
    </row>
    <row r="143" spans="1:15" x14ac:dyDescent="0.25">
      <c r="A143" s="20"/>
      <c r="B143" s="20"/>
      <c r="C143" s="20"/>
      <c r="D143" s="20"/>
      <c r="E143" s="20">
        <f>Menu!B147</f>
        <v>0</v>
      </c>
      <c r="F143" s="20">
        <f ca="1">IF(E143="",0,SUMIFS(Ventas!$F$6:$F$3005,Ventas!$B$6:$B$3005,E143,Ventas!$A$6:$A$3005,"&gt;="&amp;$B$1,Ventas!$A$6:$A$3005,"&lt;="&amp;$B$2))</f>
        <v>0</v>
      </c>
      <c r="G143" s="20">
        <f t="shared" ca="1" si="8"/>
        <v>1.4299999999999999E-5</v>
      </c>
      <c r="H143" s="20"/>
      <c r="I143" s="20"/>
      <c r="J143" s="20"/>
      <c r="K143" s="20"/>
      <c r="L143" s="20"/>
      <c r="M143" s="20"/>
      <c r="N143" s="20"/>
      <c r="O143" s="20"/>
    </row>
    <row r="144" spans="1:15" x14ac:dyDescent="0.25">
      <c r="A144" s="20"/>
      <c r="B144" s="20"/>
      <c r="C144" s="20"/>
      <c r="D144" s="20"/>
      <c r="E144" s="20">
        <f>Menu!B148</f>
        <v>0</v>
      </c>
      <c r="F144" s="20">
        <f ca="1">IF(E144="",0,SUMIFS(Ventas!$F$6:$F$3005,Ventas!$B$6:$B$3005,E144,Ventas!$A$6:$A$3005,"&gt;="&amp;$B$1,Ventas!$A$6:$A$3005,"&lt;="&amp;$B$2))</f>
        <v>0</v>
      </c>
      <c r="G144" s="20">
        <f t="shared" ca="1" si="8"/>
        <v>1.4399999999999999E-5</v>
      </c>
      <c r="H144" s="20"/>
      <c r="I144" s="20"/>
      <c r="J144" s="20"/>
      <c r="K144" s="20"/>
      <c r="L144" s="20"/>
      <c r="M144" s="20"/>
      <c r="N144" s="20"/>
      <c r="O144" s="20"/>
    </row>
    <row r="145" spans="1:15" x14ac:dyDescent="0.25">
      <c r="A145" s="20"/>
      <c r="B145" s="20"/>
      <c r="C145" s="20"/>
      <c r="D145" s="20"/>
      <c r="E145" s="20">
        <f>Menu!B149</f>
        <v>0</v>
      </c>
      <c r="F145" s="20">
        <f ca="1">IF(E145="",0,SUMIFS(Ventas!$F$6:$F$3005,Ventas!$B$6:$B$3005,E145,Ventas!$A$6:$A$3005,"&gt;="&amp;$B$1,Ventas!$A$6:$A$3005,"&lt;="&amp;$B$2))</f>
        <v>0</v>
      </c>
      <c r="G145" s="20">
        <f t="shared" ca="1" si="8"/>
        <v>1.45E-5</v>
      </c>
      <c r="H145" s="20"/>
      <c r="I145" s="20"/>
      <c r="J145" s="20"/>
      <c r="K145" s="20"/>
      <c r="L145" s="20"/>
      <c r="M145" s="20"/>
      <c r="N145" s="20"/>
      <c r="O145" s="20"/>
    </row>
    <row r="146" spans="1:15" x14ac:dyDescent="0.25">
      <c r="A146" s="20"/>
      <c r="B146" s="20"/>
      <c r="C146" s="20"/>
      <c r="D146" s="20"/>
      <c r="E146" s="20">
        <f>Menu!B150</f>
        <v>0</v>
      </c>
      <c r="F146" s="20">
        <f ca="1">IF(E146="",0,SUMIFS(Ventas!$F$6:$F$3005,Ventas!$B$6:$B$3005,E146,Ventas!$A$6:$A$3005,"&gt;="&amp;$B$1,Ventas!$A$6:$A$3005,"&lt;="&amp;$B$2))</f>
        <v>0</v>
      </c>
      <c r="G146" s="20">
        <f t="shared" ca="1" si="8"/>
        <v>1.4599999999999999E-5</v>
      </c>
      <c r="H146" s="20"/>
      <c r="I146" s="20"/>
      <c r="J146" s="20"/>
      <c r="K146" s="20"/>
      <c r="L146" s="20"/>
      <c r="M146" s="20"/>
      <c r="N146" s="20"/>
      <c r="O146" s="20"/>
    </row>
    <row r="147" spans="1:15" x14ac:dyDescent="0.25">
      <c r="A147" s="20"/>
      <c r="B147" s="20"/>
      <c r="C147" s="20"/>
      <c r="D147" s="20"/>
      <c r="E147" s="20">
        <f>Menu!B151</f>
        <v>0</v>
      </c>
      <c r="F147" s="20">
        <f ca="1">IF(E147="",0,SUMIFS(Ventas!$F$6:$F$3005,Ventas!$B$6:$B$3005,E147,Ventas!$A$6:$A$3005,"&gt;="&amp;$B$1,Ventas!$A$6:$A$3005,"&lt;="&amp;$B$2))</f>
        <v>0</v>
      </c>
      <c r="G147" s="20">
        <f t="shared" ca="1" si="8"/>
        <v>1.47E-5</v>
      </c>
      <c r="H147" s="20"/>
      <c r="I147" s="20"/>
      <c r="J147" s="20"/>
      <c r="K147" s="20"/>
      <c r="L147" s="20"/>
      <c r="M147" s="20"/>
      <c r="N147" s="20"/>
      <c r="O147" s="20"/>
    </row>
    <row r="148" spans="1:15" x14ac:dyDescent="0.25">
      <c r="A148" s="20"/>
      <c r="B148" s="20"/>
      <c r="C148" s="20"/>
      <c r="D148" s="20"/>
      <c r="E148" s="20">
        <f>Menu!B152</f>
        <v>0</v>
      </c>
      <c r="F148" s="20">
        <f ca="1">IF(E148="",0,SUMIFS(Ventas!$F$6:$F$3005,Ventas!$B$6:$B$3005,E148,Ventas!$A$6:$A$3005,"&gt;="&amp;$B$1,Ventas!$A$6:$A$3005,"&lt;="&amp;$B$2))</f>
        <v>0</v>
      </c>
      <c r="G148" s="20">
        <f t="shared" ca="1" si="8"/>
        <v>1.4799999999999999E-5</v>
      </c>
      <c r="H148" s="20"/>
      <c r="I148" s="20"/>
      <c r="J148" s="20"/>
      <c r="K148" s="20"/>
      <c r="L148" s="20"/>
      <c r="M148" s="20"/>
      <c r="N148" s="20"/>
      <c r="O148" s="20"/>
    </row>
    <row r="149" spans="1:15" x14ac:dyDescent="0.25">
      <c r="A149" s="20"/>
      <c r="B149" s="20"/>
      <c r="C149" s="20"/>
      <c r="D149" s="20"/>
      <c r="E149" s="20">
        <f>Menu!B153</f>
        <v>0</v>
      </c>
      <c r="F149" s="20">
        <f ca="1">IF(E149="",0,SUMIFS(Ventas!$F$6:$F$3005,Ventas!$B$6:$B$3005,E149,Ventas!$A$6:$A$3005,"&gt;="&amp;$B$1,Ventas!$A$6:$A$3005,"&lt;="&amp;$B$2))</f>
        <v>0</v>
      </c>
      <c r="G149" s="20">
        <f t="shared" ca="1" si="8"/>
        <v>1.49E-5</v>
      </c>
      <c r="H149" s="20"/>
      <c r="I149" s="20"/>
      <c r="J149" s="20"/>
      <c r="K149" s="20"/>
      <c r="L149" s="20"/>
      <c r="M149" s="20"/>
      <c r="N149" s="20"/>
      <c r="O149" s="20"/>
    </row>
    <row r="150" spans="1:15" x14ac:dyDescent="0.25">
      <c r="A150" s="20"/>
      <c r="B150" s="20"/>
      <c r="C150" s="20"/>
      <c r="D150" s="20"/>
      <c r="E150" s="20">
        <f>Menu!B154</f>
        <v>0</v>
      </c>
      <c r="F150" s="20">
        <f ca="1">IF(E150="",0,SUMIFS(Ventas!$F$6:$F$3005,Ventas!$B$6:$B$3005,E150,Ventas!$A$6:$A$3005,"&gt;="&amp;$B$1,Ventas!$A$6:$A$3005,"&lt;="&amp;$B$2))</f>
        <v>0</v>
      </c>
      <c r="G150" s="20">
        <f t="shared" ca="1" si="8"/>
        <v>1.4999999999999999E-5</v>
      </c>
      <c r="H150" s="20"/>
      <c r="I150" s="20"/>
      <c r="J150" s="20"/>
      <c r="K150" s="20"/>
      <c r="L150" s="20"/>
      <c r="M150" s="20"/>
      <c r="N150" s="20"/>
      <c r="O150" s="20"/>
    </row>
    <row r="151" spans="1:15" x14ac:dyDescent="0.25">
      <c r="A151" s="20"/>
      <c r="B151" s="20"/>
      <c r="C151" s="20"/>
      <c r="D151" s="20"/>
      <c r="E151" s="20">
        <f>Menu!B155</f>
        <v>0</v>
      </c>
      <c r="F151" s="20">
        <f ca="1">IF(E151="",0,SUMIFS(Ventas!$F$6:$F$3005,Ventas!$B$6:$B$3005,E151,Ventas!$A$6:$A$3005,"&gt;="&amp;$B$1,Ventas!$A$6:$A$3005,"&lt;="&amp;$B$2))</f>
        <v>0</v>
      </c>
      <c r="G151" s="20">
        <f t="shared" ca="1" si="8"/>
        <v>1.5099999999999999E-5</v>
      </c>
      <c r="H151" s="20"/>
      <c r="I151" s="20"/>
      <c r="J151" s="20"/>
      <c r="K151" s="20"/>
      <c r="L151" s="20"/>
      <c r="M151" s="20"/>
      <c r="N151" s="20"/>
      <c r="O151" s="20"/>
    </row>
    <row r="152" spans="1:15" x14ac:dyDescent="0.25">
      <c r="A152" s="20"/>
      <c r="B152" s="20"/>
      <c r="C152" s="20"/>
      <c r="D152" s="20"/>
      <c r="E152" s="20">
        <f>Menu!B156</f>
        <v>0</v>
      </c>
      <c r="F152" s="20">
        <f ca="1">IF(E152="",0,SUMIFS(Ventas!$F$6:$F$3005,Ventas!$B$6:$B$3005,E152,Ventas!$A$6:$A$3005,"&gt;="&amp;$B$1,Ventas!$A$6:$A$3005,"&lt;="&amp;$B$2))</f>
        <v>0</v>
      </c>
      <c r="G152" s="20">
        <f t="shared" ca="1" si="8"/>
        <v>1.52E-5</v>
      </c>
      <c r="H152" s="20"/>
      <c r="I152" s="20"/>
      <c r="J152" s="20"/>
      <c r="K152" s="20"/>
      <c r="L152" s="20"/>
      <c r="M152" s="20"/>
      <c r="N152" s="20"/>
      <c r="O152" s="20"/>
    </row>
    <row r="153" spans="1:15" x14ac:dyDescent="0.25">
      <c r="A153" s="20"/>
      <c r="B153" s="20"/>
      <c r="C153" s="20"/>
      <c r="D153" s="20"/>
      <c r="E153" s="20">
        <f>Menu!B157</f>
        <v>0</v>
      </c>
      <c r="F153" s="20">
        <f ca="1">IF(E153="",0,SUMIFS(Ventas!$F$6:$F$3005,Ventas!$B$6:$B$3005,E153,Ventas!$A$6:$A$3005,"&gt;="&amp;$B$1,Ventas!$A$6:$A$3005,"&lt;="&amp;$B$2))</f>
        <v>0</v>
      </c>
      <c r="G153" s="20">
        <f t="shared" ca="1" si="8"/>
        <v>1.5299999999999999E-5</v>
      </c>
      <c r="H153" s="20"/>
      <c r="I153" s="20"/>
      <c r="J153" s="20"/>
      <c r="K153" s="20"/>
      <c r="L153" s="20"/>
      <c r="M153" s="20"/>
      <c r="N153" s="20"/>
      <c r="O153" s="20"/>
    </row>
    <row r="154" spans="1:15" x14ac:dyDescent="0.25">
      <c r="A154" s="20"/>
      <c r="B154" s="20"/>
      <c r="C154" s="20"/>
      <c r="D154" s="20"/>
      <c r="E154" s="20">
        <f>Menu!B158</f>
        <v>0</v>
      </c>
      <c r="F154" s="20">
        <f ca="1">IF(E154="",0,SUMIFS(Ventas!$F$6:$F$3005,Ventas!$B$6:$B$3005,E154,Ventas!$A$6:$A$3005,"&gt;="&amp;$B$1,Ventas!$A$6:$A$3005,"&lt;="&amp;$B$2))</f>
        <v>0</v>
      </c>
      <c r="G154" s="20">
        <f t="shared" ca="1" si="8"/>
        <v>1.5399999999999998E-5</v>
      </c>
      <c r="H154" s="20"/>
      <c r="I154" s="20"/>
      <c r="J154" s="20"/>
      <c r="K154" s="20"/>
      <c r="L154" s="20"/>
      <c r="M154" s="20"/>
      <c r="N154" s="20"/>
      <c r="O154" s="20"/>
    </row>
    <row r="155" spans="1:15" x14ac:dyDescent="0.25">
      <c r="A155" s="20"/>
      <c r="B155" s="20"/>
      <c r="C155" s="20"/>
      <c r="D155" s="20"/>
      <c r="E155" s="20">
        <f>Menu!B159</f>
        <v>0</v>
      </c>
      <c r="F155" s="20">
        <f ca="1">IF(E155="",0,SUMIFS(Ventas!$F$6:$F$3005,Ventas!$B$6:$B$3005,E155,Ventas!$A$6:$A$3005,"&gt;="&amp;$B$1,Ventas!$A$6:$A$3005,"&lt;="&amp;$B$2))</f>
        <v>0</v>
      </c>
      <c r="G155" s="20">
        <f t="shared" ca="1" si="8"/>
        <v>1.5500000000000001E-5</v>
      </c>
      <c r="H155" s="20"/>
      <c r="I155" s="20"/>
      <c r="J155" s="20"/>
      <c r="K155" s="20"/>
      <c r="L155" s="20"/>
      <c r="M155" s="20"/>
      <c r="N155" s="20"/>
      <c r="O155" s="20"/>
    </row>
    <row r="156" spans="1:15" x14ac:dyDescent="0.25">
      <c r="A156" s="20"/>
      <c r="B156" s="20"/>
      <c r="C156" s="20"/>
      <c r="D156" s="20"/>
      <c r="E156" s="20">
        <f>Menu!B160</f>
        <v>0</v>
      </c>
      <c r="F156" s="20">
        <f ca="1">IF(E156="",0,SUMIFS(Ventas!$F$6:$F$3005,Ventas!$B$6:$B$3005,E156,Ventas!$A$6:$A$3005,"&gt;="&amp;$B$1,Ventas!$A$6:$A$3005,"&lt;="&amp;$B$2))</f>
        <v>0</v>
      </c>
      <c r="G156" s="20">
        <f t="shared" ca="1" si="8"/>
        <v>1.56E-5</v>
      </c>
      <c r="H156" s="20"/>
      <c r="I156" s="20"/>
      <c r="J156" s="20"/>
      <c r="K156" s="20"/>
      <c r="L156" s="20"/>
      <c r="M156" s="20"/>
      <c r="N156" s="20"/>
      <c r="O156" s="20"/>
    </row>
    <row r="157" spans="1:15" x14ac:dyDescent="0.25">
      <c r="A157" s="20"/>
      <c r="B157" s="20"/>
      <c r="C157" s="20"/>
      <c r="D157" s="20"/>
      <c r="E157" s="20">
        <f>Menu!B161</f>
        <v>0</v>
      </c>
      <c r="F157" s="20">
        <f ca="1">IF(E157="",0,SUMIFS(Ventas!$F$6:$F$3005,Ventas!$B$6:$B$3005,E157,Ventas!$A$6:$A$3005,"&gt;="&amp;$B$1,Ventas!$A$6:$A$3005,"&lt;="&amp;$B$2))</f>
        <v>0</v>
      </c>
      <c r="G157" s="20">
        <f t="shared" ca="1" si="8"/>
        <v>1.5699999999999999E-5</v>
      </c>
      <c r="H157" s="20"/>
      <c r="I157" s="20"/>
      <c r="J157" s="20"/>
      <c r="K157" s="20"/>
      <c r="L157" s="20"/>
      <c r="M157" s="20"/>
      <c r="N157" s="20"/>
      <c r="O157" s="20"/>
    </row>
    <row r="158" spans="1:15" x14ac:dyDescent="0.25">
      <c r="A158" s="20"/>
      <c r="B158" s="20"/>
      <c r="C158" s="20"/>
      <c r="D158" s="20"/>
      <c r="E158" s="20">
        <f>Menu!B162</f>
        <v>0</v>
      </c>
      <c r="F158" s="20">
        <f ca="1">IF(E158="",0,SUMIFS(Ventas!$F$6:$F$3005,Ventas!$B$6:$B$3005,E158,Ventas!$A$6:$A$3005,"&gt;="&amp;$B$1,Ventas!$A$6:$A$3005,"&lt;="&amp;$B$2))</f>
        <v>0</v>
      </c>
      <c r="G158" s="20">
        <f t="shared" ca="1" si="8"/>
        <v>1.5799999999999998E-5</v>
      </c>
      <c r="H158" s="20"/>
      <c r="I158" s="20"/>
      <c r="J158" s="20"/>
      <c r="K158" s="20"/>
      <c r="L158" s="20"/>
      <c r="M158" s="20"/>
      <c r="N158" s="20"/>
      <c r="O158" s="20"/>
    </row>
    <row r="159" spans="1:15" x14ac:dyDescent="0.25">
      <c r="A159" s="20"/>
      <c r="B159" s="20"/>
      <c r="C159" s="20"/>
      <c r="D159" s="20"/>
      <c r="E159" s="20">
        <f>Menu!B163</f>
        <v>0</v>
      </c>
      <c r="F159" s="20">
        <f ca="1">IF(E159="",0,SUMIFS(Ventas!$F$6:$F$3005,Ventas!$B$6:$B$3005,E159,Ventas!$A$6:$A$3005,"&gt;="&amp;$B$1,Ventas!$A$6:$A$3005,"&lt;="&amp;$B$2))</f>
        <v>0</v>
      </c>
      <c r="G159" s="20">
        <f t="shared" ca="1" si="8"/>
        <v>1.59E-5</v>
      </c>
      <c r="H159" s="20"/>
      <c r="I159" s="20"/>
      <c r="J159" s="20"/>
      <c r="K159" s="20"/>
      <c r="L159" s="20"/>
      <c r="M159" s="20"/>
      <c r="N159" s="20"/>
      <c r="O159" s="20"/>
    </row>
    <row r="160" spans="1:15" x14ac:dyDescent="0.25">
      <c r="A160" s="20"/>
      <c r="B160" s="20"/>
      <c r="C160" s="20"/>
      <c r="D160" s="20"/>
      <c r="E160" s="20">
        <f>Menu!B164</f>
        <v>0</v>
      </c>
      <c r="F160" s="20">
        <f ca="1">IF(E160="",0,SUMIFS(Ventas!$F$6:$F$3005,Ventas!$B$6:$B$3005,E160,Ventas!$A$6:$A$3005,"&gt;="&amp;$B$1,Ventas!$A$6:$A$3005,"&lt;="&amp;$B$2))</f>
        <v>0</v>
      </c>
      <c r="G160" s="20">
        <f t="shared" ca="1" si="8"/>
        <v>1.5999999999999999E-5</v>
      </c>
      <c r="H160" s="20"/>
      <c r="I160" s="20"/>
      <c r="J160" s="20"/>
      <c r="K160" s="20"/>
      <c r="L160" s="20"/>
      <c r="M160" s="20"/>
      <c r="N160" s="20"/>
      <c r="O160" s="20"/>
    </row>
    <row r="161" spans="1:15" x14ac:dyDescent="0.25">
      <c r="A161" s="20"/>
      <c r="B161" s="20"/>
      <c r="C161" s="20"/>
      <c r="D161" s="20"/>
      <c r="E161" s="20">
        <f>Menu!B165</f>
        <v>0</v>
      </c>
      <c r="F161" s="20">
        <f ca="1">IF(E161="",0,SUMIFS(Ventas!$F$6:$F$3005,Ventas!$B$6:$B$3005,E161,Ventas!$A$6:$A$3005,"&gt;="&amp;$B$1,Ventas!$A$6:$A$3005,"&lt;="&amp;$B$2))</f>
        <v>0</v>
      </c>
      <c r="G161" s="20">
        <f t="shared" ca="1" si="8"/>
        <v>1.6099999999999998E-5</v>
      </c>
      <c r="H161" s="20"/>
      <c r="I161" s="20"/>
      <c r="J161" s="20"/>
      <c r="K161" s="20"/>
      <c r="L161" s="20"/>
      <c r="M161" s="20"/>
      <c r="N161" s="20"/>
      <c r="O161" s="20"/>
    </row>
    <row r="162" spans="1:15" x14ac:dyDescent="0.25">
      <c r="A162" s="20"/>
      <c r="B162" s="20"/>
      <c r="C162" s="20"/>
      <c r="D162" s="20"/>
      <c r="E162" s="20">
        <f>Menu!B166</f>
        <v>0</v>
      </c>
      <c r="F162" s="20">
        <f ca="1">IF(E162="",0,SUMIFS(Ventas!$F$6:$F$3005,Ventas!$B$6:$B$3005,E162,Ventas!$A$6:$A$3005,"&gt;="&amp;$B$1,Ventas!$A$6:$A$3005,"&lt;="&amp;$B$2))</f>
        <v>0</v>
      </c>
      <c r="G162" s="20">
        <f t="shared" ref="G162:G193" ca="1" si="9">F162+ROW()*0.0000001</f>
        <v>1.6200000000000001E-5</v>
      </c>
      <c r="H162" s="20"/>
      <c r="I162" s="20"/>
      <c r="J162" s="20"/>
      <c r="K162" s="20"/>
      <c r="L162" s="20"/>
      <c r="M162" s="20"/>
      <c r="N162" s="20"/>
      <c r="O162" s="20"/>
    </row>
    <row r="163" spans="1:15" x14ac:dyDescent="0.25">
      <c r="A163" s="20"/>
      <c r="B163" s="20"/>
      <c r="C163" s="20"/>
      <c r="D163" s="20"/>
      <c r="E163" s="20">
        <f>Menu!B167</f>
        <v>0</v>
      </c>
      <c r="F163" s="20">
        <f ca="1">IF(E163="",0,SUMIFS(Ventas!$F$6:$F$3005,Ventas!$B$6:$B$3005,E163,Ventas!$A$6:$A$3005,"&gt;="&amp;$B$1,Ventas!$A$6:$A$3005,"&lt;="&amp;$B$2))</f>
        <v>0</v>
      </c>
      <c r="G163" s="20">
        <f t="shared" ca="1" si="9"/>
        <v>1.63E-5</v>
      </c>
      <c r="H163" s="20"/>
      <c r="I163" s="20"/>
      <c r="J163" s="20"/>
      <c r="K163" s="20"/>
      <c r="L163" s="20"/>
      <c r="M163" s="20"/>
      <c r="N163" s="20"/>
      <c r="O163" s="20"/>
    </row>
    <row r="164" spans="1:15" x14ac:dyDescent="0.25">
      <c r="A164" s="20"/>
      <c r="B164" s="20"/>
      <c r="C164" s="20"/>
      <c r="D164" s="20"/>
      <c r="E164" s="20">
        <f>Menu!B168</f>
        <v>0</v>
      </c>
      <c r="F164" s="20">
        <f ca="1">IF(E164="",0,SUMIFS(Ventas!$F$6:$F$3005,Ventas!$B$6:$B$3005,E164,Ventas!$A$6:$A$3005,"&gt;="&amp;$B$1,Ventas!$A$6:$A$3005,"&lt;="&amp;$B$2))</f>
        <v>0</v>
      </c>
      <c r="G164" s="20">
        <f t="shared" ca="1" si="9"/>
        <v>1.6399999999999999E-5</v>
      </c>
      <c r="H164" s="20"/>
      <c r="I164" s="20"/>
      <c r="J164" s="20"/>
      <c r="K164" s="20"/>
      <c r="L164" s="20"/>
      <c r="M164" s="20"/>
      <c r="N164" s="20"/>
      <c r="O164" s="20"/>
    </row>
    <row r="165" spans="1:15" x14ac:dyDescent="0.25">
      <c r="A165" s="20"/>
      <c r="B165" s="20"/>
      <c r="C165" s="20"/>
      <c r="D165" s="20"/>
      <c r="E165" s="20">
        <f>Menu!B169</f>
        <v>0</v>
      </c>
      <c r="F165" s="20">
        <f ca="1">IF(E165="",0,SUMIFS(Ventas!$F$6:$F$3005,Ventas!$B$6:$B$3005,E165,Ventas!$A$6:$A$3005,"&gt;="&amp;$B$1,Ventas!$A$6:$A$3005,"&lt;="&amp;$B$2))</f>
        <v>0</v>
      </c>
      <c r="G165" s="20">
        <f t="shared" ca="1" si="9"/>
        <v>1.6499999999999998E-5</v>
      </c>
      <c r="H165" s="20"/>
      <c r="I165" s="20"/>
      <c r="J165" s="20"/>
      <c r="K165" s="20"/>
      <c r="L165" s="20"/>
      <c r="M165" s="20"/>
      <c r="N165" s="20"/>
      <c r="O165" s="20"/>
    </row>
    <row r="166" spans="1:15" x14ac:dyDescent="0.25">
      <c r="A166" s="20"/>
      <c r="B166" s="20"/>
      <c r="C166" s="20"/>
      <c r="D166" s="20"/>
      <c r="E166" s="20">
        <f>Menu!B170</f>
        <v>0</v>
      </c>
      <c r="F166" s="20">
        <f ca="1">IF(E166="",0,SUMIFS(Ventas!$F$6:$F$3005,Ventas!$B$6:$B$3005,E166,Ventas!$A$6:$A$3005,"&gt;="&amp;$B$1,Ventas!$A$6:$A$3005,"&lt;="&amp;$B$2))</f>
        <v>0</v>
      </c>
      <c r="G166" s="20">
        <f t="shared" ca="1" si="9"/>
        <v>1.66E-5</v>
      </c>
      <c r="H166" s="20"/>
      <c r="I166" s="20"/>
      <c r="J166" s="20"/>
      <c r="K166" s="20"/>
      <c r="L166" s="20"/>
      <c r="M166" s="20"/>
      <c r="N166" s="20"/>
      <c r="O166" s="20"/>
    </row>
    <row r="167" spans="1:15" x14ac:dyDescent="0.25">
      <c r="A167" s="20"/>
      <c r="B167" s="20"/>
      <c r="C167" s="20"/>
      <c r="D167" s="20"/>
      <c r="E167" s="20">
        <f>Menu!B171</f>
        <v>0</v>
      </c>
      <c r="F167" s="20">
        <f ca="1">IF(E167="",0,SUMIFS(Ventas!$F$6:$F$3005,Ventas!$B$6:$B$3005,E167,Ventas!$A$6:$A$3005,"&gt;="&amp;$B$1,Ventas!$A$6:$A$3005,"&lt;="&amp;$B$2))</f>
        <v>0</v>
      </c>
      <c r="G167" s="20">
        <f t="shared" ca="1" si="9"/>
        <v>1.6699999999999999E-5</v>
      </c>
      <c r="H167" s="20"/>
      <c r="I167" s="20"/>
      <c r="J167" s="20"/>
      <c r="K167" s="20"/>
      <c r="L167" s="20"/>
      <c r="M167" s="20"/>
      <c r="N167" s="20"/>
      <c r="O167" s="20"/>
    </row>
    <row r="168" spans="1:15" x14ac:dyDescent="0.25">
      <c r="A168" s="20"/>
      <c r="B168" s="20"/>
      <c r="C168" s="20"/>
      <c r="D168" s="20"/>
      <c r="E168" s="20">
        <f>Menu!B172</f>
        <v>0</v>
      </c>
      <c r="F168" s="20">
        <f ca="1">IF(E168="",0,SUMIFS(Ventas!$F$6:$F$3005,Ventas!$B$6:$B$3005,E168,Ventas!$A$6:$A$3005,"&gt;="&amp;$B$1,Ventas!$A$6:$A$3005,"&lt;="&amp;$B$2))</f>
        <v>0</v>
      </c>
      <c r="G168" s="20">
        <f t="shared" ca="1" si="9"/>
        <v>1.6799999999999998E-5</v>
      </c>
      <c r="H168" s="20"/>
      <c r="I168" s="20"/>
      <c r="J168" s="20"/>
      <c r="K168" s="20"/>
      <c r="L168" s="20"/>
      <c r="M168" s="20"/>
      <c r="N168" s="20"/>
      <c r="O168" s="20"/>
    </row>
    <row r="169" spans="1:15" x14ac:dyDescent="0.25">
      <c r="A169" s="20"/>
      <c r="B169" s="20"/>
      <c r="C169" s="20"/>
      <c r="D169" s="20"/>
      <c r="E169" s="20">
        <f>Menu!B173</f>
        <v>0</v>
      </c>
      <c r="F169" s="20">
        <f ca="1">IF(E169="",0,SUMIFS(Ventas!$F$6:$F$3005,Ventas!$B$6:$B$3005,E169,Ventas!$A$6:$A$3005,"&gt;="&amp;$B$1,Ventas!$A$6:$A$3005,"&lt;="&amp;$B$2))</f>
        <v>0</v>
      </c>
      <c r="G169" s="20">
        <f t="shared" ca="1" si="9"/>
        <v>1.6900000000000001E-5</v>
      </c>
      <c r="H169" s="20"/>
      <c r="I169" s="20"/>
      <c r="J169" s="20"/>
      <c r="K169" s="20"/>
      <c r="L169" s="20"/>
      <c r="M169" s="20"/>
      <c r="N169" s="20"/>
      <c r="O169" s="20"/>
    </row>
    <row r="170" spans="1:15" x14ac:dyDescent="0.25">
      <c r="A170" s="20"/>
      <c r="B170" s="20"/>
      <c r="C170" s="20"/>
      <c r="D170" s="20"/>
      <c r="E170" s="20">
        <f>Menu!B174</f>
        <v>0</v>
      </c>
      <c r="F170" s="20">
        <f ca="1">IF(E170="",0,SUMIFS(Ventas!$F$6:$F$3005,Ventas!$B$6:$B$3005,E170,Ventas!$A$6:$A$3005,"&gt;="&amp;$B$1,Ventas!$A$6:$A$3005,"&lt;="&amp;$B$2))</f>
        <v>0</v>
      </c>
      <c r="G170" s="20">
        <f t="shared" ca="1" si="9"/>
        <v>1.7E-5</v>
      </c>
      <c r="H170" s="20"/>
      <c r="I170" s="20"/>
      <c r="J170" s="20"/>
      <c r="K170" s="20"/>
      <c r="L170" s="20"/>
      <c r="M170" s="20"/>
      <c r="N170" s="20"/>
      <c r="O170" s="20"/>
    </row>
    <row r="171" spans="1:15" x14ac:dyDescent="0.25">
      <c r="A171" s="20"/>
      <c r="B171" s="20"/>
      <c r="C171" s="20"/>
      <c r="D171" s="20"/>
      <c r="E171" s="20">
        <f>Menu!B175</f>
        <v>0</v>
      </c>
      <c r="F171" s="20">
        <f ca="1">IF(E171="",0,SUMIFS(Ventas!$F$6:$F$3005,Ventas!$B$6:$B$3005,E171,Ventas!$A$6:$A$3005,"&gt;="&amp;$B$1,Ventas!$A$6:$A$3005,"&lt;="&amp;$B$2))</f>
        <v>0</v>
      </c>
      <c r="G171" s="20">
        <f t="shared" ca="1" si="9"/>
        <v>1.7099999999999999E-5</v>
      </c>
      <c r="H171" s="20"/>
      <c r="I171" s="20"/>
      <c r="J171" s="20"/>
      <c r="K171" s="20"/>
      <c r="L171" s="20"/>
      <c r="M171" s="20"/>
      <c r="N171" s="20"/>
      <c r="O171" s="20"/>
    </row>
    <row r="172" spans="1:15" x14ac:dyDescent="0.25">
      <c r="A172" s="20"/>
      <c r="B172" s="20"/>
      <c r="C172" s="20"/>
      <c r="D172" s="20"/>
      <c r="E172" s="20">
        <f>Menu!B176</f>
        <v>0</v>
      </c>
      <c r="F172" s="20">
        <f ca="1">IF(E172="",0,SUMIFS(Ventas!$F$6:$F$3005,Ventas!$B$6:$B$3005,E172,Ventas!$A$6:$A$3005,"&gt;="&amp;$B$1,Ventas!$A$6:$A$3005,"&lt;="&amp;$B$2))</f>
        <v>0</v>
      </c>
      <c r="G172" s="20">
        <f t="shared" ca="1" si="9"/>
        <v>1.7199999999999998E-5</v>
      </c>
      <c r="H172" s="20"/>
      <c r="I172" s="20"/>
      <c r="J172" s="20"/>
      <c r="K172" s="20"/>
      <c r="L172" s="20"/>
      <c r="M172" s="20"/>
      <c r="N172" s="20"/>
      <c r="O172" s="20"/>
    </row>
    <row r="173" spans="1:15" x14ac:dyDescent="0.25">
      <c r="A173" s="20"/>
      <c r="B173" s="20"/>
      <c r="C173" s="20"/>
      <c r="D173" s="20"/>
      <c r="E173" s="20">
        <f>Menu!B177</f>
        <v>0</v>
      </c>
      <c r="F173" s="20">
        <f ca="1">IF(E173="",0,SUMIFS(Ventas!$F$6:$F$3005,Ventas!$B$6:$B$3005,E173,Ventas!$A$6:$A$3005,"&gt;="&amp;$B$1,Ventas!$A$6:$A$3005,"&lt;="&amp;$B$2))</f>
        <v>0</v>
      </c>
      <c r="G173" s="20">
        <f t="shared" ca="1" si="9"/>
        <v>1.73E-5</v>
      </c>
      <c r="H173" s="20"/>
      <c r="I173" s="20"/>
      <c r="J173" s="20"/>
      <c r="K173" s="20"/>
      <c r="L173" s="20"/>
      <c r="M173" s="20"/>
      <c r="N173" s="20"/>
      <c r="O173" s="20"/>
    </row>
    <row r="174" spans="1:15" x14ac:dyDescent="0.25">
      <c r="A174" s="20"/>
      <c r="B174" s="20"/>
      <c r="C174" s="20"/>
      <c r="D174" s="20"/>
      <c r="E174" s="20">
        <f>Menu!B178</f>
        <v>0</v>
      </c>
      <c r="F174" s="20">
        <f ca="1">IF(E174="",0,SUMIFS(Ventas!$F$6:$F$3005,Ventas!$B$6:$B$3005,E174,Ventas!$A$6:$A$3005,"&gt;="&amp;$B$1,Ventas!$A$6:$A$3005,"&lt;="&amp;$B$2))</f>
        <v>0</v>
      </c>
      <c r="G174" s="20">
        <f t="shared" ca="1" si="9"/>
        <v>1.7399999999999999E-5</v>
      </c>
      <c r="H174" s="20"/>
      <c r="I174" s="20"/>
      <c r="J174" s="20"/>
      <c r="K174" s="20"/>
      <c r="L174" s="20"/>
      <c r="M174" s="20"/>
      <c r="N174" s="20"/>
      <c r="O174" s="20"/>
    </row>
    <row r="175" spans="1:15" x14ac:dyDescent="0.25">
      <c r="A175" s="20"/>
      <c r="B175" s="20"/>
      <c r="C175" s="20"/>
      <c r="D175" s="20"/>
      <c r="E175" s="20">
        <f>Menu!B179</f>
        <v>0</v>
      </c>
      <c r="F175" s="20">
        <f ca="1">IF(E175="",0,SUMIFS(Ventas!$F$6:$F$3005,Ventas!$B$6:$B$3005,E175,Ventas!$A$6:$A$3005,"&gt;="&amp;$B$1,Ventas!$A$6:$A$3005,"&lt;="&amp;$B$2))</f>
        <v>0</v>
      </c>
      <c r="G175" s="20">
        <f t="shared" ca="1" si="9"/>
        <v>1.7499999999999998E-5</v>
      </c>
      <c r="H175" s="20"/>
      <c r="I175" s="20"/>
      <c r="J175" s="20"/>
      <c r="K175" s="20"/>
      <c r="L175" s="20"/>
      <c r="M175" s="20"/>
      <c r="N175" s="20"/>
      <c r="O175" s="20"/>
    </row>
    <row r="176" spans="1:15" x14ac:dyDescent="0.25">
      <c r="A176" s="20"/>
      <c r="B176" s="20"/>
      <c r="C176" s="20"/>
      <c r="D176" s="20"/>
      <c r="E176" s="20">
        <f>Menu!B180</f>
        <v>0</v>
      </c>
      <c r="F176" s="20">
        <f ca="1">IF(E176="",0,SUMIFS(Ventas!$F$6:$F$3005,Ventas!$B$6:$B$3005,E176,Ventas!$A$6:$A$3005,"&gt;="&amp;$B$1,Ventas!$A$6:$A$3005,"&lt;="&amp;$B$2))</f>
        <v>0</v>
      </c>
      <c r="G176" s="20">
        <f t="shared" ca="1" si="9"/>
        <v>1.7600000000000001E-5</v>
      </c>
      <c r="H176" s="20"/>
      <c r="I176" s="20"/>
      <c r="J176" s="20"/>
      <c r="K176" s="20"/>
      <c r="L176" s="20"/>
      <c r="M176" s="20"/>
      <c r="N176" s="20"/>
      <c r="O176" s="20"/>
    </row>
    <row r="177" spans="1:15" x14ac:dyDescent="0.25">
      <c r="A177" s="20"/>
      <c r="B177" s="20"/>
      <c r="C177" s="20"/>
      <c r="D177" s="20"/>
      <c r="E177" s="20">
        <f>Menu!B181</f>
        <v>0</v>
      </c>
      <c r="F177" s="20">
        <f ca="1">IF(E177="",0,SUMIFS(Ventas!$F$6:$F$3005,Ventas!$B$6:$B$3005,E177,Ventas!$A$6:$A$3005,"&gt;="&amp;$B$1,Ventas!$A$6:$A$3005,"&lt;="&amp;$B$2))</f>
        <v>0</v>
      </c>
      <c r="G177" s="20">
        <f t="shared" ca="1" si="9"/>
        <v>1.77E-5</v>
      </c>
      <c r="H177" s="20"/>
      <c r="I177" s="20"/>
      <c r="J177" s="20"/>
      <c r="K177" s="20"/>
      <c r="L177" s="20"/>
      <c r="M177" s="20"/>
      <c r="N177" s="20"/>
      <c r="O177" s="20"/>
    </row>
    <row r="178" spans="1:15" x14ac:dyDescent="0.25">
      <c r="A178" s="20"/>
      <c r="B178" s="20"/>
      <c r="C178" s="20"/>
      <c r="D178" s="20"/>
      <c r="E178" s="20">
        <f>Menu!B182</f>
        <v>0</v>
      </c>
      <c r="F178" s="20">
        <f ca="1">IF(E178="",0,SUMIFS(Ventas!$F$6:$F$3005,Ventas!$B$6:$B$3005,E178,Ventas!$A$6:$A$3005,"&gt;="&amp;$B$1,Ventas!$A$6:$A$3005,"&lt;="&amp;$B$2))</f>
        <v>0</v>
      </c>
      <c r="G178" s="20">
        <f t="shared" ca="1" si="9"/>
        <v>1.7799999999999999E-5</v>
      </c>
      <c r="H178" s="20"/>
      <c r="I178" s="20"/>
      <c r="J178" s="20"/>
      <c r="K178" s="20"/>
      <c r="L178" s="20"/>
      <c r="M178" s="20"/>
      <c r="N178" s="20"/>
      <c r="O178" s="20"/>
    </row>
    <row r="179" spans="1:15" x14ac:dyDescent="0.25">
      <c r="A179" s="20"/>
      <c r="B179" s="20"/>
      <c r="C179" s="20"/>
      <c r="D179" s="20"/>
      <c r="E179" s="20">
        <f>Menu!B183</f>
        <v>0</v>
      </c>
      <c r="F179" s="20">
        <f ca="1">IF(E179="",0,SUMIFS(Ventas!$F$6:$F$3005,Ventas!$B$6:$B$3005,E179,Ventas!$A$6:$A$3005,"&gt;="&amp;$B$1,Ventas!$A$6:$A$3005,"&lt;="&amp;$B$2))</f>
        <v>0</v>
      </c>
      <c r="G179" s="20">
        <f t="shared" ca="1" si="9"/>
        <v>1.7899999999999998E-5</v>
      </c>
      <c r="H179" s="20"/>
      <c r="I179" s="20"/>
      <c r="J179" s="20"/>
      <c r="K179" s="20"/>
      <c r="L179" s="20"/>
      <c r="M179" s="20"/>
      <c r="N179" s="20"/>
      <c r="O179" s="20"/>
    </row>
    <row r="180" spans="1:15" x14ac:dyDescent="0.25">
      <c r="A180" s="20"/>
      <c r="B180" s="20"/>
      <c r="C180" s="20"/>
      <c r="D180" s="20"/>
      <c r="E180" s="20">
        <f>Menu!B184</f>
        <v>0</v>
      </c>
      <c r="F180" s="20">
        <f ca="1">IF(E180="",0,SUMIFS(Ventas!$F$6:$F$3005,Ventas!$B$6:$B$3005,E180,Ventas!$A$6:$A$3005,"&gt;="&amp;$B$1,Ventas!$A$6:$A$3005,"&lt;="&amp;$B$2))</f>
        <v>0</v>
      </c>
      <c r="G180" s="20">
        <f t="shared" ca="1" si="9"/>
        <v>1.8E-5</v>
      </c>
      <c r="H180" s="20"/>
      <c r="I180" s="20"/>
      <c r="J180" s="20"/>
      <c r="K180" s="20"/>
      <c r="L180" s="20"/>
      <c r="M180" s="20"/>
      <c r="N180" s="20"/>
      <c r="O180" s="20"/>
    </row>
    <row r="181" spans="1:15" x14ac:dyDescent="0.25">
      <c r="A181" s="20"/>
      <c r="B181" s="20"/>
      <c r="C181" s="20"/>
      <c r="D181" s="20"/>
      <c r="E181" s="20">
        <f>Menu!B185</f>
        <v>0</v>
      </c>
      <c r="F181" s="20">
        <f ca="1">IF(E181="",0,SUMIFS(Ventas!$F$6:$F$3005,Ventas!$B$6:$B$3005,E181,Ventas!$A$6:$A$3005,"&gt;="&amp;$B$1,Ventas!$A$6:$A$3005,"&lt;="&amp;$B$2))</f>
        <v>0</v>
      </c>
      <c r="G181" s="20">
        <f t="shared" ca="1" si="9"/>
        <v>1.8099999999999999E-5</v>
      </c>
      <c r="H181" s="20"/>
      <c r="I181" s="20"/>
      <c r="J181" s="20"/>
      <c r="K181" s="20"/>
      <c r="L181" s="20"/>
      <c r="M181" s="20"/>
      <c r="N181" s="20"/>
      <c r="O181" s="20"/>
    </row>
    <row r="182" spans="1:15" x14ac:dyDescent="0.25">
      <c r="A182" s="20"/>
      <c r="B182" s="20"/>
      <c r="C182" s="20"/>
      <c r="D182" s="20"/>
      <c r="E182" s="20">
        <f>Menu!B186</f>
        <v>0</v>
      </c>
      <c r="F182" s="20">
        <f ca="1">IF(E182="",0,SUMIFS(Ventas!$F$6:$F$3005,Ventas!$B$6:$B$3005,E182,Ventas!$A$6:$A$3005,"&gt;="&amp;$B$1,Ventas!$A$6:$A$3005,"&lt;="&amp;$B$2))</f>
        <v>0</v>
      </c>
      <c r="G182" s="20">
        <f t="shared" ca="1" si="9"/>
        <v>1.8199999999999999E-5</v>
      </c>
      <c r="H182" s="20"/>
      <c r="I182" s="20"/>
      <c r="J182" s="20"/>
      <c r="K182" s="20"/>
      <c r="L182" s="20"/>
      <c r="M182" s="20"/>
      <c r="N182" s="20"/>
      <c r="O182" s="20"/>
    </row>
    <row r="183" spans="1:15" x14ac:dyDescent="0.25">
      <c r="A183" s="20"/>
      <c r="B183" s="20"/>
      <c r="C183" s="20"/>
      <c r="D183" s="20"/>
      <c r="E183" s="20">
        <f>Menu!B187</f>
        <v>0</v>
      </c>
      <c r="F183" s="20">
        <f ca="1">IF(E183="",0,SUMIFS(Ventas!$F$6:$F$3005,Ventas!$B$6:$B$3005,E183,Ventas!$A$6:$A$3005,"&gt;="&amp;$B$1,Ventas!$A$6:$A$3005,"&lt;="&amp;$B$2))</f>
        <v>0</v>
      </c>
      <c r="G183" s="20">
        <f t="shared" ca="1" si="9"/>
        <v>1.8299999999999998E-5</v>
      </c>
      <c r="H183" s="20"/>
      <c r="I183" s="20"/>
      <c r="J183" s="20"/>
      <c r="K183" s="20"/>
      <c r="L183" s="20"/>
      <c r="M183" s="20"/>
      <c r="N183" s="20"/>
      <c r="O183" s="20"/>
    </row>
    <row r="184" spans="1:15" x14ac:dyDescent="0.25">
      <c r="A184" s="20"/>
      <c r="B184" s="20"/>
      <c r="C184" s="20"/>
      <c r="D184" s="20"/>
      <c r="E184" s="20">
        <f>Menu!B188</f>
        <v>0</v>
      </c>
      <c r="F184" s="20">
        <f ca="1">IF(E184="",0,SUMIFS(Ventas!$F$6:$F$3005,Ventas!$B$6:$B$3005,E184,Ventas!$A$6:$A$3005,"&gt;="&amp;$B$1,Ventas!$A$6:$A$3005,"&lt;="&amp;$B$2))</f>
        <v>0</v>
      </c>
      <c r="G184" s="20">
        <f t="shared" ca="1" si="9"/>
        <v>1.84E-5</v>
      </c>
      <c r="H184" s="20"/>
      <c r="I184" s="20"/>
      <c r="J184" s="20"/>
      <c r="K184" s="20"/>
      <c r="L184" s="20"/>
      <c r="M184" s="20"/>
      <c r="N184" s="20"/>
      <c r="O184" s="20"/>
    </row>
    <row r="185" spans="1:15" x14ac:dyDescent="0.25">
      <c r="A185" s="20"/>
      <c r="B185" s="20"/>
      <c r="C185" s="20"/>
      <c r="D185" s="20"/>
      <c r="E185" s="20">
        <f>Menu!B189</f>
        <v>0</v>
      </c>
      <c r="F185" s="20">
        <f ca="1">IF(E185="",0,SUMIFS(Ventas!$F$6:$F$3005,Ventas!$B$6:$B$3005,E185,Ventas!$A$6:$A$3005,"&gt;="&amp;$B$1,Ventas!$A$6:$A$3005,"&lt;="&amp;$B$2))</f>
        <v>0</v>
      </c>
      <c r="G185" s="20">
        <f t="shared" ca="1" si="9"/>
        <v>1.8499999999999999E-5</v>
      </c>
      <c r="H185" s="20"/>
      <c r="I185" s="20"/>
      <c r="J185" s="20"/>
      <c r="K185" s="20"/>
      <c r="L185" s="20"/>
      <c r="M185" s="20"/>
      <c r="N185" s="20"/>
      <c r="O185" s="20"/>
    </row>
    <row r="186" spans="1:15" x14ac:dyDescent="0.25">
      <c r="A186" s="20"/>
      <c r="B186" s="20"/>
      <c r="C186" s="20"/>
      <c r="D186" s="20"/>
      <c r="E186" s="20">
        <f>Menu!B190</f>
        <v>0</v>
      </c>
      <c r="F186" s="20">
        <f ca="1">IF(E186="",0,SUMIFS(Ventas!$F$6:$F$3005,Ventas!$B$6:$B$3005,E186,Ventas!$A$6:$A$3005,"&gt;="&amp;$B$1,Ventas!$A$6:$A$3005,"&lt;="&amp;$B$2))</f>
        <v>0</v>
      </c>
      <c r="G186" s="20">
        <f t="shared" ca="1" si="9"/>
        <v>1.8599999999999998E-5</v>
      </c>
      <c r="H186" s="20"/>
      <c r="I186" s="20"/>
      <c r="J186" s="20"/>
      <c r="K186" s="20"/>
      <c r="L186" s="20"/>
      <c r="M186" s="20"/>
      <c r="N186" s="20"/>
      <c r="O186" s="20"/>
    </row>
    <row r="187" spans="1:15" x14ac:dyDescent="0.25">
      <c r="A187" s="20"/>
      <c r="B187" s="20"/>
      <c r="C187" s="20"/>
      <c r="D187" s="20"/>
      <c r="E187" s="20">
        <f>Menu!B191</f>
        <v>0</v>
      </c>
      <c r="F187" s="20">
        <f ca="1">IF(E187="",0,SUMIFS(Ventas!$F$6:$F$3005,Ventas!$B$6:$B$3005,E187,Ventas!$A$6:$A$3005,"&gt;="&amp;$B$1,Ventas!$A$6:$A$3005,"&lt;="&amp;$B$2))</f>
        <v>0</v>
      </c>
      <c r="G187" s="20">
        <f t="shared" ca="1" si="9"/>
        <v>1.8700000000000001E-5</v>
      </c>
      <c r="H187" s="20"/>
      <c r="I187" s="20"/>
      <c r="J187" s="20"/>
      <c r="K187" s="20"/>
      <c r="L187" s="20"/>
      <c r="M187" s="20"/>
      <c r="N187" s="20"/>
      <c r="O187" s="20"/>
    </row>
    <row r="188" spans="1:15" x14ac:dyDescent="0.25">
      <c r="A188" s="20"/>
      <c r="B188" s="20"/>
      <c r="C188" s="20"/>
      <c r="D188" s="20"/>
      <c r="E188" s="20">
        <f>Menu!B192</f>
        <v>0</v>
      </c>
      <c r="F188" s="20">
        <f ca="1">IF(E188="",0,SUMIFS(Ventas!$F$6:$F$3005,Ventas!$B$6:$B$3005,E188,Ventas!$A$6:$A$3005,"&gt;="&amp;$B$1,Ventas!$A$6:$A$3005,"&lt;="&amp;$B$2))</f>
        <v>0</v>
      </c>
      <c r="G188" s="20">
        <f t="shared" ca="1" si="9"/>
        <v>1.88E-5</v>
      </c>
      <c r="H188" s="20"/>
      <c r="I188" s="20"/>
      <c r="J188" s="20"/>
      <c r="K188" s="20"/>
      <c r="L188" s="20"/>
      <c r="M188" s="20"/>
      <c r="N188" s="20"/>
      <c r="O188" s="20"/>
    </row>
    <row r="189" spans="1:15" x14ac:dyDescent="0.25">
      <c r="A189" s="20"/>
      <c r="B189" s="20"/>
      <c r="C189" s="20"/>
      <c r="D189" s="20"/>
      <c r="E189" s="20">
        <f>Menu!B193</f>
        <v>0</v>
      </c>
      <c r="F189" s="20">
        <f ca="1">IF(E189="",0,SUMIFS(Ventas!$F$6:$F$3005,Ventas!$B$6:$B$3005,E189,Ventas!$A$6:$A$3005,"&gt;="&amp;$B$1,Ventas!$A$6:$A$3005,"&lt;="&amp;$B$2))</f>
        <v>0</v>
      </c>
      <c r="G189" s="20">
        <f t="shared" ca="1" si="9"/>
        <v>1.8899999999999999E-5</v>
      </c>
      <c r="H189" s="20"/>
      <c r="I189" s="20"/>
      <c r="J189" s="20"/>
      <c r="K189" s="20"/>
      <c r="L189" s="20"/>
      <c r="M189" s="20"/>
      <c r="N189" s="20"/>
      <c r="O189" s="20"/>
    </row>
    <row r="190" spans="1:15" x14ac:dyDescent="0.25">
      <c r="A190" s="20"/>
      <c r="B190" s="20"/>
      <c r="C190" s="20"/>
      <c r="D190" s="20"/>
      <c r="E190" s="20">
        <f>Menu!B194</f>
        <v>0</v>
      </c>
      <c r="F190" s="20">
        <f ca="1">IF(E190="",0,SUMIFS(Ventas!$F$6:$F$3005,Ventas!$B$6:$B$3005,E190,Ventas!$A$6:$A$3005,"&gt;="&amp;$B$1,Ventas!$A$6:$A$3005,"&lt;="&amp;$B$2))</f>
        <v>0</v>
      </c>
      <c r="G190" s="20">
        <f t="shared" ca="1" si="9"/>
        <v>1.8999999999999998E-5</v>
      </c>
      <c r="H190" s="20"/>
      <c r="I190" s="20"/>
      <c r="J190" s="20"/>
      <c r="K190" s="20"/>
      <c r="L190" s="20"/>
      <c r="M190" s="20"/>
      <c r="N190" s="20"/>
      <c r="O190" s="20"/>
    </row>
    <row r="191" spans="1:15" x14ac:dyDescent="0.25">
      <c r="A191" s="20"/>
      <c r="B191" s="20"/>
      <c r="C191" s="20"/>
      <c r="D191" s="20"/>
      <c r="E191" s="20">
        <f>Menu!B195</f>
        <v>0</v>
      </c>
      <c r="F191" s="20">
        <f ca="1">IF(E191="",0,SUMIFS(Ventas!$F$6:$F$3005,Ventas!$B$6:$B$3005,E191,Ventas!$A$6:$A$3005,"&gt;="&amp;$B$1,Ventas!$A$6:$A$3005,"&lt;="&amp;$B$2))</f>
        <v>0</v>
      </c>
      <c r="G191" s="20">
        <f t="shared" ca="1" si="9"/>
        <v>1.91E-5</v>
      </c>
      <c r="H191" s="20"/>
      <c r="I191" s="20"/>
      <c r="J191" s="20"/>
      <c r="K191" s="20"/>
      <c r="L191" s="20"/>
      <c r="M191" s="20"/>
      <c r="N191" s="20"/>
      <c r="O191" s="20"/>
    </row>
    <row r="192" spans="1:15" x14ac:dyDescent="0.25">
      <c r="A192" s="20"/>
      <c r="B192" s="20"/>
      <c r="C192" s="20"/>
      <c r="D192" s="20"/>
      <c r="E192" s="20">
        <f>Menu!B196</f>
        <v>0</v>
      </c>
      <c r="F192" s="20">
        <f ca="1">IF(E192="",0,SUMIFS(Ventas!$F$6:$F$3005,Ventas!$B$6:$B$3005,E192,Ventas!$A$6:$A$3005,"&gt;="&amp;$B$1,Ventas!$A$6:$A$3005,"&lt;="&amp;$B$2))</f>
        <v>0</v>
      </c>
      <c r="G192" s="20">
        <f t="shared" ca="1" si="9"/>
        <v>1.9199999999999999E-5</v>
      </c>
      <c r="H192" s="20"/>
      <c r="I192" s="20"/>
      <c r="J192" s="20"/>
      <c r="K192" s="20"/>
      <c r="L192" s="20"/>
      <c r="M192" s="20"/>
      <c r="N192" s="20"/>
      <c r="O192" s="20"/>
    </row>
    <row r="193" spans="1:15" x14ac:dyDescent="0.25">
      <c r="A193" s="20"/>
      <c r="B193" s="20"/>
      <c r="C193" s="20"/>
      <c r="D193" s="20"/>
      <c r="E193" s="20">
        <f>Menu!B197</f>
        <v>0</v>
      </c>
      <c r="F193" s="20">
        <f ca="1">IF(E193="",0,SUMIFS(Ventas!$F$6:$F$3005,Ventas!$B$6:$B$3005,E193,Ventas!$A$6:$A$3005,"&gt;="&amp;$B$1,Ventas!$A$6:$A$3005,"&lt;="&amp;$B$2))</f>
        <v>0</v>
      </c>
      <c r="G193" s="20">
        <f t="shared" ca="1" si="9"/>
        <v>1.9299999999999998E-5</v>
      </c>
      <c r="H193" s="20"/>
      <c r="I193" s="20"/>
      <c r="J193" s="20"/>
      <c r="K193" s="20"/>
      <c r="L193" s="20"/>
      <c r="M193" s="20"/>
      <c r="N193" s="20"/>
      <c r="O193" s="20"/>
    </row>
    <row r="194" spans="1:15" x14ac:dyDescent="0.25">
      <c r="A194" s="20"/>
      <c r="B194" s="20"/>
      <c r="C194" s="20"/>
      <c r="D194" s="20"/>
      <c r="E194" s="20">
        <f>Menu!B198</f>
        <v>0</v>
      </c>
      <c r="F194" s="20">
        <f ca="1">IF(E194="",0,SUMIFS(Ventas!$F$6:$F$3005,Ventas!$B$6:$B$3005,E194,Ventas!$A$6:$A$3005,"&gt;="&amp;$B$1,Ventas!$A$6:$A$3005,"&lt;="&amp;$B$2))</f>
        <v>0</v>
      </c>
      <c r="G194" s="20">
        <f t="shared" ref="G194:G201" ca="1" si="10">F194+ROW()*0.0000001</f>
        <v>1.9400000000000001E-5</v>
      </c>
      <c r="H194" s="20"/>
      <c r="I194" s="20"/>
      <c r="J194" s="20"/>
      <c r="K194" s="20"/>
      <c r="L194" s="20"/>
      <c r="M194" s="20"/>
      <c r="N194" s="20"/>
      <c r="O194" s="20"/>
    </row>
    <row r="195" spans="1:15" x14ac:dyDescent="0.25">
      <c r="A195" s="20"/>
      <c r="B195" s="20"/>
      <c r="C195" s="20"/>
      <c r="D195" s="20"/>
      <c r="E195" s="20">
        <f>Menu!B199</f>
        <v>0</v>
      </c>
      <c r="F195" s="20">
        <f ca="1">IF(E195="",0,SUMIFS(Ventas!$F$6:$F$3005,Ventas!$B$6:$B$3005,E195,Ventas!$A$6:$A$3005,"&gt;="&amp;$B$1,Ventas!$A$6:$A$3005,"&lt;="&amp;$B$2))</f>
        <v>0</v>
      </c>
      <c r="G195" s="20">
        <f t="shared" ca="1" si="10"/>
        <v>1.95E-5</v>
      </c>
      <c r="H195" s="20"/>
      <c r="I195" s="20"/>
      <c r="J195" s="20"/>
      <c r="K195" s="20"/>
      <c r="L195" s="20"/>
      <c r="M195" s="20"/>
      <c r="N195" s="20"/>
      <c r="O195" s="20"/>
    </row>
    <row r="196" spans="1:15" x14ac:dyDescent="0.25">
      <c r="A196" s="20"/>
      <c r="B196" s="20"/>
      <c r="C196" s="20"/>
      <c r="D196" s="20"/>
      <c r="E196" s="20">
        <f>Menu!B200</f>
        <v>0</v>
      </c>
      <c r="F196" s="20">
        <f ca="1">IF(E196="",0,SUMIFS(Ventas!$F$6:$F$3005,Ventas!$B$6:$B$3005,E196,Ventas!$A$6:$A$3005,"&gt;="&amp;$B$1,Ventas!$A$6:$A$3005,"&lt;="&amp;$B$2))</f>
        <v>0</v>
      </c>
      <c r="G196" s="20">
        <f t="shared" ca="1" si="10"/>
        <v>1.9599999999999999E-5</v>
      </c>
      <c r="H196" s="20"/>
      <c r="I196" s="20"/>
      <c r="J196" s="20"/>
      <c r="K196" s="20"/>
      <c r="L196" s="20"/>
      <c r="M196" s="20"/>
      <c r="N196" s="20"/>
      <c r="O196" s="20"/>
    </row>
    <row r="197" spans="1:15" x14ac:dyDescent="0.25">
      <c r="A197" s="20"/>
      <c r="B197" s="20"/>
      <c r="C197" s="20"/>
      <c r="D197" s="20"/>
      <c r="E197" s="20">
        <f>Menu!B201</f>
        <v>0</v>
      </c>
      <c r="F197" s="20">
        <f ca="1">IF(E197="",0,SUMIFS(Ventas!$F$6:$F$3005,Ventas!$B$6:$B$3005,E197,Ventas!$A$6:$A$3005,"&gt;="&amp;$B$1,Ventas!$A$6:$A$3005,"&lt;="&amp;$B$2))</f>
        <v>0</v>
      </c>
      <c r="G197" s="20">
        <f t="shared" ca="1" si="10"/>
        <v>1.9699999999999998E-5</v>
      </c>
      <c r="H197" s="20"/>
      <c r="I197" s="20"/>
      <c r="J197" s="20"/>
      <c r="K197" s="20"/>
      <c r="L197" s="20"/>
      <c r="M197" s="20"/>
      <c r="N197" s="20"/>
      <c r="O197" s="20"/>
    </row>
    <row r="198" spans="1:15" x14ac:dyDescent="0.25">
      <c r="A198" s="20"/>
      <c r="B198" s="20"/>
      <c r="C198" s="20"/>
      <c r="D198" s="20"/>
      <c r="E198" s="20">
        <f>Menu!B202</f>
        <v>0</v>
      </c>
      <c r="F198" s="20">
        <f ca="1">IF(E198="",0,SUMIFS(Ventas!$F$6:$F$3005,Ventas!$B$6:$B$3005,E198,Ventas!$A$6:$A$3005,"&gt;="&amp;$B$1,Ventas!$A$6:$A$3005,"&lt;="&amp;$B$2))</f>
        <v>0</v>
      </c>
      <c r="G198" s="20">
        <f t="shared" ca="1" si="10"/>
        <v>1.98E-5</v>
      </c>
      <c r="H198" s="20"/>
      <c r="I198" s="20"/>
      <c r="J198" s="20"/>
      <c r="K198" s="20"/>
      <c r="L198" s="20"/>
      <c r="M198" s="20"/>
      <c r="N198" s="20"/>
      <c r="O198" s="20"/>
    </row>
    <row r="199" spans="1:15" x14ac:dyDescent="0.25">
      <c r="A199" s="20"/>
      <c r="B199" s="20"/>
      <c r="C199" s="20"/>
      <c r="D199" s="20"/>
      <c r="E199" s="20">
        <f>Menu!B203</f>
        <v>0</v>
      </c>
      <c r="F199" s="20">
        <f ca="1">IF(E199="",0,SUMIFS(Ventas!$F$6:$F$3005,Ventas!$B$6:$B$3005,E199,Ventas!$A$6:$A$3005,"&gt;="&amp;$B$1,Ventas!$A$6:$A$3005,"&lt;="&amp;$B$2))</f>
        <v>0</v>
      </c>
      <c r="G199" s="20">
        <f t="shared" ca="1" si="10"/>
        <v>1.9899999999999999E-5</v>
      </c>
      <c r="H199" s="20"/>
      <c r="I199" s="20"/>
      <c r="J199" s="20"/>
      <c r="K199" s="20"/>
      <c r="L199" s="20"/>
      <c r="M199" s="20"/>
      <c r="N199" s="20"/>
      <c r="O199" s="20"/>
    </row>
    <row r="200" spans="1:15" x14ac:dyDescent="0.25">
      <c r="A200" s="20"/>
      <c r="B200" s="20"/>
      <c r="C200" s="20"/>
      <c r="D200" s="20"/>
      <c r="E200" s="20">
        <f>Menu!B204</f>
        <v>0</v>
      </c>
      <c r="F200" s="20">
        <f ca="1">IF(E200="",0,SUMIFS(Ventas!$F$6:$F$3005,Ventas!$B$6:$B$3005,E200,Ventas!$A$6:$A$3005,"&gt;="&amp;$B$1,Ventas!$A$6:$A$3005,"&lt;="&amp;$B$2))</f>
        <v>0</v>
      </c>
      <c r="G200" s="20">
        <f t="shared" ca="1" si="10"/>
        <v>1.9999999999999998E-5</v>
      </c>
      <c r="H200" s="20"/>
      <c r="I200" s="20"/>
      <c r="J200" s="20"/>
      <c r="K200" s="20"/>
      <c r="L200" s="20"/>
      <c r="M200" s="20"/>
      <c r="N200" s="20"/>
      <c r="O200" s="20"/>
    </row>
    <row r="201" spans="1:15" x14ac:dyDescent="0.25">
      <c r="A201" s="20"/>
      <c r="B201" s="20"/>
      <c r="C201" s="20"/>
      <c r="D201" s="20"/>
      <c r="E201" s="20">
        <f>Menu!B205</f>
        <v>0</v>
      </c>
      <c r="F201" s="20">
        <f ca="1">IF(E201="",0,SUMIFS(Ventas!$F$6:$F$3005,Ventas!$B$6:$B$3005,E201,Ventas!$A$6:$A$3005,"&gt;="&amp;$B$1,Ventas!$A$6:$A$3005,"&lt;="&amp;$B$2))</f>
        <v>0</v>
      </c>
      <c r="G201" s="20">
        <f t="shared" ca="1" si="10"/>
        <v>2.0100000000000001E-5</v>
      </c>
      <c r="H201" s="20"/>
      <c r="I201" s="20"/>
      <c r="J201" s="20"/>
      <c r="K201" s="20"/>
      <c r="L201" s="20"/>
      <c r="M201" s="20"/>
      <c r="N201" s="20"/>
      <c r="O201" s="20"/>
    </row>
    <row r="202" spans="1:15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</row>
    <row r="203" spans="1:15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</row>
    <row r="204" spans="1:15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</row>
    <row r="205" spans="1:15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</row>
    <row r="206" spans="1:15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</row>
    <row r="207" spans="1:15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</row>
    <row r="208" spans="1:15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</row>
    <row r="209" spans="1:15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</row>
    <row r="210" spans="1:15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</row>
    <row r="211" spans="1:15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</row>
    <row r="212" spans="1:15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</row>
    <row r="213" spans="1:15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</row>
    <row r="214" spans="1:15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</row>
    <row r="215" spans="1:15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</row>
    <row r="216" spans="1:15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</row>
    <row r="217" spans="1:15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</row>
    <row r="218" spans="1:15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</row>
    <row r="219" spans="1:15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</row>
    <row r="220" spans="1:15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</row>
    <row r="221" spans="1:15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</row>
    <row r="222" spans="1:15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</row>
    <row r="223" spans="1:15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</row>
    <row r="224" spans="1:15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</row>
    <row r="225" spans="1:15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</row>
    <row r="226" spans="1:15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</row>
    <row r="227" spans="1:15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</row>
    <row r="228" spans="1:15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</row>
    <row r="229" spans="1:15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</row>
    <row r="230" spans="1:15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</row>
    <row r="231" spans="1:15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</row>
    <row r="232" spans="1:15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</row>
    <row r="233" spans="1:15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</row>
    <row r="234" spans="1:15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</row>
    <row r="235" spans="1:15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</row>
    <row r="236" spans="1:15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</row>
    <row r="237" spans="1:15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</row>
    <row r="238" spans="1:15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</row>
    <row r="239" spans="1:15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</row>
    <row r="240" spans="1:15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</row>
    <row r="241" spans="1:15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</row>
    <row r="242" spans="1:15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</row>
    <row r="243" spans="1:15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</row>
    <row r="244" spans="1:15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</row>
    <row r="245" spans="1:15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</row>
    <row r="246" spans="1:15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</row>
    <row r="247" spans="1:15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</row>
    <row r="248" spans="1:15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</row>
    <row r="249" spans="1:15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</row>
    <row r="250" spans="1:15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</row>
    <row r="251" spans="1:15" x14ac:dyDescent="0.25">
      <c r="A251" s="20"/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</row>
    <row r="252" spans="1:15" x14ac:dyDescent="0.25">
      <c r="A252" s="20"/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</row>
    <row r="253" spans="1:15" x14ac:dyDescent="0.25">
      <c r="A253" s="20"/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</row>
    <row r="254" spans="1:15" x14ac:dyDescent="0.25">
      <c r="A254" s="20"/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</row>
    <row r="255" spans="1:15" x14ac:dyDescent="0.25">
      <c r="A255" s="20"/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</row>
    <row r="256" spans="1:15" x14ac:dyDescent="0.25">
      <c r="A256" s="20"/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</row>
    <row r="257" spans="1:15" x14ac:dyDescent="0.25">
      <c r="A257" s="20"/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</row>
    <row r="258" spans="1:15" x14ac:dyDescent="0.25">
      <c r="A258" s="20"/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</row>
    <row r="259" spans="1:15" x14ac:dyDescent="0.25">
      <c r="A259" s="20"/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</row>
    <row r="260" spans="1:15" x14ac:dyDescent="0.25">
      <c r="A260" s="20"/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</row>
    <row r="261" spans="1:15" x14ac:dyDescent="0.25">
      <c r="A261" s="20"/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</row>
    <row r="262" spans="1:15" x14ac:dyDescent="0.25">
      <c r="A262" s="20"/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</row>
    <row r="263" spans="1:15" x14ac:dyDescent="0.25">
      <c r="A263" s="20"/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</row>
    <row r="264" spans="1:15" x14ac:dyDescent="0.25">
      <c r="A264" s="20"/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</row>
    <row r="265" spans="1:15" x14ac:dyDescent="0.25">
      <c r="A265" s="20"/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</row>
    <row r="266" spans="1:15" x14ac:dyDescent="0.25">
      <c r="A266" s="20"/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</row>
    <row r="267" spans="1:15" x14ac:dyDescent="0.25">
      <c r="A267" s="20"/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</row>
    <row r="268" spans="1:15" x14ac:dyDescent="0.25">
      <c r="A268" s="20"/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</row>
    <row r="269" spans="1:15" x14ac:dyDescent="0.25">
      <c r="A269" s="20"/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</row>
    <row r="270" spans="1:15" x14ac:dyDescent="0.25">
      <c r="A270" s="20"/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</row>
    <row r="271" spans="1:15" x14ac:dyDescent="0.25">
      <c r="A271" s="20"/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</row>
    <row r="272" spans="1:15" x14ac:dyDescent="0.25">
      <c r="A272" s="20"/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</row>
    <row r="273" spans="1:15" x14ac:dyDescent="0.25">
      <c r="A273" s="20"/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</row>
    <row r="274" spans="1:15" x14ac:dyDescent="0.25">
      <c r="A274" s="20"/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</row>
    <row r="275" spans="1:15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</row>
    <row r="276" spans="1:15" x14ac:dyDescent="0.25">
      <c r="A276" s="20"/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</row>
    <row r="277" spans="1:15" x14ac:dyDescent="0.25">
      <c r="A277" s="20"/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</row>
    <row r="278" spans="1:15" x14ac:dyDescent="0.25">
      <c r="A278" s="20"/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</row>
    <row r="279" spans="1:15" x14ac:dyDescent="0.25">
      <c r="A279" s="20"/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</row>
    <row r="280" spans="1:15" x14ac:dyDescent="0.25">
      <c r="A280" s="20"/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</row>
    <row r="281" spans="1:15" x14ac:dyDescent="0.25">
      <c r="A281" s="20"/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</row>
    <row r="282" spans="1:15" x14ac:dyDescent="0.25">
      <c r="A282" s="20"/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</row>
    <row r="283" spans="1:15" x14ac:dyDescent="0.25">
      <c r="A283" s="20"/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</row>
    <row r="284" spans="1:15" x14ac:dyDescent="0.25">
      <c r="A284" s="20"/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</row>
    <row r="285" spans="1:15" x14ac:dyDescent="0.25">
      <c r="A285" s="20"/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</row>
    <row r="286" spans="1:15" x14ac:dyDescent="0.25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</row>
    <row r="287" spans="1:15" x14ac:dyDescent="0.25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</row>
    <row r="288" spans="1:15" x14ac:dyDescent="0.25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</row>
    <row r="289" spans="1:15" x14ac:dyDescent="0.25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</row>
    <row r="290" spans="1:15" x14ac:dyDescent="0.25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</row>
    <row r="291" spans="1:15" x14ac:dyDescent="0.25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</row>
    <row r="292" spans="1:15" x14ac:dyDescent="0.25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</row>
    <row r="293" spans="1:15" x14ac:dyDescent="0.25">
      <c r="A293" s="20"/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</row>
    <row r="294" spans="1:15" x14ac:dyDescent="0.25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</row>
    <row r="295" spans="1:15" x14ac:dyDescent="0.25">
      <c r="A295" s="20"/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</row>
    <row r="296" spans="1:15" x14ac:dyDescent="0.25">
      <c r="A296" s="20"/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</row>
    <row r="297" spans="1:15" x14ac:dyDescent="0.25">
      <c r="A297" s="20"/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</row>
    <row r="298" spans="1:15" x14ac:dyDescent="0.25">
      <c r="A298" s="20"/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</row>
    <row r="299" spans="1:15" x14ac:dyDescent="0.25">
      <c r="A299" s="20"/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</row>
    <row r="300" spans="1:15" x14ac:dyDescent="0.25">
      <c r="A300" s="20"/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</row>
    <row r="301" spans="1:15" x14ac:dyDescent="0.25">
      <c r="A301" s="20"/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</row>
    <row r="302" spans="1:15" x14ac:dyDescent="0.25">
      <c r="A302" s="20"/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</row>
    <row r="303" spans="1:15" x14ac:dyDescent="0.25">
      <c r="A303" s="20"/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</row>
    <row r="304" spans="1:15" x14ac:dyDescent="0.25">
      <c r="A304" s="20"/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</row>
    <row r="305" spans="1:15" x14ac:dyDescent="0.25">
      <c r="A305" s="20"/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</row>
    <row r="306" spans="1:15" x14ac:dyDescent="0.25">
      <c r="A306" s="20"/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</row>
    <row r="307" spans="1:15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</row>
    <row r="308" spans="1:15" x14ac:dyDescent="0.25">
      <c r="A308" s="20"/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</row>
    <row r="309" spans="1:15" x14ac:dyDescent="0.25">
      <c r="A309" s="20"/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</row>
    <row r="310" spans="1:15" x14ac:dyDescent="0.25">
      <c r="A310" s="20"/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</row>
    <row r="311" spans="1:15" x14ac:dyDescent="0.25">
      <c r="A311" s="20"/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</row>
    <row r="312" spans="1:15" x14ac:dyDescent="0.25">
      <c r="A312" s="20"/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</row>
    <row r="313" spans="1:15" x14ac:dyDescent="0.25">
      <c r="A313" s="20"/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</row>
    <row r="314" spans="1:15" x14ac:dyDescent="0.25">
      <c r="A314" s="20"/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</row>
    <row r="315" spans="1:15" x14ac:dyDescent="0.25">
      <c r="A315" s="20"/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</row>
    <row r="316" spans="1:15" x14ac:dyDescent="0.25">
      <c r="A316" s="20"/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</row>
    <row r="317" spans="1:15" x14ac:dyDescent="0.25">
      <c r="A317" s="20"/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</row>
    <row r="318" spans="1:15" x14ac:dyDescent="0.25">
      <c r="A318" s="20"/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</row>
    <row r="319" spans="1:15" x14ac:dyDescent="0.25">
      <c r="A319" s="20"/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</row>
    <row r="320" spans="1:15" x14ac:dyDescent="0.25">
      <c r="A320" s="20"/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</row>
    <row r="321" spans="1:15" x14ac:dyDescent="0.25">
      <c r="A321" s="20"/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</row>
    <row r="322" spans="1:15" x14ac:dyDescent="0.25">
      <c r="A322" s="20"/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</row>
    <row r="323" spans="1:15" x14ac:dyDescent="0.25">
      <c r="A323" s="20"/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</row>
    <row r="324" spans="1:15" x14ac:dyDescent="0.25">
      <c r="A324" s="20"/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</row>
    <row r="325" spans="1:15" x14ac:dyDescent="0.25">
      <c r="A325" s="20"/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</row>
    <row r="326" spans="1:15" x14ac:dyDescent="0.25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</row>
    <row r="327" spans="1:15" x14ac:dyDescent="0.25">
      <c r="A327" s="20"/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</row>
    <row r="328" spans="1:15" x14ac:dyDescent="0.25">
      <c r="A328" s="20"/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</row>
    <row r="329" spans="1:15" x14ac:dyDescent="0.25">
      <c r="A329" s="20"/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</row>
    <row r="330" spans="1:15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</row>
    <row r="331" spans="1:15" x14ac:dyDescent="0.25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</row>
    <row r="332" spans="1:15" x14ac:dyDescent="0.25">
      <c r="A332" s="20"/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1:15" x14ac:dyDescent="0.25">
      <c r="A333" s="20"/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1:15" x14ac:dyDescent="0.25">
      <c r="A334" s="20"/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1:15" x14ac:dyDescent="0.25">
      <c r="A335" s="20"/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1:15" x14ac:dyDescent="0.25">
      <c r="A336" s="20"/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1:15" x14ac:dyDescent="0.25">
      <c r="A337" s="20"/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1:15" x14ac:dyDescent="0.25">
      <c r="A338" s="20"/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1:15" x14ac:dyDescent="0.25">
      <c r="A339" s="20"/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1:15" x14ac:dyDescent="0.25">
      <c r="A340" s="20"/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</row>
    <row r="341" spans="1:15" x14ac:dyDescent="0.25">
      <c r="A341" s="20"/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</row>
    <row r="342" spans="1:15" x14ac:dyDescent="0.25">
      <c r="A342" s="20"/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</row>
    <row r="343" spans="1:15" x14ac:dyDescent="0.25">
      <c r="A343" s="20"/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</row>
    <row r="344" spans="1:15" x14ac:dyDescent="0.25">
      <c r="A344" s="20"/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</row>
    <row r="345" spans="1:15" x14ac:dyDescent="0.25">
      <c r="A345" s="20"/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</row>
    <row r="346" spans="1:15" x14ac:dyDescent="0.25">
      <c r="A346" s="20"/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</row>
    <row r="347" spans="1:15" x14ac:dyDescent="0.25">
      <c r="A347" s="20"/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</row>
    <row r="348" spans="1:15" x14ac:dyDescent="0.25">
      <c r="A348" s="20"/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</row>
    <row r="349" spans="1:15" x14ac:dyDescent="0.25">
      <c r="A349" s="20"/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</row>
    <row r="350" spans="1:15" x14ac:dyDescent="0.25">
      <c r="A350" s="20"/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</row>
    <row r="351" spans="1:15" x14ac:dyDescent="0.25">
      <c r="A351" s="20"/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</row>
    <row r="352" spans="1:15" x14ac:dyDescent="0.25">
      <c r="A352" s="20"/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</row>
    <row r="353" spans="1:15" x14ac:dyDescent="0.25">
      <c r="A353" s="20"/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</row>
    <row r="354" spans="1:15" x14ac:dyDescent="0.25">
      <c r="A354" s="20"/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</row>
    <row r="355" spans="1:15" x14ac:dyDescent="0.25">
      <c r="A355" s="20"/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</row>
    <row r="356" spans="1:15" x14ac:dyDescent="0.25">
      <c r="A356" s="20"/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</row>
    <row r="357" spans="1:15" x14ac:dyDescent="0.25">
      <c r="A357" s="20"/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</row>
    <row r="358" spans="1:15" x14ac:dyDescent="0.25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</row>
    <row r="359" spans="1:15" x14ac:dyDescent="0.25">
      <c r="A359" s="20"/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</row>
    <row r="360" spans="1:15" x14ac:dyDescent="0.25">
      <c r="A360" s="20"/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</row>
    <row r="361" spans="1:15" x14ac:dyDescent="0.25">
      <c r="A361" s="20"/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</row>
    <row r="362" spans="1:15" x14ac:dyDescent="0.25">
      <c r="A362" s="20"/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</row>
    <row r="363" spans="1:15" x14ac:dyDescent="0.25">
      <c r="A363" s="20"/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</row>
    <row r="364" spans="1:15" x14ac:dyDescent="0.25">
      <c r="A364" s="20"/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</row>
    <row r="365" spans="1:15" x14ac:dyDescent="0.25">
      <c r="A365" s="20"/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</row>
    <row r="366" spans="1:15" x14ac:dyDescent="0.25">
      <c r="A366" s="20"/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</row>
    <row r="367" spans="1:15" x14ac:dyDescent="0.25">
      <c r="A367" s="20"/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</row>
    <row r="368" spans="1:15" x14ac:dyDescent="0.25">
      <c r="A368" s="20"/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</row>
    <row r="369" spans="1:15" x14ac:dyDescent="0.25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</row>
    <row r="370" spans="1:15" x14ac:dyDescent="0.25">
      <c r="A370" s="20"/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</row>
    <row r="371" spans="1:15" x14ac:dyDescent="0.25">
      <c r="A371" s="20"/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</row>
    <row r="372" spans="1:15" x14ac:dyDescent="0.25">
      <c r="A372" s="20"/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</row>
    <row r="373" spans="1:15" x14ac:dyDescent="0.25">
      <c r="A373" s="20"/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</row>
    <row r="374" spans="1:15" x14ac:dyDescent="0.25">
      <c r="A374" s="20"/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</row>
    <row r="375" spans="1:15" x14ac:dyDescent="0.25">
      <c r="A375" s="20"/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</row>
    <row r="376" spans="1:15" x14ac:dyDescent="0.25">
      <c r="A376" s="20"/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</row>
    <row r="377" spans="1:15" x14ac:dyDescent="0.25">
      <c r="A377" s="20"/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</row>
    <row r="378" spans="1:15" x14ac:dyDescent="0.25">
      <c r="A378" s="20"/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</row>
    <row r="379" spans="1:15" x14ac:dyDescent="0.25">
      <c r="A379" s="20"/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</row>
    <row r="380" spans="1:15" x14ac:dyDescent="0.25">
      <c r="A380" s="20"/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</row>
    <row r="381" spans="1:15" x14ac:dyDescent="0.25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</row>
    <row r="382" spans="1:15" x14ac:dyDescent="0.25">
      <c r="A382" s="20"/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</row>
    <row r="383" spans="1:15" x14ac:dyDescent="0.25">
      <c r="A383" s="20"/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</row>
    <row r="384" spans="1:15" x14ac:dyDescent="0.25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</row>
    <row r="385" spans="1:15" x14ac:dyDescent="0.2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</row>
    <row r="386" spans="1:15" x14ac:dyDescent="0.25">
      <c r="A386" s="20"/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</row>
    <row r="387" spans="1:15" x14ac:dyDescent="0.25">
      <c r="A387" s="20"/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</row>
    <row r="388" spans="1:15" x14ac:dyDescent="0.25">
      <c r="A388" s="20"/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</row>
    <row r="389" spans="1:15" x14ac:dyDescent="0.25">
      <c r="A389" s="20"/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</row>
    <row r="390" spans="1:15" x14ac:dyDescent="0.25">
      <c r="A390" s="20"/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</row>
    <row r="391" spans="1:15" x14ac:dyDescent="0.25">
      <c r="A391" s="20"/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</row>
    <row r="392" spans="1:15" x14ac:dyDescent="0.25">
      <c r="A392" s="20"/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</row>
    <row r="393" spans="1:15" x14ac:dyDescent="0.25">
      <c r="A393" s="20"/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</row>
    <row r="394" spans="1:15" x14ac:dyDescent="0.25">
      <c r="A394" s="20"/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</row>
    <row r="395" spans="1:15" x14ac:dyDescent="0.25">
      <c r="A395" s="20"/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</row>
    <row r="396" spans="1:15" x14ac:dyDescent="0.25">
      <c r="A396" s="20"/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</row>
    <row r="397" spans="1:15" x14ac:dyDescent="0.25">
      <c r="A397" s="20"/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</row>
    <row r="398" spans="1:15" x14ac:dyDescent="0.25">
      <c r="A398" s="20"/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</row>
    <row r="399" spans="1:15" x14ac:dyDescent="0.25">
      <c r="A399" s="20"/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</row>
    <row r="400" spans="1:15" x14ac:dyDescent="0.25">
      <c r="A400" s="20"/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</row>
    <row r="401" spans="1:15" x14ac:dyDescent="0.25">
      <c r="A401" s="20"/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</row>
    <row r="402" spans="1:15" x14ac:dyDescent="0.25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</row>
    <row r="403" spans="1:15" x14ac:dyDescent="0.25">
      <c r="A403" s="20"/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</row>
    <row r="404" spans="1:15" x14ac:dyDescent="0.25">
      <c r="A404" s="20"/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</row>
    <row r="405" spans="1:15" x14ac:dyDescent="0.25">
      <c r="A405" s="20"/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</row>
    <row r="406" spans="1:15" x14ac:dyDescent="0.25">
      <c r="A406" s="20"/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</row>
    <row r="407" spans="1:15" x14ac:dyDescent="0.25">
      <c r="A407" s="20"/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</row>
    <row r="408" spans="1:15" x14ac:dyDescent="0.25">
      <c r="A408" s="20"/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</row>
    <row r="409" spans="1:15" x14ac:dyDescent="0.25">
      <c r="A409" s="20"/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</row>
    <row r="410" spans="1:15" x14ac:dyDescent="0.25">
      <c r="A410" s="20"/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</row>
    <row r="411" spans="1:15" x14ac:dyDescent="0.25">
      <c r="A411" s="20"/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</row>
    <row r="412" spans="1:15" x14ac:dyDescent="0.25">
      <c r="A412" s="20"/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</row>
    <row r="413" spans="1:15" x14ac:dyDescent="0.25">
      <c r="A413" s="20"/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</row>
    <row r="414" spans="1:15" x14ac:dyDescent="0.25">
      <c r="A414" s="20"/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</row>
    <row r="415" spans="1:15" x14ac:dyDescent="0.25">
      <c r="A415" s="20"/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</row>
    <row r="416" spans="1:15" x14ac:dyDescent="0.25">
      <c r="A416" s="20"/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</row>
    <row r="417" spans="1:15" x14ac:dyDescent="0.25">
      <c r="A417" s="20"/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</row>
    <row r="418" spans="1:15" x14ac:dyDescent="0.25">
      <c r="A418" s="20"/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</row>
    <row r="419" spans="1:15" x14ac:dyDescent="0.25">
      <c r="A419" s="20"/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</row>
    <row r="420" spans="1:15" x14ac:dyDescent="0.25">
      <c r="A420" s="20"/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</row>
    <row r="421" spans="1:15" x14ac:dyDescent="0.25">
      <c r="A421" s="20"/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</row>
    <row r="422" spans="1:15" x14ac:dyDescent="0.25">
      <c r="A422" s="20"/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</row>
    <row r="423" spans="1:15" x14ac:dyDescent="0.25">
      <c r="A423" s="20"/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</row>
    <row r="424" spans="1:15" x14ac:dyDescent="0.25">
      <c r="A424" s="20"/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</row>
    <row r="425" spans="1:15" x14ac:dyDescent="0.25">
      <c r="A425" s="20"/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</row>
    <row r="426" spans="1:15" x14ac:dyDescent="0.25">
      <c r="A426" s="20"/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</row>
    <row r="427" spans="1:15" x14ac:dyDescent="0.25">
      <c r="A427" s="20"/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</row>
    <row r="428" spans="1:15" x14ac:dyDescent="0.25">
      <c r="A428" s="20"/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</row>
    <row r="429" spans="1:15" x14ac:dyDescent="0.25">
      <c r="A429" s="20"/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</row>
    <row r="430" spans="1:15" x14ac:dyDescent="0.25">
      <c r="A430" s="20"/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</row>
    <row r="431" spans="1:15" x14ac:dyDescent="0.25">
      <c r="A431" s="20"/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</row>
    <row r="432" spans="1:15" x14ac:dyDescent="0.25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</row>
    <row r="433" spans="1:15" x14ac:dyDescent="0.25">
      <c r="A433" s="20"/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</row>
    <row r="434" spans="1:15" x14ac:dyDescent="0.25">
      <c r="A434" s="20"/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</row>
    <row r="435" spans="1:15" x14ac:dyDescent="0.25">
      <c r="A435" s="20"/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</row>
    <row r="436" spans="1:15" x14ac:dyDescent="0.25">
      <c r="A436" s="20"/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</row>
    <row r="437" spans="1:15" x14ac:dyDescent="0.25">
      <c r="A437" s="20"/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</row>
    <row r="438" spans="1:15" x14ac:dyDescent="0.25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</row>
    <row r="439" spans="1:15" x14ac:dyDescent="0.25">
      <c r="A439" s="20"/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</row>
    <row r="440" spans="1:15" x14ac:dyDescent="0.25">
      <c r="A440" s="20"/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</row>
    <row r="441" spans="1:15" x14ac:dyDescent="0.25">
      <c r="A441" s="20"/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</row>
    <row r="442" spans="1:15" x14ac:dyDescent="0.25">
      <c r="A442" s="20"/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</row>
    <row r="443" spans="1:15" x14ac:dyDescent="0.25">
      <c r="A443" s="20"/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</row>
    <row r="444" spans="1:15" x14ac:dyDescent="0.25">
      <c r="A444" s="20"/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</row>
    <row r="445" spans="1:15" x14ac:dyDescent="0.25">
      <c r="A445" s="20"/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</row>
    <row r="446" spans="1:15" x14ac:dyDescent="0.25">
      <c r="A446" s="20"/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</row>
    <row r="447" spans="1:15" x14ac:dyDescent="0.25">
      <c r="A447" s="20"/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</row>
    <row r="448" spans="1:15" x14ac:dyDescent="0.25">
      <c r="A448" s="20"/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</row>
    <row r="449" spans="1:15" x14ac:dyDescent="0.25">
      <c r="A449" s="20"/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</row>
    <row r="450" spans="1:15" x14ac:dyDescent="0.25">
      <c r="A450" s="20"/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</row>
    <row r="451" spans="1:15" x14ac:dyDescent="0.25">
      <c r="A451" s="20"/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</row>
    <row r="452" spans="1:15" x14ac:dyDescent="0.25">
      <c r="A452" s="20"/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</row>
    <row r="453" spans="1:15" x14ac:dyDescent="0.25">
      <c r="A453" s="20"/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</row>
    <row r="454" spans="1:15" x14ac:dyDescent="0.25">
      <c r="A454" s="20"/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</row>
    <row r="455" spans="1:15" x14ac:dyDescent="0.25">
      <c r="A455" s="20"/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</row>
    <row r="456" spans="1:15" x14ac:dyDescent="0.25">
      <c r="A456" s="20"/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</row>
    <row r="457" spans="1:15" x14ac:dyDescent="0.25">
      <c r="A457" s="20"/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</row>
    <row r="458" spans="1:15" x14ac:dyDescent="0.25">
      <c r="A458" s="20"/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</row>
    <row r="459" spans="1:15" x14ac:dyDescent="0.25">
      <c r="A459" s="20"/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</row>
    <row r="460" spans="1:15" x14ac:dyDescent="0.25">
      <c r="A460" s="20"/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</row>
    <row r="461" spans="1:15" x14ac:dyDescent="0.25">
      <c r="A461" s="20"/>
      <c r="B461" s="20"/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</row>
    <row r="462" spans="1:15" x14ac:dyDescent="0.25">
      <c r="A462" s="20"/>
      <c r="B462" s="20"/>
      <c r="C462" s="20"/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</row>
    <row r="463" spans="1:15" x14ac:dyDescent="0.25">
      <c r="A463" s="20"/>
      <c r="B463" s="20"/>
      <c r="C463" s="20"/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</row>
    <row r="464" spans="1:15" x14ac:dyDescent="0.25">
      <c r="A464" s="20"/>
      <c r="B464" s="2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</row>
    <row r="465" spans="1:15" x14ac:dyDescent="0.25">
      <c r="A465" s="20"/>
      <c r="B465" s="20"/>
      <c r="C465" s="2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</row>
    <row r="466" spans="1:15" x14ac:dyDescent="0.25">
      <c r="A466" s="20"/>
      <c r="B466" s="2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</row>
    <row r="467" spans="1:15" x14ac:dyDescent="0.25">
      <c r="A467" s="20"/>
      <c r="B467" s="2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</row>
    <row r="468" spans="1:15" x14ac:dyDescent="0.25">
      <c r="A468" s="20"/>
      <c r="B468" s="20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</row>
    <row r="469" spans="1:15" x14ac:dyDescent="0.25">
      <c r="A469" s="20"/>
      <c r="B469" s="20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</row>
    <row r="470" spans="1:15" x14ac:dyDescent="0.25">
      <c r="A470" s="20"/>
      <c r="B470" s="20"/>
      <c r="C470" s="20"/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</row>
    <row r="471" spans="1:15" x14ac:dyDescent="0.25">
      <c r="A471" s="20"/>
      <c r="B471" s="20"/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</row>
    <row r="472" spans="1:15" x14ac:dyDescent="0.25">
      <c r="A472" s="20"/>
      <c r="B472" s="20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</row>
    <row r="473" spans="1:15" x14ac:dyDescent="0.25">
      <c r="A473" s="20"/>
      <c r="B473" s="2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</row>
    <row r="474" spans="1:15" x14ac:dyDescent="0.25">
      <c r="A474" s="20"/>
      <c r="B474" s="2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</row>
    <row r="475" spans="1:15" x14ac:dyDescent="0.25">
      <c r="A475" s="20"/>
      <c r="B475" s="2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</row>
    <row r="476" spans="1:15" x14ac:dyDescent="0.25">
      <c r="A476" s="20"/>
      <c r="B476" s="20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</row>
    <row r="477" spans="1:15" x14ac:dyDescent="0.25">
      <c r="A477" s="20"/>
      <c r="B477" s="2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</row>
    <row r="478" spans="1:15" x14ac:dyDescent="0.25">
      <c r="A478" s="20"/>
      <c r="B478" s="20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</row>
    <row r="479" spans="1:15" x14ac:dyDescent="0.25">
      <c r="A479" s="20"/>
      <c r="B479" s="20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0"/>
      <c r="N479" s="20"/>
      <c r="O479" s="20"/>
    </row>
    <row r="480" spans="1:15" x14ac:dyDescent="0.25">
      <c r="A480" s="20"/>
      <c r="B480" s="20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</row>
    <row r="481" spans="1:15" x14ac:dyDescent="0.25">
      <c r="A481" s="20"/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</row>
    <row r="482" spans="1:15" x14ac:dyDescent="0.25">
      <c r="A482" s="20"/>
      <c r="B482" s="20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</row>
    <row r="483" spans="1:15" x14ac:dyDescent="0.25">
      <c r="A483" s="20"/>
      <c r="B483" s="20"/>
      <c r="C483" s="20"/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</row>
    <row r="484" spans="1:15" x14ac:dyDescent="0.25">
      <c r="A484" s="20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</row>
    <row r="485" spans="1:15" x14ac:dyDescent="0.25">
      <c r="A485" s="20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</row>
    <row r="486" spans="1:15" x14ac:dyDescent="0.25">
      <c r="A486" s="20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</row>
    <row r="487" spans="1:15" x14ac:dyDescent="0.25">
      <c r="A487" s="20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</row>
    <row r="488" spans="1:15" x14ac:dyDescent="0.25">
      <c r="A488" s="20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</row>
    <row r="489" spans="1:15" x14ac:dyDescent="0.25">
      <c r="A489" s="20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</row>
    <row r="490" spans="1:15" x14ac:dyDescent="0.25">
      <c r="A490" s="20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</row>
    <row r="491" spans="1:15" x14ac:dyDescent="0.25">
      <c r="A491" s="20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</row>
    <row r="492" spans="1:15" x14ac:dyDescent="0.25">
      <c r="A492" s="20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</row>
    <row r="493" spans="1:15" x14ac:dyDescent="0.25">
      <c r="A493" s="20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</row>
    <row r="494" spans="1:15" x14ac:dyDescent="0.25">
      <c r="A494" s="20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</row>
    <row r="495" spans="1:15" x14ac:dyDescent="0.25">
      <c r="A495" s="20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</row>
    <row r="496" spans="1:15" x14ac:dyDescent="0.25">
      <c r="A496" s="20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</row>
    <row r="497" spans="1:15" x14ac:dyDescent="0.25">
      <c r="A497" s="20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</row>
    <row r="498" spans="1:15" x14ac:dyDescent="0.25">
      <c r="A498" s="20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</row>
    <row r="499" spans="1:15" x14ac:dyDescent="0.25">
      <c r="A499" s="20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</row>
    <row r="500" spans="1:15" x14ac:dyDescent="0.25">
      <c r="A500" s="20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</row>
  </sheetData>
  <sheetProtection sheet="1" objects="1" scenarios="1" sort="0" autoFilter="0" pivotTables="0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showGridLines="0" workbookViewId="0"/>
  </sheetViews>
  <sheetFormatPr baseColWidth="10" defaultRowHeight="15" x14ac:dyDescent="0.25"/>
  <cols>
    <col min="1" max="10" width="22.7109375" customWidth="1"/>
  </cols>
  <sheetData>
    <row r="1" spans="1:9" ht="1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t="s">
        <v>46</v>
      </c>
    </row>
    <row r="2" spans="1:9" x14ac:dyDescent="0.25">
      <c r="A2" t="s">
        <v>8</v>
      </c>
      <c r="B2" t="s">
        <v>15</v>
      </c>
      <c r="C2" t="s">
        <v>17</v>
      </c>
      <c r="D2" t="s">
        <v>21</v>
      </c>
      <c r="E2" t="s">
        <v>28</v>
      </c>
      <c r="F2" t="s">
        <v>36</v>
      </c>
      <c r="G2" t="s">
        <v>39</v>
      </c>
      <c r="H2" t="s">
        <v>44</v>
      </c>
      <c r="I2" t="s">
        <v>47</v>
      </c>
    </row>
    <row r="3" spans="1:9" x14ac:dyDescent="0.25">
      <c r="A3" t="s">
        <v>9</v>
      </c>
      <c r="B3" t="s">
        <v>16</v>
      </c>
      <c r="C3" t="s">
        <v>18</v>
      </c>
      <c r="D3" t="s">
        <v>22</v>
      </c>
      <c r="E3" t="s">
        <v>29</v>
      </c>
      <c r="F3" t="s">
        <v>37</v>
      </c>
      <c r="G3" t="s">
        <v>40</v>
      </c>
      <c r="H3" t="s">
        <v>45</v>
      </c>
      <c r="I3" t="s">
        <v>48</v>
      </c>
    </row>
    <row r="4" spans="1:9" x14ac:dyDescent="0.25">
      <c r="A4" t="s">
        <v>10</v>
      </c>
      <c r="C4" t="s">
        <v>19</v>
      </c>
      <c r="D4" t="s">
        <v>23</v>
      </c>
      <c r="E4" t="s">
        <v>30</v>
      </c>
      <c r="F4" t="s">
        <v>38</v>
      </c>
      <c r="G4" t="s">
        <v>41</v>
      </c>
    </row>
    <row r="5" spans="1:9" x14ac:dyDescent="0.25">
      <c r="A5" t="s">
        <v>11</v>
      </c>
      <c r="C5" t="s">
        <v>20</v>
      </c>
      <c r="D5" t="s">
        <v>24</v>
      </c>
      <c r="E5" t="s">
        <v>31</v>
      </c>
      <c r="G5" t="s">
        <v>42</v>
      </c>
    </row>
    <row r="6" spans="1:9" x14ac:dyDescent="0.25">
      <c r="A6" t="s">
        <v>12</v>
      </c>
      <c r="D6" t="s">
        <v>25</v>
      </c>
      <c r="E6" t="s">
        <v>32</v>
      </c>
      <c r="G6" t="s">
        <v>43</v>
      </c>
    </row>
    <row r="7" spans="1:9" x14ac:dyDescent="0.25">
      <c r="A7" t="s">
        <v>13</v>
      </c>
      <c r="D7" t="s">
        <v>26</v>
      </c>
      <c r="E7" t="s">
        <v>33</v>
      </c>
    </row>
    <row r="8" spans="1:9" x14ac:dyDescent="0.25">
      <c r="A8" t="s">
        <v>14</v>
      </c>
      <c r="D8" t="s">
        <v>27</v>
      </c>
      <c r="E8" t="s">
        <v>34</v>
      </c>
    </row>
    <row r="9" spans="1:9" x14ac:dyDescent="0.25">
      <c r="D9" t="s">
        <v>14</v>
      </c>
      <c r="E9" t="s">
        <v>35</v>
      </c>
    </row>
    <row r="10" spans="1:9" x14ac:dyDescent="0.25">
      <c r="E10" t="s">
        <v>14</v>
      </c>
    </row>
  </sheetData>
  <sheetProtection sheet="1" objects="1" scenarios="1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514E"/>
  </sheetPr>
  <dimension ref="A1:H23"/>
  <sheetViews>
    <sheetView showGridLines="0" workbookViewId="0">
      <selection sqref="A1:H2"/>
    </sheetView>
  </sheetViews>
  <sheetFormatPr baseColWidth="10" defaultRowHeight="15" x14ac:dyDescent="0.25"/>
  <cols>
    <col min="1" max="1" width="3.7109375" customWidth="1"/>
    <col min="2" max="8" width="15.7109375" customWidth="1"/>
  </cols>
  <sheetData>
    <row r="1" spans="1:8" ht="24" customHeight="1" x14ac:dyDescent="0.25">
      <c r="A1" s="37" t="s">
        <v>173</v>
      </c>
      <c r="B1" s="37"/>
      <c r="C1" s="37"/>
      <c r="D1" s="37"/>
      <c r="E1" s="37"/>
      <c r="F1" s="37"/>
      <c r="G1" s="37"/>
      <c r="H1" s="37"/>
    </row>
    <row r="2" spans="1:8" ht="24" customHeight="1" x14ac:dyDescent="0.25">
      <c r="A2" s="37"/>
      <c r="B2" s="37"/>
      <c r="C2" s="37"/>
      <c r="D2" s="37"/>
      <c r="E2" s="37"/>
      <c r="F2" s="37"/>
      <c r="G2" s="37"/>
      <c r="H2" s="37"/>
    </row>
    <row r="3" spans="1:8" ht="15.95" customHeight="1" x14ac:dyDescent="0.25">
      <c r="A3" s="38" t="s">
        <v>174</v>
      </c>
      <c r="B3" s="38"/>
      <c r="C3" s="38"/>
      <c r="D3" s="38"/>
      <c r="E3" s="38"/>
      <c r="F3" s="38"/>
      <c r="G3" s="38"/>
      <c r="H3" s="38"/>
    </row>
    <row r="5" spans="1:8" ht="30" customHeight="1" x14ac:dyDescent="0.25">
      <c r="B5" s="36" t="s">
        <v>175</v>
      </c>
      <c r="C5" s="36"/>
      <c r="D5" s="36"/>
      <c r="E5" s="36"/>
      <c r="F5" s="36"/>
      <c r="G5" s="36"/>
      <c r="H5" s="36"/>
    </row>
    <row r="7" spans="1:8" ht="30" customHeight="1" x14ac:dyDescent="0.25">
      <c r="B7" s="36" t="s">
        <v>176</v>
      </c>
      <c r="C7" s="36"/>
      <c r="D7" s="36"/>
      <c r="E7" s="36"/>
      <c r="F7" s="36"/>
      <c r="G7" s="36"/>
      <c r="H7" s="36"/>
    </row>
    <row r="9" spans="1:8" ht="30" customHeight="1" x14ac:dyDescent="0.25">
      <c r="B9" s="36" t="s">
        <v>177</v>
      </c>
      <c r="C9" s="36"/>
      <c r="D9" s="36"/>
      <c r="E9" s="36"/>
      <c r="F9" s="36"/>
      <c r="G9" s="36"/>
      <c r="H9" s="36"/>
    </row>
    <row r="11" spans="1:8" ht="30" customHeight="1" x14ac:dyDescent="0.25">
      <c r="B11" s="36" t="s">
        <v>178</v>
      </c>
      <c r="C11" s="36"/>
      <c r="D11" s="36"/>
      <c r="E11" s="36"/>
      <c r="F11" s="36"/>
      <c r="G11" s="36"/>
      <c r="H11" s="36"/>
    </row>
    <row r="13" spans="1:8" ht="30" customHeight="1" x14ac:dyDescent="0.25">
      <c r="B13" s="36" t="s">
        <v>179</v>
      </c>
      <c r="C13" s="36"/>
      <c r="D13" s="36"/>
      <c r="E13" s="36"/>
      <c r="F13" s="36"/>
      <c r="G13" s="36"/>
      <c r="H13" s="36"/>
    </row>
    <row r="15" spans="1:8" ht="30" customHeight="1" x14ac:dyDescent="0.25">
      <c r="B15" s="36" t="s">
        <v>180</v>
      </c>
      <c r="C15" s="36"/>
      <c r="D15" s="36"/>
      <c r="E15" s="36"/>
      <c r="F15" s="36"/>
      <c r="G15" s="36"/>
      <c r="H15" s="36"/>
    </row>
    <row r="17" spans="2:8" ht="30" customHeight="1" x14ac:dyDescent="0.25">
      <c r="B17" s="36" t="s">
        <v>181</v>
      </c>
      <c r="C17" s="36"/>
      <c r="D17" s="36"/>
      <c r="E17" s="36"/>
      <c r="F17" s="36"/>
      <c r="G17" s="36"/>
      <c r="H17" s="36"/>
    </row>
    <row r="19" spans="2:8" ht="30" customHeight="1" x14ac:dyDescent="0.25">
      <c r="B19" s="36" t="s">
        <v>182</v>
      </c>
      <c r="C19" s="36"/>
      <c r="D19" s="36"/>
      <c r="E19" s="36"/>
      <c r="F19" s="36"/>
      <c r="G19" s="36"/>
      <c r="H19" s="36"/>
    </row>
    <row r="21" spans="2:8" ht="30" customHeight="1" x14ac:dyDescent="0.25">
      <c r="B21" s="36" t="s">
        <v>183</v>
      </c>
      <c r="C21" s="36"/>
      <c r="D21" s="36"/>
      <c r="E21" s="36"/>
      <c r="F21" s="36"/>
      <c r="G21" s="36"/>
      <c r="H21" s="36"/>
    </row>
    <row r="23" spans="2:8" ht="30" customHeight="1" x14ac:dyDescent="0.25">
      <c r="B23" s="36" t="s">
        <v>184</v>
      </c>
      <c r="C23" s="36"/>
      <c r="D23" s="36"/>
      <c r="E23" s="36"/>
      <c r="F23" s="36"/>
      <c r="G23" s="36"/>
      <c r="H23" s="36"/>
    </row>
  </sheetData>
  <sheetProtection sheet="1" objects="1" scenarios="1" sort="0" autoFilter="0" pivotTables="0"/>
  <mergeCells count="12">
    <mergeCell ref="B23:H23"/>
    <mergeCell ref="A1:H2"/>
    <mergeCell ref="A3:H3"/>
    <mergeCell ref="B5:H5"/>
    <mergeCell ref="B7:H7"/>
    <mergeCell ref="B9:H9"/>
    <mergeCell ref="B11:H11"/>
    <mergeCell ref="B13:H13"/>
    <mergeCell ref="B15:H15"/>
    <mergeCell ref="B17:H17"/>
    <mergeCell ref="B19:H19"/>
    <mergeCell ref="B21:H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2514E"/>
  </sheetPr>
  <dimension ref="A1:F8"/>
  <sheetViews>
    <sheetView showGridLines="0" workbookViewId="0">
      <selection activeCell="B16" sqref="B16"/>
    </sheetView>
  </sheetViews>
  <sheetFormatPr baseColWidth="10" defaultRowHeight="15" x14ac:dyDescent="0.25"/>
  <cols>
    <col min="1" max="1" width="30.7109375" customWidth="1"/>
    <col min="2" max="2" width="22.7109375" customWidth="1"/>
    <col min="3" max="8" width="16.7109375" customWidth="1"/>
  </cols>
  <sheetData>
    <row r="1" spans="1:6" ht="24" customHeight="1" x14ac:dyDescent="0.25">
      <c r="A1" s="37" t="s">
        <v>49</v>
      </c>
      <c r="B1" s="37"/>
      <c r="C1" s="37"/>
      <c r="D1" s="37"/>
      <c r="E1" s="37"/>
      <c r="F1" s="37"/>
    </row>
    <row r="2" spans="1:6" ht="24" customHeight="1" x14ac:dyDescent="0.25">
      <c r="A2" s="37"/>
      <c r="B2" s="37"/>
      <c r="C2" s="37"/>
      <c r="D2" s="37"/>
      <c r="E2" s="37"/>
      <c r="F2" s="37"/>
    </row>
    <row r="3" spans="1:6" x14ac:dyDescent="0.25">
      <c r="A3" s="2" t="s">
        <v>50</v>
      </c>
    </row>
    <row r="5" spans="1:6" ht="20.100000000000001" customHeight="1" x14ac:dyDescent="0.25">
      <c r="A5" s="3" t="s">
        <v>51</v>
      </c>
      <c r="B5" s="39" t="s">
        <v>55</v>
      </c>
      <c r="C5" s="39"/>
      <c r="D5" s="39"/>
    </row>
    <row r="6" spans="1:6" ht="20.100000000000001" customHeight="1" x14ac:dyDescent="0.25">
      <c r="A6" s="3" t="s">
        <v>52</v>
      </c>
      <c r="B6" s="40" t="s">
        <v>220</v>
      </c>
      <c r="C6" s="41"/>
      <c r="D6" s="41"/>
    </row>
    <row r="7" spans="1:6" ht="20.100000000000001" customHeight="1" x14ac:dyDescent="0.25">
      <c r="A7" s="3" t="s">
        <v>53</v>
      </c>
      <c r="B7" s="4" t="s">
        <v>47</v>
      </c>
    </row>
    <row r="8" spans="1:6" ht="20.100000000000001" customHeight="1" x14ac:dyDescent="0.25">
      <c r="A8" s="3" t="s">
        <v>54</v>
      </c>
      <c r="B8" s="5">
        <v>900</v>
      </c>
    </row>
  </sheetData>
  <sheetProtection sheet="1" objects="1" scenarios="1" sort="0" autoFilter="0" pivotTables="0"/>
  <mergeCells count="3">
    <mergeCell ref="A1:F2"/>
    <mergeCell ref="B5:D5"/>
    <mergeCell ref="B6:D6"/>
  </mergeCells>
  <dataValidations count="1">
    <dataValidation type="list" allowBlank="1" showInputMessage="1" showErrorMessage="1" sqref="B7">
      <formula1>ListaMoneda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H205"/>
  <sheetViews>
    <sheetView showGridLines="0" workbookViewId="0">
      <pane ySplit="5" topLeftCell="A15" activePane="bottomLeft" state="frozen"/>
      <selection pane="bottomLeft" activeCell="A6" sqref="A6"/>
    </sheetView>
  </sheetViews>
  <sheetFormatPr baseColWidth="10" defaultRowHeight="15" x14ac:dyDescent="0.25"/>
  <cols>
    <col min="1" max="1" width="9.42578125" customWidth="1"/>
    <col min="2" max="2" width="34.7109375" customWidth="1"/>
    <col min="3" max="3" width="18.7109375" customWidth="1"/>
    <col min="4" max="4" width="16.85546875" customWidth="1"/>
    <col min="5" max="5" width="17" customWidth="1"/>
    <col min="6" max="6" width="14.7109375" customWidth="1"/>
    <col min="7" max="7" width="13.42578125" customWidth="1"/>
    <col min="8" max="8" width="12.7109375" customWidth="1"/>
  </cols>
  <sheetData>
    <row r="1" spans="1:8" ht="24" customHeight="1" x14ac:dyDescent="0.25">
      <c r="A1" s="37" t="s">
        <v>56</v>
      </c>
      <c r="B1" s="37"/>
      <c r="C1" s="37"/>
      <c r="D1" s="37"/>
      <c r="E1" s="37"/>
      <c r="F1" s="37"/>
      <c r="G1" s="37"/>
      <c r="H1" s="37"/>
    </row>
    <row r="2" spans="1:8" ht="24" customHeight="1" x14ac:dyDescent="0.25">
      <c r="A2" s="37"/>
      <c r="B2" s="37"/>
      <c r="C2" s="37"/>
      <c r="D2" s="37"/>
      <c r="E2" s="37"/>
      <c r="F2" s="37"/>
      <c r="G2" s="37"/>
      <c r="H2" s="37"/>
    </row>
    <row r="3" spans="1:8" ht="15" customHeight="1" x14ac:dyDescent="0.25">
      <c r="A3" s="42" t="s">
        <v>57</v>
      </c>
      <c r="B3" s="42"/>
      <c r="C3" s="42"/>
      <c r="D3" s="42"/>
      <c r="E3" s="42"/>
      <c r="F3" s="42"/>
      <c r="G3" s="42"/>
      <c r="H3" s="42"/>
    </row>
    <row r="5" spans="1:8" ht="30" customHeight="1" x14ac:dyDescent="0.25">
      <c r="A5" s="6" t="s">
        <v>58</v>
      </c>
      <c r="B5" s="6" t="s">
        <v>59</v>
      </c>
      <c r="C5" s="6" t="s">
        <v>60</v>
      </c>
      <c r="D5" s="6" t="s">
        <v>61</v>
      </c>
      <c r="E5" s="6" t="s">
        <v>62</v>
      </c>
      <c r="F5" s="6" t="s">
        <v>63</v>
      </c>
      <c r="G5" s="6" t="s">
        <v>64</v>
      </c>
      <c r="H5" s="6" t="s">
        <v>65</v>
      </c>
    </row>
    <row r="6" spans="1:8" x14ac:dyDescent="0.25">
      <c r="A6" s="7">
        <f t="shared" ref="A6:A37" si="0">ROW()-5</f>
        <v>1</v>
      </c>
      <c r="B6" s="10" t="s">
        <v>185</v>
      </c>
      <c r="C6" s="10" t="s">
        <v>9</v>
      </c>
      <c r="D6" s="12">
        <v>12</v>
      </c>
      <c r="E6" s="12">
        <v>25</v>
      </c>
      <c r="F6" s="8">
        <f t="shared" ref="F6:F37" si="1">IF(OR($B6="",$D6="",$E6=""),"",$E6-$D6)</f>
        <v>13</v>
      </c>
      <c r="G6" s="9">
        <f t="shared" ref="G6:G37" si="2">IF(OR($B6="",$D6="",$E6=""),"",F6/E6)</f>
        <v>0.52</v>
      </c>
      <c r="H6" s="10" t="s">
        <v>15</v>
      </c>
    </row>
    <row r="7" spans="1:8" x14ac:dyDescent="0.25">
      <c r="A7" s="7">
        <f t="shared" si="0"/>
        <v>2</v>
      </c>
      <c r="B7" s="10" t="s">
        <v>186</v>
      </c>
      <c r="C7" s="10" t="s">
        <v>9</v>
      </c>
      <c r="D7" s="12">
        <v>14</v>
      </c>
      <c r="E7" s="12">
        <v>28</v>
      </c>
      <c r="F7" s="8">
        <f t="shared" si="1"/>
        <v>14</v>
      </c>
      <c r="G7" s="9">
        <f t="shared" si="2"/>
        <v>0.5</v>
      </c>
      <c r="H7" s="10" t="s">
        <v>15</v>
      </c>
    </row>
    <row r="8" spans="1:8" x14ac:dyDescent="0.25">
      <c r="A8" s="7">
        <f t="shared" si="0"/>
        <v>3</v>
      </c>
      <c r="B8" s="10" t="s">
        <v>187</v>
      </c>
      <c r="C8" s="10" t="s">
        <v>9</v>
      </c>
      <c r="D8" s="12">
        <v>8</v>
      </c>
      <c r="E8" s="12">
        <v>18</v>
      </c>
      <c r="F8" s="8">
        <f t="shared" si="1"/>
        <v>10</v>
      </c>
      <c r="G8" s="9">
        <f t="shared" si="2"/>
        <v>0.55555555555555558</v>
      </c>
      <c r="H8" s="10" t="s">
        <v>15</v>
      </c>
    </row>
    <row r="9" spans="1:8" x14ac:dyDescent="0.25">
      <c r="A9" s="7">
        <f t="shared" si="0"/>
        <v>4</v>
      </c>
      <c r="B9" s="10" t="s">
        <v>188</v>
      </c>
      <c r="C9" s="10" t="s">
        <v>9</v>
      </c>
      <c r="D9" s="12">
        <v>14</v>
      </c>
      <c r="E9" s="12">
        <v>32</v>
      </c>
      <c r="F9" s="8">
        <f t="shared" si="1"/>
        <v>18</v>
      </c>
      <c r="G9" s="9">
        <f t="shared" si="2"/>
        <v>0.5625</v>
      </c>
      <c r="H9" s="10" t="s">
        <v>15</v>
      </c>
    </row>
    <row r="10" spans="1:8" x14ac:dyDescent="0.25">
      <c r="A10" s="7">
        <f t="shared" si="0"/>
        <v>5</v>
      </c>
      <c r="B10" s="10" t="s">
        <v>189</v>
      </c>
      <c r="C10" s="10" t="s">
        <v>10</v>
      </c>
      <c r="D10" s="12">
        <v>6</v>
      </c>
      <c r="E10" s="12">
        <v>15</v>
      </c>
      <c r="F10" s="8">
        <f t="shared" si="1"/>
        <v>9</v>
      </c>
      <c r="G10" s="9">
        <f t="shared" si="2"/>
        <v>0.6</v>
      </c>
      <c r="H10" s="10" t="s">
        <v>15</v>
      </c>
    </row>
    <row r="11" spans="1:8" x14ac:dyDescent="0.25">
      <c r="A11" s="7">
        <f t="shared" si="0"/>
        <v>6</v>
      </c>
      <c r="B11" s="10" t="s">
        <v>190</v>
      </c>
      <c r="C11" s="10" t="s">
        <v>10</v>
      </c>
      <c r="D11" s="12">
        <v>8</v>
      </c>
      <c r="E11" s="12">
        <v>18</v>
      </c>
      <c r="F11" s="8">
        <f t="shared" si="1"/>
        <v>10</v>
      </c>
      <c r="G11" s="9">
        <f t="shared" si="2"/>
        <v>0.55555555555555558</v>
      </c>
      <c r="H11" s="10" t="s">
        <v>15</v>
      </c>
    </row>
    <row r="12" spans="1:8" x14ac:dyDescent="0.25">
      <c r="A12" s="7">
        <f t="shared" si="0"/>
        <v>7</v>
      </c>
      <c r="B12" s="10" t="s">
        <v>191</v>
      </c>
      <c r="C12" s="10" t="s">
        <v>8</v>
      </c>
      <c r="D12" s="12">
        <v>5</v>
      </c>
      <c r="E12" s="12">
        <v>12</v>
      </c>
      <c r="F12" s="8">
        <f t="shared" si="1"/>
        <v>7</v>
      </c>
      <c r="G12" s="9">
        <f t="shared" si="2"/>
        <v>0.58333333333333337</v>
      </c>
      <c r="H12" s="10" t="s">
        <v>15</v>
      </c>
    </row>
    <row r="13" spans="1:8" x14ac:dyDescent="0.25">
      <c r="A13" s="7">
        <f t="shared" si="0"/>
        <v>8</v>
      </c>
      <c r="B13" s="10" t="s">
        <v>192</v>
      </c>
      <c r="C13" s="10" t="s">
        <v>8</v>
      </c>
      <c r="D13" s="12">
        <v>4</v>
      </c>
      <c r="E13" s="12">
        <v>10</v>
      </c>
      <c r="F13" s="8">
        <f t="shared" si="1"/>
        <v>6</v>
      </c>
      <c r="G13" s="9">
        <f t="shared" si="2"/>
        <v>0.6</v>
      </c>
      <c r="H13" s="10" t="s">
        <v>15</v>
      </c>
    </row>
    <row r="14" spans="1:8" x14ac:dyDescent="0.25">
      <c r="A14" s="7">
        <f t="shared" si="0"/>
        <v>9</v>
      </c>
      <c r="B14" s="10" t="s">
        <v>193</v>
      </c>
      <c r="C14" s="10" t="s">
        <v>8</v>
      </c>
      <c r="D14" s="12">
        <v>4</v>
      </c>
      <c r="E14" s="12">
        <v>12</v>
      </c>
      <c r="F14" s="8">
        <f t="shared" si="1"/>
        <v>8</v>
      </c>
      <c r="G14" s="9">
        <f t="shared" si="2"/>
        <v>0.66666666666666663</v>
      </c>
      <c r="H14" s="10" t="s">
        <v>15</v>
      </c>
    </row>
    <row r="15" spans="1:8" x14ac:dyDescent="0.25">
      <c r="A15" s="7">
        <f t="shared" si="0"/>
        <v>10</v>
      </c>
      <c r="B15" s="10" t="s">
        <v>194</v>
      </c>
      <c r="C15" s="10" t="s">
        <v>11</v>
      </c>
      <c r="D15" s="12">
        <v>2</v>
      </c>
      <c r="E15" s="12">
        <v>8</v>
      </c>
      <c r="F15" s="8">
        <f t="shared" si="1"/>
        <v>6</v>
      </c>
      <c r="G15" s="9">
        <f t="shared" si="2"/>
        <v>0.75</v>
      </c>
      <c r="H15" s="10" t="s">
        <v>15</v>
      </c>
    </row>
    <row r="16" spans="1:8" x14ac:dyDescent="0.25">
      <c r="A16" s="7">
        <f t="shared" si="0"/>
        <v>11</v>
      </c>
      <c r="B16" s="10" t="s">
        <v>195</v>
      </c>
      <c r="C16" s="10" t="s">
        <v>11</v>
      </c>
      <c r="D16" s="12">
        <v>3</v>
      </c>
      <c r="E16" s="12">
        <v>9</v>
      </c>
      <c r="F16" s="8">
        <f t="shared" si="1"/>
        <v>6</v>
      </c>
      <c r="G16" s="9">
        <f t="shared" si="2"/>
        <v>0.66666666666666663</v>
      </c>
      <c r="H16" s="10" t="s">
        <v>15</v>
      </c>
    </row>
    <row r="17" spans="1:8" x14ac:dyDescent="0.25">
      <c r="A17" s="7">
        <f t="shared" si="0"/>
        <v>12</v>
      </c>
      <c r="B17" s="10" t="s">
        <v>196</v>
      </c>
      <c r="C17" s="10" t="s">
        <v>11</v>
      </c>
      <c r="D17" s="12">
        <v>2</v>
      </c>
      <c r="E17" s="12">
        <v>5</v>
      </c>
      <c r="F17" s="8">
        <f t="shared" si="1"/>
        <v>3</v>
      </c>
      <c r="G17" s="9">
        <f t="shared" si="2"/>
        <v>0.6</v>
      </c>
      <c r="H17" s="10" t="s">
        <v>15</v>
      </c>
    </row>
    <row r="18" spans="1:8" x14ac:dyDescent="0.25">
      <c r="A18" s="7">
        <f t="shared" si="0"/>
        <v>13</v>
      </c>
      <c r="B18" s="10" t="s">
        <v>197</v>
      </c>
      <c r="C18" s="10" t="s">
        <v>13</v>
      </c>
      <c r="D18" s="12">
        <v>30</v>
      </c>
      <c r="E18" s="12">
        <v>65</v>
      </c>
      <c r="F18" s="8">
        <f t="shared" si="1"/>
        <v>35</v>
      </c>
      <c r="G18" s="9">
        <f t="shared" si="2"/>
        <v>0.53846153846153844</v>
      </c>
      <c r="H18" s="10" t="s">
        <v>15</v>
      </c>
    </row>
    <row r="19" spans="1:8" x14ac:dyDescent="0.25">
      <c r="A19" s="7">
        <f t="shared" si="0"/>
        <v>14</v>
      </c>
      <c r="B19" s="10" t="s">
        <v>198</v>
      </c>
      <c r="C19" s="10" t="s">
        <v>12</v>
      </c>
      <c r="D19" s="12">
        <v>3</v>
      </c>
      <c r="E19" s="12">
        <v>8</v>
      </c>
      <c r="F19" s="8">
        <f t="shared" si="1"/>
        <v>5</v>
      </c>
      <c r="G19" s="9">
        <f t="shared" si="2"/>
        <v>0.625</v>
      </c>
      <c r="H19" s="10" t="s">
        <v>15</v>
      </c>
    </row>
    <row r="20" spans="1:8" x14ac:dyDescent="0.25">
      <c r="A20" s="7">
        <f t="shared" si="0"/>
        <v>15</v>
      </c>
      <c r="B20" s="10" t="s">
        <v>199</v>
      </c>
      <c r="C20" s="10" t="s">
        <v>12</v>
      </c>
      <c r="D20" s="12">
        <v>2.5</v>
      </c>
      <c r="E20" s="12">
        <v>7</v>
      </c>
      <c r="F20" s="8">
        <f t="shared" si="1"/>
        <v>4.5</v>
      </c>
      <c r="G20" s="9">
        <f t="shared" si="2"/>
        <v>0.6428571428571429</v>
      </c>
      <c r="H20" s="10" t="s">
        <v>15</v>
      </c>
    </row>
    <row r="21" spans="1:8" x14ac:dyDescent="0.25">
      <c r="A21" s="7">
        <f t="shared" si="0"/>
        <v>16</v>
      </c>
      <c r="B21" s="10"/>
      <c r="C21" s="10"/>
      <c r="D21" s="12"/>
      <c r="E21" s="12"/>
      <c r="F21" s="8" t="str">
        <f t="shared" si="1"/>
        <v/>
      </c>
      <c r="G21" s="9" t="str">
        <f t="shared" si="2"/>
        <v/>
      </c>
      <c r="H21" s="10"/>
    </row>
    <row r="22" spans="1:8" x14ac:dyDescent="0.25">
      <c r="A22" s="7">
        <f t="shared" si="0"/>
        <v>17</v>
      </c>
      <c r="B22" s="10"/>
      <c r="C22" s="10"/>
      <c r="D22" s="12"/>
      <c r="E22" s="12"/>
      <c r="F22" s="8" t="str">
        <f t="shared" si="1"/>
        <v/>
      </c>
      <c r="G22" s="9" t="str">
        <f t="shared" si="2"/>
        <v/>
      </c>
      <c r="H22" s="10"/>
    </row>
    <row r="23" spans="1:8" x14ac:dyDescent="0.25">
      <c r="A23" s="7">
        <f t="shared" si="0"/>
        <v>18</v>
      </c>
      <c r="B23" s="10"/>
      <c r="C23" s="10"/>
      <c r="D23" s="12"/>
      <c r="E23" s="12"/>
      <c r="F23" s="8" t="str">
        <f t="shared" si="1"/>
        <v/>
      </c>
      <c r="G23" s="9" t="str">
        <f t="shared" si="2"/>
        <v/>
      </c>
      <c r="H23" s="10"/>
    </row>
    <row r="24" spans="1:8" x14ac:dyDescent="0.25">
      <c r="A24" s="7">
        <f t="shared" si="0"/>
        <v>19</v>
      </c>
      <c r="B24" s="10"/>
      <c r="C24" s="10"/>
      <c r="D24" s="12"/>
      <c r="E24" s="12"/>
      <c r="F24" s="8" t="str">
        <f t="shared" si="1"/>
        <v/>
      </c>
      <c r="G24" s="9" t="str">
        <f t="shared" si="2"/>
        <v/>
      </c>
      <c r="H24" s="10"/>
    </row>
    <row r="25" spans="1:8" x14ac:dyDescent="0.25">
      <c r="A25" s="7">
        <f t="shared" si="0"/>
        <v>20</v>
      </c>
      <c r="B25" s="10"/>
      <c r="C25" s="10"/>
      <c r="D25" s="12"/>
      <c r="E25" s="12"/>
      <c r="F25" s="8" t="str">
        <f t="shared" si="1"/>
        <v/>
      </c>
      <c r="G25" s="9" t="str">
        <f t="shared" si="2"/>
        <v/>
      </c>
      <c r="H25" s="10"/>
    </row>
    <row r="26" spans="1:8" x14ac:dyDescent="0.25">
      <c r="A26" s="7">
        <f t="shared" si="0"/>
        <v>21</v>
      </c>
      <c r="B26" s="10"/>
      <c r="C26" s="10"/>
      <c r="D26" s="12"/>
      <c r="E26" s="12"/>
      <c r="F26" s="8" t="str">
        <f t="shared" si="1"/>
        <v/>
      </c>
      <c r="G26" s="9" t="str">
        <f t="shared" si="2"/>
        <v/>
      </c>
      <c r="H26" s="10"/>
    </row>
    <row r="27" spans="1:8" x14ac:dyDescent="0.25">
      <c r="A27" s="7">
        <f t="shared" si="0"/>
        <v>22</v>
      </c>
      <c r="B27" s="10"/>
      <c r="C27" s="10"/>
      <c r="D27" s="12"/>
      <c r="E27" s="12"/>
      <c r="F27" s="8" t="str">
        <f t="shared" si="1"/>
        <v/>
      </c>
      <c r="G27" s="9" t="str">
        <f t="shared" si="2"/>
        <v/>
      </c>
      <c r="H27" s="10"/>
    </row>
    <row r="28" spans="1:8" x14ac:dyDescent="0.25">
      <c r="A28" s="7">
        <f t="shared" si="0"/>
        <v>23</v>
      </c>
      <c r="B28" s="10"/>
      <c r="C28" s="10"/>
      <c r="D28" s="12"/>
      <c r="E28" s="12"/>
      <c r="F28" s="8" t="str">
        <f t="shared" si="1"/>
        <v/>
      </c>
      <c r="G28" s="9" t="str">
        <f t="shared" si="2"/>
        <v/>
      </c>
      <c r="H28" s="10"/>
    </row>
    <row r="29" spans="1:8" x14ac:dyDescent="0.25">
      <c r="A29" s="7">
        <f t="shared" si="0"/>
        <v>24</v>
      </c>
      <c r="B29" s="10"/>
      <c r="C29" s="10"/>
      <c r="D29" s="12"/>
      <c r="E29" s="12"/>
      <c r="F29" s="8" t="str">
        <f t="shared" si="1"/>
        <v/>
      </c>
      <c r="G29" s="9" t="str">
        <f t="shared" si="2"/>
        <v/>
      </c>
      <c r="H29" s="10"/>
    </row>
    <row r="30" spans="1:8" x14ac:dyDescent="0.25">
      <c r="A30" s="7">
        <f t="shared" si="0"/>
        <v>25</v>
      </c>
      <c r="B30" s="10"/>
      <c r="C30" s="10"/>
      <c r="D30" s="12"/>
      <c r="E30" s="12"/>
      <c r="F30" s="8" t="str">
        <f t="shared" si="1"/>
        <v/>
      </c>
      <c r="G30" s="9" t="str">
        <f t="shared" si="2"/>
        <v/>
      </c>
      <c r="H30" s="10"/>
    </row>
    <row r="31" spans="1:8" x14ac:dyDescent="0.25">
      <c r="A31" s="7">
        <f t="shared" si="0"/>
        <v>26</v>
      </c>
      <c r="B31" s="10"/>
      <c r="C31" s="10"/>
      <c r="D31" s="12"/>
      <c r="E31" s="12"/>
      <c r="F31" s="8" t="str">
        <f t="shared" si="1"/>
        <v/>
      </c>
      <c r="G31" s="9" t="str">
        <f t="shared" si="2"/>
        <v/>
      </c>
      <c r="H31" s="10"/>
    </row>
    <row r="32" spans="1:8" x14ac:dyDescent="0.25">
      <c r="A32" s="7">
        <f t="shared" si="0"/>
        <v>27</v>
      </c>
      <c r="B32" s="10"/>
      <c r="C32" s="10"/>
      <c r="D32" s="12"/>
      <c r="E32" s="12"/>
      <c r="F32" s="8" t="str">
        <f t="shared" si="1"/>
        <v/>
      </c>
      <c r="G32" s="9" t="str">
        <f t="shared" si="2"/>
        <v/>
      </c>
      <c r="H32" s="10"/>
    </row>
    <row r="33" spans="1:8" x14ac:dyDescent="0.25">
      <c r="A33" s="7">
        <f t="shared" si="0"/>
        <v>28</v>
      </c>
      <c r="B33" s="10"/>
      <c r="C33" s="10"/>
      <c r="D33" s="12"/>
      <c r="E33" s="12"/>
      <c r="F33" s="8" t="str">
        <f t="shared" si="1"/>
        <v/>
      </c>
      <c r="G33" s="9" t="str">
        <f t="shared" si="2"/>
        <v/>
      </c>
      <c r="H33" s="10"/>
    </row>
    <row r="34" spans="1:8" x14ac:dyDescent="0.25">
      <c r="A34" s="7">
        <f t="shared" si="0"/>
        <v>29</v>
      </c>
      <c r="B34" s="10"/>
      <c r="C34" s="10"/>
      <c r="D34" s="12"/>
      <c r="E34" s="12"/>
      <c r="F34" s="8" t="str">
        <f t="shared" si="1"/>
        <v/>
      </c>
      <c r="G34" s="9" t="str">
        <f t="shared" si="2"/>
        <v/>
      </c>
      <c r="H34" s="10"/>
    </row>
    <row r="35" spans="1:8" x14ac:dyDescent="0.25">
      <c r="A35" s="7">
        <f t="shared" si="0"/>
        <v>30</v>
      </c>
      <c r="B35" s="10"/>
      <c r="C35" s="10"/>
      <c r="D35" s="12"/>
      <c r="E35" s="12"/>
      <c r="F35" s="8" t="str">
        <f t="shared" si="1"/>
        <v/>
      </c>
      <c r="G35" s="9" t="str">
        <f t="shared" si="2"/>
        <v/>
      </c>
      <c r="H35" s="10"/>
    </row>
    <row r="36" spans="1:8" x14ac:dyDescent="0.25">
      <c r="A36" s="7">
        <f t="shared" si="0"/>
        <v>31</v>
      </c>
      <c r="B36" s="10"/>
      <c r="C36" s="10"/>
      <c r="D36" s="12"/>
      <c r="E36" s="12"/>
      <c r="F36" s="8" t="str">
        <f t="shared" si="1"/>
        <v/>
      </c>
      <c r="G36" s="9" t="str">
        <f t="shared" si="2"/>
        <v/>
      </c>
      <c r="H36" s="10"/>
    </row>
    <row r="37" spans="1:8" x14ac:dyDescent="0.25">
      <c r="A37" s="7">
        <f t="shared" si="0"/>
        <v>32</v>
      </c>
      <c r="B37" s="10"/>
      <c r="C37" s="10"/>
      <c r="D37" s="12"/>
      <c r="E37" s="12"/>
      <c r="F37" s="8" t="str">
        <f t="shared" si="1"/>
        <v/>
      </c>
      <c r="G37" s="9" t="str">
        <f t="shared" si="2"/>
        <v/>
      </c>
      <c r="H37" s="10"/>
    </row>
    <row r="38" spans="1:8" x14ac:dyDescent="0.25">
      <c r="A38" s="7">
        <f t="shared" ref="A38:A69" si="3">ROW()-5</f>
        <v>33</v>
      </c>
      <c r="B38" s="10"/>
      <c r="C38" s="10"/>
      <c r="D38" s="12"/>
      <c r="E38" s="12"/>
      <c r="F38" s="8" t="str">
        <f t="shared" ref="F38:F69" si="4">IF(OR($B38="",$D38="",$E38=""),"",$E38-$D38)</f>
        <v/>
      </c>
      <c r="G38" s="9" t="str">
        <f t="shared" ref="G38:G69" si="5">IF(OR($B38="",$D38="",$E38=""),"",F38/E38)</f>
        <v/>
      </c>
      <c r="H38" s="10"/>
    </row>
    <row r="39" spans="1:8" x14ac:dyDescent="0.25">
      <c r="A39" s="7">
        <f t="shared" si="3"/>
        <v>34</v>
      </c>
      <c r="B39" s="10"/>
      <c r="C39" s="10"/>
      <c r="D39" s="12"/>
      <c r="E39" s="12"/>
      <c r="F39" s="8" t="str">
        <f t="shared" si="4"/>
        <v/>
      </c>
      <c r="G39" s="9" t="str">
        <f t="shared" si="5"/>
        <v/>
      </c>
      <c r="H39" s="10"/>
    </row>
    <row r="40" spans="1:8" x14ac:dyDescent="0.25">
      <c r="A40" s="7">
        <f t="shared" si="3"/>
        <v>35</v>
      </c>
      <c r="B40" s="10"/>
      <c r="C40" s="10"/>
      <c r="D40" s="12"/>
      <c r="E40" s="12"/>
      <c r="F40" s="8" t="str">
        <f t="shared" si="4"/>
        <v/>
      </c>
      <c r="G40" s="9" t="str">
        <f t="shared" si="5"/>
        <v/>
      </c>
      <c r="H40" s="10"/>
    </row>
    <row r="41" spans="1:8" x14ac:dyDescent="0.25">
      <c r="A41" s="7">
        <f t="shared" si="3"/>
        <v>36</v>
      </c>
      <c r="B41" s="10"/>
      <c r="C41" s="10"/>
      <c r="D41" s="12"/>
      <c r="E41" s="12"/>
      <c r="F41" s="8" t="str">
        <f t="shared" si="4"/>
        <v/>
      </c>
      <c r="G41" s="9" t="str">
        <f t="shared" si="5"/>
        <v/>
      </c>
      <c r="H41" s="10"/>
    </row>
    <row r="42" spans="1:8" x14ac:dyDescent="0.25">
      <c r="A42" s="7">
        <f t="shared" si="3"/>
        <v>37</v>
      </c>
      <c r="B42" s="10"/>
      <c r="C42" s="10"/>
      <c r="D42" s="12"/>
      <c r="E42" s="12"/>
      <c r="F42" s="8" t="str">
        <f t="shared" si="4"/>
        <v/>
      </c>
      <c r="G42" s="9" t="str">
        <f t="shared" si="5"/>
        <v/>
      </c>
      <c r="H42" s="10"/>
    </row>
    <row r="43" spans="1:8" x14ac:dyDescent="0.25">
      <c r="A43" s="7">
        <f t="shared" si="3"/>
        <v>38</v>
      </c>
      <c r="B43" s="10"/>
      <c r="C43" s="10"/>
      <c r="D43" s="12"/>
      <c r="E43" s="12"/>
      <c r="F43" s="8" t="str">
        <f t="shared" si="4"/>
        <v/>
      </c>
      <c r="G43" s="9" t="str">
        <f t="shared" si="5"/>
        <v/>
      </c>
      <c r="H43" s="10"/>
    </row>
    <row r="44" spans="1:8" x14ac:dyDescent="0.25">
      <c r="A44" s="7">
        <f t="shared" si="3"/>
        <v>39</v>
      </c>
      <c r="B44" s="10"/>
      <c r="C44" s="10"/>
      <c r="D44" s="12"/>
      <c r="E44" s="12"/>
      <c r="F44" s="8" t="str">
        <f t="shared" si="4"/>
        <v/>
      </c>
      <c r="G44" s="9" t="str">
        <f t="shared" si="5"/>
        <v/>
      </c>
      <c r="H44" s="10"/>
    </row>
    <row r="45" spans="1:8" x14ac:dyDescent="0.25">
      <c r="A45" s="7">
        <f t="shared" si="3"/>
        <v>40</v>
      </c>
      <c r="B45" s="10"/>
      <c r="C45" s="10"/>
      <c r="D45" s="12"/>
      <c r="E45" s="12"/>
      <c r="F45" s="8" t="str">
        <f t="shared" si="4"/>
        <v/>
      </c>
      <c r="G45" s="9" t="str">
        <f t="shared" si="5"/>
        <v/>
      </c>
      <c r="H45" s="10"/>
    </row>
    <row r="46" spans="1:8" x14ac:dyDescent="0.25">
      <c r="A46" s="7">
        <f t="shared" si="3"/>
        <v>41</v>
      </c>
      <c r="B46" s="10"/>
      <c r="C46" s="10"/>
      <c r="D46" s="12"/>
      <c r="E46" s="12"/>
      <c r="F46" s="8" t="str">
        <f t="shared" si="4"/>
        <v/>
      </c>
      <c r="G46" s="9" t="str">
        <f t="shared" si="5"/>
        <v/>
      </c>
      <c r="H46" s="10"/>
    </row>
    <row r="47" spans="1:8" x14ac:dyDescent="0.25">
      <c r="A47" s="7">
        <f t="shared" si="3"/>
        <v>42</v>
      </c>
      <c r="B47" s="10"/>
      <c r="C47" s="10"/>
      <c r="D47" s="12"/>
      <c r="E47" s="12"/>
      <c r="F47" s="8" t="str">
        <f t="shared" si="4"/>
        <v/>
      </c>
      <c r="G47" s="9" t="str">
        <f t="shared" si="5"/>
        <v/>
      </c>
      <c r="H47" s="10"/>
    </row>
    <row r="48" spans="1:8" x14ac:dyDescent="0.25">
      <c r="A48" s="7">
        <f t="shared" si="3"/>
        <v>43</v>
      </c>
      <c r="B48" s="10"/>
      <c r="C48" s="10"/>
      <c r="D48" s="12"/>
      <c r="E48" s="12"/>
      <c r="F48" s="8" t="str">
        <f t="shared" si="4"/>
        <v/>
      </c>
      <c r="G48" s="9" t="str">
        <f t="shared" si="5"/>
        <v/>
      </c>
      <c r="H48" s="10"/>
    </row>
    <row r="49" spans="1:8" x14ac:dyDescent="0.25">
      <c r="A49" s="7">
        <f t="shared" si="3"/>
        <v>44</v>
      </c>
      <c r="B49" s="10"/>
      <c r="C49" s="10"/>
      <c r="D49" s="12"/>
      <c r="E49" s="12"/>
      <c r="F49" s="8" t="str">
        <f t="shared" si="4"/>
        <v/>
      </c>
      <c r="G49" s="9" t="str">
        <f t="shared" si="5"/>
        <v/>
      </c>
      <c r="H49" s="10"/>
    </row>
    <row r="50" spans="1:8" x14ac:dyDescent="0.25">
      <c r="A50" s="7">
        <f t="shared" si="3"/>
        <v>45</v>
      </c>
      <c r="B50" s="10"/>
      <c r="C50" s="10"/>
      <c r="D50" s="12"/>
      <c r="E50" s="12"/>
      <c r="F50" s="8" t="str">
        <f t="shared" si="4"/>
        <v/>
      </c>
      <c r="G50" s="9" t="str">
        <f t="shared" si="5"/>
        <v/>
      </c>
      <c r="H50" s="10"/>
    </row>
    <row r="51" spans="1:8" x14ac:dyDescent="0.25">
      <c r="A51" s="7">
        <f t="shared" si="3"/>
        <v>46</v>
      </c>
      <c r="B51" s="10"/>
      <c r="C51" s="10"/>
      <c r="D51" s="12"/>
      <c r="E51" s="12"/>
      <c r="F51" s="8" t="str">
        <f t="shared" si="4"/>
        <v/>
      </c>
      <c r="G51" s="9" t="str">
        <f t="shared" si="5"/>
        <v/>
      </c>
      <c r="H51" s="10"/>
    </row>
    <row r="52" spans="1:8" x14ac:dyDescent="0.25">
      <c r="A52" s="7">
        <f t="shared" si="3"/>
        <v>47</v>
      </c>
      <c r="B52" s="10"/>
      <c r="C52" s="10"/>
      <c r="D52" s="12"/>
      <c r="E52" s="12"/>
      <c r="F52" s="8" t="str">
        <f t="shared" si="4"/>
        <v/>
      </c>
      <c r="G52" s="9" t="str">
        <f t="shared" si="5"/>
        <v/>
      </c>
      <c r="H52" s="10"/>
    </row>
    <row r="53" spans="1:8" x14ac:dyDescent="0.25">
      <c r="A53" s="7">
        <f t="shared" si="3"/>
        <v>48</v>
      </c>
      <c r="B53" s="10"/>
      <c r="C53" s="10"/>
      <c r="D53" s="12"/>
      <c r="E53" s="12"/>
      <c r="F53" s="8" t="str">
        <f t="shared" si="4"/>
        <v/>
      </c>
      <c r="G53" s="9" t="str">
        <f t="shared" si="5"/>
        <v/>
      </c>
      <c r="H53" s="10"/>
    </row>
    <row r="54" spans="1:8" x14ac:dyDescent="0.25">
      <c r="A54" s="7">
        <f t="shared" si="3"/>
        <v>49</v>
      </c>
      <c r="B54" s="10"/>
      <c r="C54" s="10"/>
      <c r="D54" s="12"/>
      <c r="E54" s="12"/>
      <c r="F54" s="8" t="str">
        <f t="shared" si="4"/>
        <v/>
      </c>
      <c r="G54" s="9" t="str">
        <f t="shared" si="5"/>
        <v/>
      </c>
      <c r="H54" s="10"/>
    </row>
    <row r="55" spans="1:8" x14ac:dyDescent="0.25">
      <c r="A55" s="7">
        <f t="shared" si="3"/>
        <v>50</v>
      </c>
      <c r="B55" s="10"/>
      <c r="C55" s="10"/>
      <c r="D55" s="12"/>
      <c r="E55" s="12"/>
      <c r="F55" s="8" t="str">
        <f t="shared" si="4"/>
        <v/>
      </c>
      <c r="G55" s="9" t="str">
        <f t="shared" si="5"/>
        <v/>
      </c>
      <c r="H55" s="10"/>
    </row>
    <row r="56" spans="1:8" x14ac:dyDescent="0.25">
      <c r="A56" s="7">
        <f t="shared" si="3"/>
        <v>51</v>
      </c>
      <c r="B56" s="10"/>
      <c r="C56" s="10"/>
      <c r="D56" s="12"/>
      <c r="E56" s="12"/>
      <c r="F56" s="8" t="str">
        <f t="shared" si="4"/>
        <v/>
      </c>
      <c r="G56" s="9" t="str">
        <f t="shared" si="5"/>
        <v/>
      </c>
      <c r="H56" s="10"/>
    </row>
    <row r="57" spans="1:8" x14ac:dyDescent="0.25">
      <c r="A57" s="7">
        <f t="shared" si="3"/>
        <v>52</v>
      </c>
      <c r="B57" s="10"/>
      <c r="C57" s="10"/>
      <c r="D57" s="12"/>
      <c r="E57" s="12"/>
      <c r="F57" s="8" t="str">
        <f t="shared" si="4"/>
        <v/>
      </c>
      <c r="G57" s="9" t="str">
        <f t="shared" si="5"/>
        <v/>
      </c>
      <c r="H57" s="10"/>
    </row>
    <row r="58" spans="1:8" x14ac:dyDescent="0.25">
      <c r="A58" s="7">
        <f t="shared" si="3"/>
        <v>53</v>
      </c>
      <c r="B58" s="10"/>
      <c r="C58" s="10"/>
      <c r="D58" s="12"/>
      <c r="E58" s="12"/>
      <c r="F58" s="8" t="str">
        <f t="shared" si="4"/>
        <v/>
      </c>
      <c r="G58" s="9" t="str">
        <f t="shared" si="5"/>
        <v/>
      </c>
      <c r="H58" s="10"/>
    </row>
    <row r="59" spans="1:8" x14ac:dyDescent="0.25">
      <c r="A59" s="7">
        <f t="shared" si="3"/>
        <v>54</v>
      </c>
      <c r="B59" s="10"/>
      <c r="C59" s="10"/>
      <c r="D59" s="12"/>
      <c r="E59" s="12"/>
      <c r="F59" s="8" t="str">
        <f t="shared" si="4"/>
        <v/>
      </c>
      <c r="G59" s="9" t="str">
        <f t="shared" si="5"/>
        <v/>
      </c>
      <c r="H59" s="10"/>
    </row>
    <row r="60" spans="1:8" x14ac:dyDescent="0.25">
      <c r="A60" s="7">
        <f t="shared" si="3"/>
        <v>55</v>
      </c>
      <c r="B60" s="10"/>
      <c r="C60" s="10"/>
      <c r="D60" s="12"/>
      <c r="E60" s="12"/>
      <c r="F60" s="8" t="str">
        <f t="shared" si="4"/>
        <v/>
      </c>
      <c r="G60" s="9" t="str">
        <f t="shared" si="5"/>
        <v/>
      </c>
      <c r="H60" s="10"/>
    </row>
    <row r="61" spans="1:8" x14ac:dyDescent="0.25">
      <c r="A61" s="7">
        <f t="shared" si="3"/>
        <v>56</v>
      </c>
      <c r="B61" s="10"/>
      <c r="C61" s="10"/>
      <c r="D61" s="12"/>
      <c r="E61" s="12"/>
      <c r="F61" s="8" t="str">
        <f t="shared" si="4"/>
        <v/>
      </c>
      <c r="G61" s="9" t="str">
        <f t="shared" si="5"/>
        <v/>
      </c>
      <c r="H61" s="10"/>
    </row>
    <row r="62" spans="1:8" x14ac:dyDescent="0.25">
      <c r="A62" s="7">
        <f t="shared" si="3"/>
        <v>57</v>
      </c>
      <c r="B62" s="10"/>
      <c r="C62" s="10"/>
      <c r="D62" s="12"/>
      <c r="E62" s="12"/>
      <c r="F62" s="8" t="str">
        <f t="shared" si="4"/>
        <v/>
      </c>
      <c r="G62" s="9" t="str">
        <f t="shared" si="5"/>
        <v/>
      </c>
      <c r="H62" s="10"/>
    </row>
    <row r="63" spans="1:8" x14ac:dyDescent="0.25">
      <c r="A63" s="7">
        <f t="shared" si="3"/>
        <v>58</v>
      </c>
      <c r="B63" s="10"/>
      <c r="C63" s="10"/>
      <c r="D63" s="12"/>
      <c r="E63" s="12"/>
      <c r="F63" s="8" t="str">
        <f t="shared" si="4"/>
        <v/>
      </c>
      <c r="G63" s="9" t="str">
        <f t="shared" si="5"/>
        <v/>
      </c>
      <c r="H63" s="10"/>
    </row>
    <row r="64" spans="1:8" x14ac:dyDescent="0.25">
      <c r="A64" s="7">
        <f t="shared" si="3"/>
        <v>59</v>
      </c>
      <c r="B64" s="10"/>
      <c r="C64" s="10"/>
      <c r="D64" s="12"/>
      <c r="E64" s="12"/>
      <c r="F64" s="8" t="str">
        <f t="shared" si="4"/>
        <v/>
      </c>
      <c r="G64" s="9" t="str">
        <f t="shared" si="5"/>
        <v/>
      </c>
      <c r="H64" s="10"/>
    </row>
    <row r="65" spans="1:8" x14ac:dyDescent="0.25">
      <c r="A65" s="7">
        <f t="shared" si="3"/>
        <v>60</v>
      </c>
      <c r="B65" s="10"/>
      <c r="C65" s="10"/>
      <c r="D65" s="12"/>
      <c r="E65" s="12"/>
      <c r="F65" s="8" t="str">
        <f t="shared" si="4"/>
        <v/>
      </c>
      <c r="G65" s="9" t="str">
        <f t="shared" si="5"/>
        <v/>
      </c>
      <c r="H65" s="10"/>
    </row>
    <row r="66" spans="1:8" x14ac:dyDescent="0.25">
      <c r="A66" s="7">
        <f t="shared" si="3"/>
        <v>61</v>
      </c>
      <c r="B66" s="10"/>
      <c r="C66" s="10"/>
      <c r="D66" s="12"/>
      <c r="E66" s="12"/>
      <c r="F66" s="8" t="str">
        <f t="shared" si="4"/>
        <v/>
      </c>
      <c r="G66" s="9" t="str">
        <f t="shared" si="5"/>
        <v/>
      </c>
      <c r="H66" s="10"/>
    </row>
    <row r="67" spans="1:8" x14ac:dyDescent="0.25">
      <c r="A67" s="7">
        <f t="shared" si="3"/>
        <v>62</v>
      </c>
      <c r="B67" s="10"/>
      <c r="C67" s="10"/>
      <c r="D67" s="12"/>
      <c r="E67" s="12"/>
      <c r="F67" s="8" t="str">
        <f t="shared" si="4"/>
        <v/>
      </c>
      <c r="G67" s="9" t="str">
        <f t="shared" si="5"/>
        <v/>
      </c>
      <c r="H67" s="10"/>
    </row>
    <row r="68" spans="1:8" x14ac:dyDescent="0.25">
      <c r="A68" s="7">
        <f t="shared" si="3"/>
        <v>63</v>
      </c>
      <c r="B68" s="10"/>
      <c r="C68" s="10"/>
      <c r="D68" s="12"/>
      <c r="E68" s="12"/>
      <c r="F68" s="8" t="str">
        <f t="shared" si="4"/>
        <v/>
      </c>
      <c r="G68" s="9" t="str">
        <f t="shared" si="5"/>
        <v/>
      </c>
      <c r="H68" s="10"/>
    </row>
    <row r="69" spans="1:8" x14ac:dyDescent="0.25">
      <c r="A69" s="7">
        <f t="shared" si="3"/>
        <v>64</v>
      </c>
      <c r="B69" s="10"/>
      <c r="C69" s="10"/>
      <c r="D69" s="12"/>
      <c r="E69" s="12"/>
      <c r="F69" s="8" t="str">
        <f t="shared" si="4"/>
        <v/>
      </c>
      <c r="G69" s="9" t="str">
        <f t="shared" si="5"/>
        <v/>
      </c>
      <c r="H69" s="10"/>
    </row>
    <row r="70" spans="1:8" x14ac:dyDescent="0.25">
      <c r="A70" s="7">
        <f t="shared" ref="A70:A101" si="6">ROW()-5</f>
        <v>65</v>
      </c>
      <c r="B70" s="10"/>
      <c r="C70" s="10"/>
      <c r="D70" s="12"/>
      <c r="E70" s="12"/>
      <c r="F70" s="8" t="str">
        <f t="shared" ref="F70:F101" si="7">IF(OR($B70="",$D70="",$E70=""),"",$E70-$D70)</f>
        <v/>
      </c>
      <c r="G70" s="9" t="str">
        <f t="shared" ref="G70:G101" si="8">IF(OR($B70="",$D70="",$E70=""),"",F70/E70)</f>
        <v/>
      </c>
      <c r="H70" s="10"/>
    </row>
    <row r="71" spans="1:8" x14ac:dyDescent="0.25">
      <c r="A71" s="7">
        <f t="shared" si="6"/>
        <v>66</v>
      </c>
      <c r="B71" s="10"/>
      <c r="C71" s="10"/>
      <c r="D71" s="12"/>
      <c r="E71" s="12"/>
      <c r="F71" s="8" t="str">
        <f t="shared" si="7"/>
        <v/>
      </c>
      <c r="G71" s="9" t="str">
        <f t="shared" si="8"/>
        <v/>
      </c>
      <c r="H71" s="10"/>
    </row>
    <row r="72" spans="1:8" x14ac:dyDescent="0.25">
      <c r="A72" s="7">
        <f t="shared" si="6"/>
        <v>67</v>
      </c>
      <c r="B72" s="10"/>
      <c r="C72" s="10"/>
      <c r="D72" s="12"/>
      <c r="E72" s="12"/>
      <c r="F72" s="8" t="str">
        <f t="shared" si="7"/>
        <v/>
      </c>
      <c r="G72" s="9" t="str">
        <f t="shared" si="8"/>
        <v/>
      </c>
      <c r="H72" s="10"/>
    </row>
    <row r="73" spans="1:8" x14ac:dyDescent="0.25">
      <c r="A73" s="7">
        <f t="shared" si="6"/>
        <v>68</v>
      </c>
      <c r="B73" s="10"/>
      <c r="C73" s="10"/>
      <c r="D73" s="12"/>
      <c r="E73" s="12"/>
      <c r="F73" s="8" t="str">
        <f t="shared" si="7"/>
        <v/>
      </c>
      <c r="G73" s="9" t="str">
        <f t="shared" si="8"/>
        <v/>
      </c>
      <c r="H73" s="10"/>
    </row>
    <row r="74" spans="1:8" x14ac:dyDescent="0.25">
      <c r="A74" s="7">
        <f t="shared" si="6"/>
        <v>69</v>
      </c>
      <c r="B74" s="10"/>
      <c r="C74" s="10"/>
      <c r="D74" s="12"/>
      <c r="E74" s="12"/>
      <c r="F74" s="8" t="str">
        <f t="shared" si="7"/>
        <v/>
      </c>
      <c r="G74" s="9" t="str">
        <f t="shared" si="8"/>
        <v/>
      </c>
      <c r="H74" s="10"/>
    </row>
    <row r="75" spans="1:8" x14ac:dyDescent="0.25">
      <c r="A75" s="7">
        <f t="shared" si="6"/>
        <v>70</v>
      </c>
      <c r="B75" s="10"/>
      <c r="C75" s="10"/>
      <c r="D75" s="12"/>
      <c r="E75" s="12"/>
      <c r="F75" s="8" t="str">
        <f t="shared" si="7"/>
        <v/>
      </c>
      <c r="G75" s="9" t="str">
        <f t="shared" si="8"/>
        <v/>
      </c>
      <c r="H75" s="10"/>
    </row>
    <row r="76" spans="1:8" x14ac:dyDescent="0.25">
      <c r="A76" s="7">
        <f t="shared" si="6"/>
        <v>71</v>
      </c>
      <c r="B76" s="10"/>
      <c r="C76" s="10"/>
      <c r="D76" s="12"/>
      <c r="E76" s="12"/>
      <c r="F76" s="8" t="str">
        <f t="shared" si="7"/>
        <v/>
      </c>
      <c r="G76" s="9" t="str">
        <f t="shared" si="8"/>
        <v/>
      </c>
      <c r="H76" s="10"/>
    </row>
    <row r="77" spans="1:8" x14ac:dyDescent="0.25">
      <c r="A77" s="7">
        <f t="shared" si="6"/>
        <v>72</v>
      </c>
      <c r="B77" s="10"/>
      <c r="C77" s="10"/>
      <c r="D77" s="12"/>
      <c r="E77" s="12"/>
      <c r="F77" s="8" t="str">
        <f t="shared" si="7"/>
        <v/>
      </c>
      <c r="G77" s="9" t="str">
        <f t="shared" si="8"/>
        <v/>
      </c>
      <c r="H77" s="10"/>
    </row>
    <row r="78" spans="1:8" x14ac:dyDescent="0.25">
      <c r="A78" s="7">
        <f t="shared" si="6"/>
        <v>73</v>
      </c>
      <c r="B78" s="10"/>
      <c r="C78" s="10"/>
      <c r="D78" s="12"/>
      <c r="E78" s="12"/>
      <c r="F78" s="8" t="str">
        <f t="shared" si="7"/>
        <v/>
      </c>
      <c r="G78" s="9" t="str">
        <f t="shared" si="8"/>
        <v/>
      </c>
      <c r="H78" s="10"/>
    </row>
    <row r="79" spans="1:8" x14ac:dyDescent="0.25">
      <c r="A79" s="7">
        <f t="shared" si="6"/>
        <v>74</v>
      </c>
      <c r="B79" s="10"/>
      <c r="C79" s="10"/>
      <c r="D79" s="12"/>
      <c r="E79" s="12"/>
      <c r="F79" s="8" t="str">
        <f t="shared" si="7"/>
        <v/>
      </c>
      <c r="G79" s="9" t="str">
        <f t="shared" si="8"/>
        <v/>
      </c>
      <c r="H79" s="10"/>
    </row>
    <row r="80" spans="1:8" x14ac:dyDescent="0.25">
      <c r="A80" s="7">
        <f t="shared" si="6"/>
        <v>75</v>
      </c>
      <c r="B80" s="10"/>
      <c r="C80" s="10"/>
      <c r="D80" s="12"/>
      <c r="E80" s="12"/>
      <c r="F80" s="8" t="str">
        <f t="shared" si="7"/>
        <v/>
      </c>
      <c r="G80" s="9" t="str">
        <f t="shared" si="8"/>
        <v/>
      </c>
      <c r="H80" s="10"/>
    </row>
    <row r="81" spans="1:8" x14ac:dyDescent="0.25">
      <c r="A81" s="7">
        <f t="shared" si="6"/>
        <v>76</v>
      </c>
      <c r="B81" s="10"/>
      <c r="C81" s="10"/>
      <c r="D81" s="12"/>
      <c r="E81" s="12"/>
      <c r="F81" s="8" t="str">
        <f t="shared" si="7"/>
        <v/>
      </c>
      <c r="G81" s="9" t="str">
        <f t="shared" si="8"/>
        <v/>
      </c>
      <c r="H81" s="10"/>
    </row>
    <row r="82" spans="1:8" x14ac:dyDescent="0.25">
      <c r="A82" s="7">
        <f t="shared" si="6"/>
        <v>77</v>
      </c>
      <c r="B82" s="10"/>
      <c r="C82" s="10"/>
      <c r="D82" s="12"/>
      <c r="E82" s="12"/>
      <c r="F82" s="8" t="str">
        <f t="shared" si="7"/>
        <v/>
      </c>
      <c r="G82" s="9" t="str">
        <f t="shared" si="8"/>
        <v/>
      </c>
      <c r="H82" s="10"/>
    </row>
    <row r="83" spans="1:8" x14ac:dyDescent="0.25">
      <c r="A83" s="7">
        <f t="shared" si="6"/>
        <v>78</v>
      </c>
      <c r="B83" s="10"/>
      <c r="C83" s="10"/>
      <c r="D83" s="12"/>
      <c r="E83" s="12"/>
      <c r="F83" s="8" t="str">
        <f t="shared" si="7"/>
        <v/>
      </c>
      <c r="G83" s="9" t="str">
        <f t="shared" si="8"/>
        <v/>
      </c>
      <c r="H83" s="10"/>
    </row>
    <row r="84" spans="1:8" x14ac:dyDescent="0.25">
      <c r="A84" s="7">
        <f t="shared" si="6"/>
        <v>79</v>
      </c>
      <c r="B84" s="10"/>
      <c r="C84" s="10"/>
      <c r="D84" s="12"/>
      <c r="E84" s="12"/>
      <c r="F84" s="8" t="str">
        <f t="shared" si="7"/>
        <v/>
      </c>
      <c r="G84" s="9" t="str">
        <f t="shared" si="8"/>
        <v/>
      </c>
      <c r="H84" s="10"/>
    </row>
    <row r="85" spans="1:8" x14ac:dyDescent="0.25">
      <c r="A85" s="7">
        <f t="shared" si="6"/>
        <v>80</v>
      </c>
      <c r="B85" s="10"/>
      <c r="C85" s="10"/>
      <c r="D85" s="12"/>
      <c r="E85" s="12"/>
      <c r="F85" s="8" t="str">
        <f t="shared" si="7"/>
        <v/>
      </c>
      <c r="G85" s="9" t="str">
        <f t="shared" si="8"/>
        <v/>
      </c>
      <c r="H85" s="10"/>
    </row>
    <row r="86" spans="1:8" x14ac:dyDescent="0.25">
      <c r="A86" s="7">
        <f t="shared" si="6"/>
        <v>81</v>
      </c>
      <c r="B86" s="10"/>
      <c r="C86" s="10"/>
      <c r="D86" s="12"/>
      <c r="E86" s="12"/>
      <c r="F86" s="8" t="str">
        <f t="shared" si="7"/>
        <v/>
      </c>
      <c r="G86" s="9" t="str">
        <f t="shared" si="8"/>
        <v/>
      </c>
      <c r="H86" s="10"/>
    </row>
    <row r="87" spans="1:8" x14ac:dyDescent="0.25">
      <c r="A87" s="7">
        <f t="shared" si="6"/>
        <v>82</v>
      </c>
      <c r="B87" s="10"/>
      <c r="C87" s="10"/>
      <c r="D87" s="12"/>
      <c r="E87" s="12"/>
      <c r="F87" s="8" t="str">
        <f t="shared" si="7"/>
        <v/>
      </c>
      <c r="G87" s="9" t="str">
        <f t="shared" si="8"/>
        <v/>
      </c>
      <c r="H87" s="10"/>
    </row>
    <row r="88" spans="1:8" x14ac:dyDescent="0.25">
      <c r="A88" s="7">
        <f t="shared" si="6"/>
        <v>83</v>
      </c>
      <c r="B88" s="10"/>
      <c r="C88" s="10"/>
      <c r="D88" s="12"/>
      <c r="E88" s="12"/>
      <c r="F88" s="8" t="str">
        <f t="shared" si="7"/>
        <v/>
      </c>
      <c r="G88" s="9" t="str">
        <f t="shared" si="8"/>
        <v/>
      </c>
      <c r="H88" s="10"/>
    </row>
    <row r="89" spans="1:8" x14ac:dyDescent="0.25">
      <c r="A89" s="7">
        <f t="shared" si="6"/>
        <v>84</v>
      </c>
      <c r="B89" s="10"/>
      <c r="C89" s="10"/>
      <c r="D89" s="12"/>
      <c r="E89" s="12"/>
      <c r="F89" s="8" t="str">
        <f t="shared" si="7"/>
        <v/>
      </c>
      <c r="G89" s="9" t="str">
        <f t="shared" si="8"/>
        <v/>
      </c>
      <c r="H89" s="10"/>
    </row>
    <row r="90" spans="1:8" x14ac:dyDescent="0.25">
      <c r="A90" s="7">
        <f t="shared" si="6"/>
        <v>85</v>
      </c>
      <c r="B90" s="10"/>
      <c r="C90" s="10"/>
      <c r="D90" s="12"/>
      <c r="E90" s="12"/>
      <c r="F90" s="8" t="str">
        <f t="shared" si="7"/>
        <v/>
      </c>
      <c r="G90" s="9" t="str">
        <f t="shared" si="8"/>
        <v/>
      </c>
      <c r="H90" s="10"/>
    </row>
    <row r="91" spans="1:8" x14ac:dyDescent="0.25">
      <c r="A91" s="7">
        <f t="shared" si="6"/>
        <v>86</v>
      </c>
      <c r="B91" s="10"/>
      <c r="C91" s="10"/>
      <c r="D91" s="12"/>
      <c r="E91" s="12"/>
      <c r="F91" s="8" t="str">
        <f t="shared" si="7"/>
        <v/>
      </c>
      <c r="G91" s="9" t="str">
        <f t="shared" si="8"/>
        <v/>
      </c>
      <c r="H91" s="10"/>
    </row>
    <row r="92" spans="1:8" x14ac:dyDescent="0.25">
      <c r="A92" s="7">
        <f t="shared" si="6"/>
        <v>87</v>
      </c>
      <c r="B92" s="10"/>
      <c r="C92" s="10"/>
      <c r="D92" s="12"/>
      <c r="E92" s="12"/>
      <c r="F92" s="8" t="str">
        <f t="shared" si="7"/>
        <v/>
      </c>
      <c r="G92" s="9" t="str">
        <f t="shared" si="8"/>
        <v/>
      </c>
      <c r="H92" s="10"/>
    </row>
    <row r="93" spans="1:8" x14ac:dyDescent="0.25">
      <c r="A93" s="7">
        <f t="shared" si="6"/>
        <v>88</v>
      </c>
      <c r="B93" s="10"/>
      <c r="C93" s="10"/>
      <c r="D93" s="12"/>
      <c r="E93" s="12"/>
      <c r="F93" s="8" t="str">
        <f t="shared" si="7"/>
        <v/>
      </c>
      <c r="G93" s="9" t="str">
        <f t="shared" si="8"/>
        <v/>
      </c>
      <c r="H93" s="10"/>
    </row>
    <row r="94" spans="1:8" x14ac:dyDescent="0.25">
      <c r="A94" s="7">
        <f t="shared" si="6"/>
        <v>89</v>
      </c>
      <c r="B94" s="10"/>
      <c r="C94" s="10"/>
      <c r="D94" s="12"/>
      <c r="E94" s="12"/>
      <c r="F94" s="8" t="str">
        <f t="shared" si="7"/>
        <v/>
      </c>
      <c r="G94" s="9" t="str">
        <f t="shared" si="8"/>
        <v/>
      </c>
      <c r="H94" s="10"/>
    </row>
    <row r="95" spans="1:8" x14ac:dyDescent="0.25">
      <c r="A95" s="7">
        <f t="shared" si="6"/>
        <v>90</v>
      </c>
      <c r="B95" s="10"/>
      <c r="C95" s="10"/>
      <c r="D95" s="12"/>
      <c r="E95" s="12"/>
      <c r="F95" s="8" t="str">
        <f t="shared" si="7"/>
        <v/>
      </c>
      <c r="G95" s="9" t="str">
        <f t="shared" si="8"/>
        <v/>
      </c>
      <c r="H95" s="10"/>
    </row>
    <row r="96" spans="1:8" x14ac:dyDescent="0.25">
      <c r="A96" s="7">
        <f t="shared" si="6"/>
        <v>91</v>
      </c>
      <c r="B96" s="10"/>
      <c r="C96" s="10"/>
      <c r="D96" s="12"/>
      <c r="E96" s="12"/>
      <c r="F96" s="8" t="str">
        <f t="shared" si="7"/>
        <v/>
      </c>
      <c r="G96" s="9" t="str">
        <f t="shared" si="8"/>
        <v/>
      </c>
      <c r="H96" s="10"/>
    </row>
    <row r="97" spans="1:8" x14ac:dyDescent="0.25">
      <c r="A97" s="7">
        <f t="shared" si="6"/>
        <v>92</v>
      </c>
      <c r="B97" s="10"/>
      <c r="C97" s="10"/>
      <c r="D97" s="12"/>
      <c r="E97" s="12"/>
      <c r="F97" s="8" t="str">
        <f t="shared" si="7"/>
        <v/>
      </c>
      <c r="G97" s="9" t="str">
        <f t="shared" si="8"/>
        <v/>
      </c>
      <c r="H97" s="10"/>
    </row>
    <row r="98" spans="1:8" x14ac:dyDescent="0.25">
      <c r="A98" s="7">
        <f t="shared" si="6"/>
        <v>93</v>
      </c>
      <c r="B98" s="10"/>
      <c r="C98" s="10"/>
      <c r="D98" s="12"/>
      <c r="E98" s="12"/>
      <c r="F98" s="8" t="str">
        <f t="shared" si="7"/>
        <v/>
      </c>
      <c r="G98" s="9" t="str">
        <f t="shared" si="8"/>
        <v/>
      </c>
      <c r="H98" s="10"/>
    </row>
    <row r="99" spans="1:8" x14ac:dyDescent="0.25">
      <c r="A99" s="7">
        <f t="shared" si="6"/>
        <v>94</v>
      </c>
      <c r="B99" s="10"/>
      <c r="C99" s="10"/>
      <c r="D99" s="12"/>
      <c r="E99" s="12"/>
      <c r="F99" s="8" t="str">
        <f t="shared" si="7"/>
        <v/>
      </c>
      <c r="G99" s="9" t="str">
        <f t="shared" si="8"/>
        <v/>
      </c>
      <c r="H99" s="10"/>
    </row>
    <row r="100" spans="1:8" x14ac:dyDescent="0.25">
      <c r="A100" s="7">
        <f t="shared" si="6"/>
        <v>95</v>
      </c>
      <c r="B100" s="10"/>
      <c r="C100" s="10"/>
      <c r="D100" s="12"/>
      <c r="E100" s="12"/>
      <c r="F100" s="8" t="str">
        <f t="shared" si="7"/>
        <v/>
      </c>
      <c r="G100" s="9" t="str">
        <f t="shared" si="8"/>
        <v/>
      </c>
      <c r="H100" s="10"/>
    </row>
    <row r="101" spans="1:8" x14ac:dyDescent="0.25">
      <c r="A101" s="7">
        <f t="shared" si="6"/>
        <v>96</v>
      </c>
      <c r="B101" s="10"/>
      <c r="C101" s="10"/>
      <c r="D101" s="12"/>
      <c r="E101" s="12"/>
      <c r="F101" s="8" t="str">
        <f t="shared" si="7"/>
        <v/>
      </c>
      <c r="G101" s="9" t="str">
        <f t="shared" si="8"/>
        <v/>
      </c>
      <c r="H101" s="10"/>
    </row>
    <row r="102" spans="1:8" x14ac:dyDescent="0.25">
      <c r="A102" s="7">
        <f t="shared" ref="A102:A133" si="9">ROW()-5</f>
        <v>97</v>
      </c>
      <c r="B102" s="10"/>
      <c r="C102" s="10"/>
      <c r="D102" s="12"/>
      <c r="E102" s="12"/>
      <c r="F102" s="8" t="str">
        <f t="shared" ref="F102:F133" si="10">IF(OR($B102="",$D102="",$E102=""),"",$E102-$D102)</f>
        <v/>
      </c>
      <c r="G102" s="9" t="str">
        <f t="shared" ref="G102:G133" si="11">IF(OR($B102="",$D102="",$E102=""),"",F102/E102)</f>
        <v/>
      </c>
      <c r="H102" s="10"/>
    </row>
    <row r="103" spans="1:8" x14ac:dyDescent="0.25">
      <c r="A103" s="7">
        <f t="shared" si="9"/>
        <v>98</v>
      </c>
      <c r="B103" s="10"/>
      <c r="C103" s="10"/>
      <c r="D103" s="12"/>
      <c r="E103" s="12"/>
      <c r="F103" s="8" t="str">
        <f t="shared" si="10"/>
        <v/>
      </c>
      <c r="G103" s="9" t="str">
        <f t="shared" si="11"/>
        <v/>
      </c>
      <c r="H103" s="10"/>
    </row>
    <row r="104" spans="1:8" x14ac:dyDescent="0.25">
      <c r="A104" s="7">
        <f t="shared" si="9"/>
        <v>99</v>
      </c>
      <c r="B104" s="10"/>
      <c r="C104" s="10"/>
      <c r="D104" s="12"/>
      <c r="E104" s="12"/>
      <c r="F104" s="8" t="str">
        <f t="shared" si="10"/>
        <v/>
      </c>
      <c r="G104" s="9" t="str">
        <f t="shared" si="11"/>
        <v/>
      </c>
      <c r="H104" s="10"/>
    </row>
    <row r="105" spans="1:8" x14ac:dyDescent="0.25">
      <c r="A105" s="7">
        <f t="shared" si="9"/>
        <v>100</v>
      </c>
      <c r="B105" s="10"/>
      <c r="C105" s="10"/>
      <c r="D105" s="12"/>
      <c r="E105" s="12"/>
      <c r="F105" s="8" t="str">
        <f t="shared" si="10"/>
        <v/>
      </c>
      <c r="G105" s="9" t="str">
        <f t="shared" si="11"/>
        <v/>
      </c>
      <c r="H105" s="10"/>
    </row>
    <row r="106" spans="1:8" x14ac:dyDescent="0.25">
      <c r="A106" s="7">
        <f t="shared" si="9"/>
        <v>101</v>
      </c>
      <c r="B106" s="10"/>
      <c r="C106" s="10"/>
      <c r="D106" s="12"/>
      <c r="E106" s="12"/>
      <c r="F106" s="8" t="str">
        <f t="shared" si="10"/>
        <v/>
      </c>
      <c r="G106" s="9" t="str">
        <f t="shared" si="11"/>
        <v/>
      </c>
      <c r="H106" s="10"/>
    </row>
    <row r="107" spans="1:8" x14ac:dyDescent="0.25">
      <c r="A107" s="7">
        <f t="shared" si="9"/>
        <v>102</v>
      </c>
      <c r="B107" s="10"/>
      <c r="C107" s="10"/>
      <c r="D107" s="12"/>
      <c r="E107" s="12"/>
      <c r="F107" s="8" t="str">
        <f t="shared" si="10"/>
        <v/>
      </c>
      <c r="G107" s="9" t="str">
        <f t="shared" si="11"/>
        <v/>
      </c>
      <c r="H107" s="10"/>
    </row>
    <row r="108" spans="1:8" x14ac:dyDescent="0.25">
      <c r="A108" s="7">
        <f t="shared" si="9"/>
        <v>103</v>
      </c>
      <c r="B108" s="10"/>
      <c r="C108" s="10"/>
      <c r="D108" s="12"/>
      <c r="E108" s="12"/>
      <c r="F108" s="8" t="str">
        <f t="shared" si="10"/>
        <v/>
      </c>
      <c r="G108" s="9" t="str">
        <f t="shared" si="11"/>
        <v/>
      </c>
      <c r="H108" s="10"/>
    </row>
    <row r="109" spans="1:8" x14ac:dyDescent="0.25">
      <c r="A109" s="7">
        <f t="shared" si="9"/>
        <v>104</v>
      </c>
      <c r="B109" s="10"/>
      <c r="C109" s="10"/>
      <c r="D109" s="12"/>
      <c r="E109" s="12"/>
      <c r="F109" s="8" t="str">
        <f t="shared" si="10"/>
        <v/>
      </c>
      <c r="G109" s="9" t="str">
        <f t="shared" si="11"/>
        <v/>
      </c>
      <c r="H109" s="10"/>
    </row>
    <row r="110" spans="1:8" x14ac:dyDescent="0.25">
      <c r="A110" s="7">
        <f t="shared" si="9"/>
        <v>105</v>
      </c>
      <c r="B110" s="10"/>
      <c r="C110" s="10"/>
      <c r="D110" s="12"/>
      <c r="E110" s="12"/>
      <c r="F110" s="8" t="str">
        <f t="shared" si="10"/>
        <v/>
      </c>
      <c r="G110" s="9" t="str">
        <f t="shared" si="11"/>
        <v/>
      </c>
      <c r="H110" s="10"/>
    </row>
    <row r="111" spans="1:8" x14ac:dyDescent="0.25">
      <c r="A111" s="7">
        <f t="shared" si="9"/>
        <v>106</v>
      </c>
      <c r="B111" s="10"/>
      <c r="C111" s="10"/>
      <c r="D111" s="12"/>
      <c r="E111" s="12"/>
      <c r="F111" s="8" t="str">
        <f t="shared" si="10"/>
        <v/>
      </c>
      <c r="G111" s="9" t="str">
        <f t="shared" si="11"/>
        <v/>
      </c>
      <c r="H111" s="10"/>
    </row>
    <row r="112" spans="1:8" x14ac:dyDescent="0.25">
      <c r="A112" s="7">
        <f t="shared" si="9"/>
        <v>107</v>
      </c>
      <c r="B112" s="10"/>
      <c r="C112" s="10"/>
      <c r="D112" s="12"/>
      <c r="E112" s="12"/>
      <c r="F112" s="8" t="str">
        <f t="shared" si="10"/>
        <v/>
      </c>
      <c r="G112" s="9" t="str">
        <f t="shared" si="11"/>
        <v/>
      </c>
      <c r="H112" s="10"/>
    </row>
    <row r="113" spans="1:8" x14ac:dyDescent="0.25">
      <c r="A113" s="7">
        <f t="shared" si="9"/>
        <v>108</v>
      </c>
      <c r="B113" s="10"/>
      <c r="C113" s="10"/>
      <c r="D113" s="12"/>
      <c r="E113" s="12"/>
      <c r="F113" s="8" t="str">
        <f t="shared" si="10"/>
        <v/>
      </c>
      <c r="G113" s="9" t="str">
        <f t="shared" si="11"/>
        <v/>
      </c>
      <c r="H113" s="10"/>
    </row>
    <row r="114" spans="1:8" x14ac:dyDescent="0.25">
      <c r="A114" s="7">
        <f t="shared" si="9"/>
        <v>109</v>
      </c>
      <c r="B114" s="10"/>
      <c r="C114" s="10"/>
      <c r="D114" s="12"/>
      <c r="E114" s="12"/>
      <c r="F114" s="8" t="str">
        <f t="shared" si="10"/>
        <v/>
      </c>
      <c r="G114" s="9" t="str">
        <f t="shared" si="11"/>
        <v/>
      </c>
      <c r="H114" s="10"/>
    </row>
    <row r="115" spans="1:8" x14ac:dyDescent="0.25">
      <c r="A115" s="7">
        <f t="shared" si="9"/>
        <v>110</v>
      </c>
      <c r="B115" s="10"/>
      <c r="C115" s="10"/>
      <c r="D115" s="12"/>
      <c r="E115" s="12"/>
      <c r="F115" s="8" t="str">
        <f t="shared" si="10"/>
        <v/>
      </c>
      <c r="G115" s="9" t="str">
        <f t="shared" si="11"/>
        <v/>
      </c>
      <c r="H115" s="10"/>
    </row>
    <row r="116" spans="1:8" x14ac:dyDescent="0.25">
      <c r="A116" s="7">
        <f t="shared" si="9"/>
        <v>111</v>
      </c>
      <c r="B116" s="10"/>
      <c r="C116" s="10"/>
      <c r="D116" s="12"/>
      <c r="E116" s="12"/>
      <c r="F116" s="8" t="str">
        <f t="shared" si="10"/>
        <v/>
      </c>
      <c r="G116" s="9" t="str">
        <f t="shared" si="11"/>
        <v/>
      </c>
      <c r="H116" s="10"/>
    </row>
    <row r="117" spans="1:8" x14ac:dyDescent="0.25">
      <c r="A117" s="7">
        <f t="shared" si="9"/>
        <v>112</v>
      </c>
      <c r="B117" s="10"/>
      <c r="C117" s="10"/>
      <c r="D117" s="12"/>
      <c r="E117" s="12"/>
      <c r="F117" s="8" t="str">
        <f t="shared" si="10"/>
        <v/>
      </c>
      <c r="G117" s="9" t="str">
        <f t="shared" si="11"/>
        <v/>
      </c>
      <c r="H117" s="10"/>
    </row>
    <row r="118" spans="1:8" x14ac:dyDescent="0.25">
      <c r="A118" s="7">
        <f t="shared" si="9"/>
        <v>113</v>
      </c>
      <c r="B118" s="10"/>
      <c r="C118" s="10"/>
      <c r="D118" s="12"/>
      <c r="E118" s="12"/>
      <c r="F118" s="8" t="str">
        <f t="shared" si="10"/>
        <v/>
      </c>
      <c r="G118" s="9" t="str">
        <f t="shared" si="11"/>
        <v/>
      </c>
      <c r="H118" s="10"/>
    </row>
    <row r="119" spans="1:8" x14ac:dyDescent="0.25">
      <c r="A119" s="7">
        <f t="shared" si="9"/>
        <v>114</v>
      </c>
      <c r="B119" s="10"/>
      <c r="C119" s="10"/>
      <c r="D119" s="12"/>
      <c r="E119" s="12"/>
      <c r="F119" s="8" t="str">
        <f t="shared" si="10"/>
        <v/>
      </c>
      <c r="G119" s="9" t="str">
        <f t="shared" si="11"/>
        <v/>
      </c>
      <c r="H119" s="10"/>
    </row>
    <row r="120" spans="1:8" x14ac:dyDescent="0.25">
      <c r="A120" s="7">
        <f t="shared" si="9"/>
        <v>115</v>
      </c>
      <c r="B120" s="10"/>
      <c r="C120" s="10"/>
      <c r="D120" s="12"/>
      <c r="E120" s="12"/>
      <c r="F120" s="8" t="str">
        <f t="shared" si="10"/>
        <v/>
      </c>
      <c r="G120" s="9" t="str">
        <f t="shared" si="11"/>
        <v/>
      </c>
      <c r="H120" s="10"/>
    </row>
    <row r="121" spans="1:8" x14ac:dyDescent="0.25">
      <c r="A121" s="7">
        <f t="shared" si="9"/>
        <v>116</v>
      </c>
      <c r="B121" s="10"/>
      <c r="C121" s="10"/>
      <c r="D121" s="12"/>
      <c r="E121" s="12"/>
      <c r="F121" s="8" t="str">
        <f t="shared" si="10"/>
        <v/>
      </c>
      <c r="G121" s="9" t="str">
        <f t="shared" si="11"/>
        <v/>
      </c>
      <c r="H121" s="10"/>
    </row>
    <row r="122" spans="1:8" x14ac:dyDescent="0.25">
      <c r="A122" s="7">
        <f t="shared" si="9"/>
        <v>117</v>
      </c>
      <c r="B122" s="10"/>
      <c r="C122" s="10"/>
      <c r="D122" s="12"/>
      <c r="E122" s="12"/>
      <c r="F122" s="8" t="str">
        <f t="shared" si="10"/>
        <v/>
      </c>
      <c r="G122" s="9" t="str">
        <f t="shared" si="11"/>
        <v/>
      </c>
      <c r="H122" s="10"/>
    </row>
    <row r="123" spans="1:8" x14ac:dyDescent="0.25">
      <c r="A123" s="7">
        <f t="shared" si="9"/>
        <v>118</v>
      </c>
      <c r="B123" s="10"/>
      <c r="C123" s="10"/>
      <c r="D123" s="12"/>
      <c r="E123" s="12"/>
      <c r="F123" s="8" t="str">
        <f t="shared" si="10"/>
        <v/>
      </c>
      <c r="G123" s="9" t="str">
        <f t="shared" si="11"/>
        <v/>
      </c>
      <c r="H123" s="10"/>
    </row>
    <row r="124" spans="1:8" x14ac:dyDescent="0.25">
      <c r="A124" s="7">
        <f t="shared" si="9"/>
        <v>119</v>
      </c>
      <c r="B124" s="10"/>
      <c r="C124" s="10"/>
      <c r="D124" s="12"/>
      <c r="E124" s="12"/>
      <c r="F124" s="8" t="str">
        <f t="shared" si="10"/>
        <v/>
      </c>
      <c r="G124" s="9" t="str">
        <f t="shared" si="11"/>
        <v/>
      </c>
      <c r="H124" s="10"/>
    </row>
    <row r="125" spans="1:8" x14ac:dyDescent="0.25">
      <c r="A125" s="7">
        <f t="shared" si="9"/>
        <v>120</v>
      </c>
      <c r="B125" s="10"/>
      <c r="C125" s="10"/>
      <c r="D125" s="12"/>
      <c r="E125" s="12"/>
      <c r="F125" s="8" t="str">
        <f t="shared" si="10"/>
        <v/>
      </c>
      <c r="G125" s="9" t="str">
        <f t="shared" si="11"/>
        <v/>
      </c>
      <c r="H125" s="10"/>
    </row>
    <row r="126" spans="1:8" x14ac:dyDescent="0.25">
      <c r="A126" s="7">
        <f t="shared" si="9"/>
        <v>121</v>
      </c>
      <c r="B126" s="10"/>
      <c r="C126" s="10"/>
      <c r="D126" s="12"/>
      <c r="E126" s="12"/>
      <c r="F126" s="8" t="str">
        <f t="shared" si="10"/>
        <v/>
      </c>
      <c r="G126" s="9" t="str">
        <f t="shared" si="11"/>
        <v/>
      </c>
      <c r="H126" s="10"/>
    </row>
    <row r="127" spans="1:8" x14ac:dyDescent="0.25">
      <c r="A127" s="7">
        <f t="shared" si="9"/>
        <v>122</v>
      </c>
      <c r="B127" s="10"/>
      <c r="C127" s="10"/>
      <c r="D127" s="12"/>
      <c r="E127" s="12"/>
      <c r="F127" s="8" t="str">
        <f t="shared" si="10"/>
        <v/>
      </c>
      <c r="G127" s="9" t="str">
        <f t="shared" si="11"/>
        <v/>
      </c>
      <c r="H127" s="10"/>
    </row>
    <row r="128" spans="1:8" x14ac:dyDescent="0.25">
      <c r="A128" s="7">
        <f t="shared" si="9"/>
        <v>123</v>
      </c>
      <c r="B128" s="10"/>
      <c r="C128" s="10"/>
      <c r="D128" s="12"/>
      <c r="E128" s="12"/>
      <c r="F128" s="8" t="str">
        <f t="shared" si="10"/>
        <v/>
      </c>
      <c r="G128" s="9" t="str">
        <f t="shared" si="11"/>
        <v/>
      </c>
      <c r="H128" s="10"/>
    </row>
    <row r="129" spans="1:8" x14ac:dyDescent="0.25">
      <c r="A129" s="7">
        <f t="shared" si="9"/>
        <v>124</v>
      </c>
      <c r="B129" s="10"/>
      <c r="C129" s="10"/>
      <c r="D129" s="12"/>
      <c r="E129" s="12"/>
      <c r="F129" s="8" t="str">
        <f t="shared" si="10"/>
        <v/>
      </c>
      <c r="G129" s="9" t="str">
        <f t="shared" si="11"/>
        <v/>
      </c>
      <c r="H129" s="10"/>
    </row>
    <row r="130" spans="1:8" x14ac:dyDescent="0.25">
      <c r="A130" s="7">
        <f t="shared" si="9"/>
        <v>125</v>
      </c>
      <c r="B130" s="10"/>
      <c r="C130" s="10"/>
      <c r="D130" s="12"/>
      <c r="E130" s="12"/>
      <c r="F130" s="8" t="str">
        <f t="shared" si="10"/>
        <v/>
      </c>
      <c r="G130" s="9" t="str">
        <f t="shared" si="11"/>
        <v/>
      </c>
      <c r="H130" s="10"/>
    </row>
    <row r="131" spans="1:8" x14ac:dyDescent="0.25">
      <c r="A131" s="7">
        <f t="shared" si="9"/>
        <v>126</v>
      </c>
      <c r="B131" s="10"/>
      <c r="C131" s="10"/>
      <c r="D131" s="12"/>
      <c r="E131" s="12"/>
      <c r="F131" s="8" t="str">
        <f t="shared" si="10"/>
        <v/>
      </c>
      <c r="G131" s="9" t="str">
        <f t="shared" si="11"/>
        <v/>
      </c>
      <c r="H131" s="10"/>
    </row>
    <row r="132" spans="1:8" x14ac:dyDescent="0.25">
      <c r="A132" s="7">
        <f t="shared" si="9"/>
        <v>127</v>
      </c>
      <c r="B132" s="10"/>
      <c r="C132" s="10"/>
      <c r="D132" s="12"/>
      <c r="E132" s="12"/>
      <c r="F132" s="8" t="str">
        <f t="shared" si="10"/>
        <v/>
      </c>
      <c r="G132" s="9" t="str">
        <f t="shared" si="11"/>
        <v/>
      </c>
      <c r="H132" s="10"/>
    </row>
    <row r="133" spans="1:8" x14ac:dyDescent="0.25">
      <c r="A133" s="7">
        <f t="shared" si="9"/>
        <v>128</v>
      </c>
      <c r="B133" s="10"/>
      <c r="C133" s="10"/>
      <c r="D133" s="12"/>
      <c r="E133" s="12"/>
      <c r="F133" s="8" t="str">
        <f t="shared" si="10"/>
        <v/>
      </c>
      <c r="G133" s="9" t="str">
        <f t="shared" si="11"/>
        <v/>
      </c>
      <c r="H133" s="10"/>
    </row>
    <row r="134" spans="1:8" x14ac:dyDescent="0.25">
      <c r="A134" s="7">
        <f t="shared" ref="A134:A165" si="12">ROW()-5</f>
        <v>129</v>
      </c>
      <c r="B134" s="10"/>
      <c r="C134" s="10"/>
      <c r="D134" s="12"/>
      <c r="E134" s="12"/>
      <c r="F134" s="8" t="str">
        <f t="shared" ref="F134:F165" si="13">IF(OR($B134="",$D134="",$E134=""),"",$E134-$D134)</f>
        <v/>
      </c>
      <c r="G134" s="9" t="str">
        <f t="shared" ref="G134:G165" si="14">IF(OR($B134="",$D134="",$E134=""),"",F134/E134)</f>
        <v/>
      </c>
      <c r="H134" s="10"/>
    </row>
    <row r="135" spans="1:8" x14ac:dyDescent="0.25">
      <c r="A135" s="7">
        <f t="shared" si="12"/>
        <v>130</v>
      </c>
      <c r="B135" s="10"/>
      <c r="C135" s="10"/>
      <c r="D135" s="12"/>
      <c r="E135" s="12"/>
      <c r="F135" s="8" t="str">
        <f t="shared" si="13"/>
        <v/>
      </c>
      <c r="G135" s="9" t="str">
        <f t="shared" si="14"/>
        <v/>
      </c>
      <c r="H135" s="10"/>
    </row>
    <row r="136" spans="1:8" x14ac:dyDescent="0.25">
      <c r="A136" s="7">
        <f t="shared" si="12"/>
        <v>131</v>
      </c>
      <c r="B136" s="10"/>
      <c r="C136" s="10"/>
      <c r="D136" s="12"/>
      <c r="E136" s="12"/>
      <c r="F136" s="8" t="str">
        <f t="shared" si="13"/>
        <v/>
      </c>
      <c r="G136" s="9" t="str">
        <f t="shared" si="14"/>
        <v/>
      </c>
      <c r="H136" s="10"/>
    </row>
    <row r="137" spans="1:8" x14ac:dyDescent="0.25">
      <c r="A137" s="7">
        <f t="shared" si="12"/>
        <v>132</v>
      </c>
      <c r="B137" s="10"/>
      <c r="C137" s="10"/>
      <c r="D137" s="12"/>
      <c r="E137" s="12"/>
      <c r="F137" s="8" t="str">
        <f t="shared" si="13"/>
        <v/>
      </c>
      <c r="G137" s="9" t="str">
        <f t="shared" si="14"/>
        <v/>
      </c>
      <c r="H137" s="10"/>
    </row>
    <row r="138" spans="1:8" x14ac:dyDescent="0.25">
      <c r="A138" s="7">
        <f t="shared" si="12"/>
        <v>133</v>
      </c>
      <c r="B138" s="10"/>
      <c r="C138" s="10"/>
      <c r="D138" s="12"/>
      <c r="E138" s="12"/>
      <c r="F138" s="8" t="str">
        <f t="shared" si="13"/>
        <v/>
      </c>
      <c r="G138" s="9" t="str">
        <f t="shared" si="14"/>
        <v/>
      </c>
      <c r="H138" s="10"/>
    </row>
    <row r="139" spans="1:8" x14ac:dyDescent="0.25">
      <c r="A139" s="7">
        <f t="shared" si="12"/>
        <v>134</v>
      </c>
      <c r="B139" s="10"/>
      <c r="C139" s="10"/>
      <c r="D139" s="12"/>
      <c r="E139" s="12"/>
      <c r="F139" s="8" t="str">
        <f t="shared" si="13"/>
        <v/>
      </c>
      <c r="G139" s="9" t="str">
        <f t="shared" si="14"/>
        <v/>
      </c>
      <c r="H139" s="10"/>
    </row>
    <row r="140" spans="1:8" x14ac:dyDescent="0.25">
      <c r="A140" s="7">
        <f t="shared" si="12"/>
        <v>135</v>
      </c>
      <c r="B140" s="10"/>
      <c r="C140" s="10"/>
      <c r="D140" s="12"/>
      <c r="E140" s="12"/>
      <c r="F140" s="8" t="str">
        <f t="shared" si="13"/>
        <v/>
      </c>
      <c r="G140" s="9" t="str">
        <f t="shared" si="14"/>
        <v/>
      </c>
      <c r="H140" s="10"/>
    </row>
    <row r="141" spans="1:8" x14ac:dyDescent="0.25">
      <c r="A141" s="7">
        <f t="shared" si="12"/>
        <v>136</v>
      </c>
      <c r="B141" s="10"/>
      <c r="C141" s="10"/>
      <c r="D141" s="12"/>
      <c r="E141" s="12"/>
      <c r="F141" s="8" t="str">
        <f t="shared" si="13"/>
        <v/>
      </c>
      <c r="G141" s="9" t="str">
        <f t="shared" si="14"/>
        <v/>
      </c>
      <c r="H141" s="10"/>
    </row>
    <row r="142" spans="1:8" x14ac:dyDescent="0.25">
      <c r="A142" s="7">
        <f t="shared" si="12"/>
        <v>137</v>
      </c>
      <c r="B142" s="10"/>
      <c r="C142" s="10"/>
      <c r="D142" s="12"/>
      <c r="E142" s="12"/>
      <c r="F142" s="8" t="str">
        <f t="shared" si="13"/>
        <v/>
      </c>
      <c r="G142" s="9" t="str">
        <f t="shared" si="14"/>
        <v/>
      </c>
      <c r="H142" s="10"/>
    </row>
    <row r="143" spans="1:8" x14ac:dyDescent="0.25">
      <c r="A143" s="7">
        <f t="shared" si="12"/>
        <v>138</v>
      </c>
      <c r="B143" s="10"/>
      <c r="C143" s="10"/>
      <c r="D143" s="12"/>
      <c r="E143" s="12"/>
      <c r="F143" s="8" t="str">
        <f t="shared" si="13"/>
        <v/>
      </c>
      <c r="G143" s="9" t="str">
        <f t="shared" si="14"/>
        <v/>
      </c>
      <c r="H143" s="10"/>
    </row>
    <row r="144" spans="1:8" x14ac:dyDescent="0.25">
      <c r="A144" s="7">
        <f t="shared" si="12"/>
        <v>139</v>
      </c>
      <c r="B144" s="10"/>
      <c r="C144" s="10"/>
      <c r="D144" s="12"/>
      <c r="E144" s="12"/>
      <c r="F144" s="8" t="str">
        <f t="shared" si="13"/>
        <v/>
      </c>
      <c r="G144" s="9" t="str">
        <f t="shared" si="14"/>
        <v/>
      </c>
      <c r="H144" s="10"/>
    </row>
    <row r="145" spans="1:8" x14ac:dyDescent="0.25">
      <c r="A145" s="7">
        <f t="shared" si="12"/>
        <v>140</v>
      </c>
      <c r="B145" s="10"/>
      <c r="C145" s="10"/>
      <c r="D145" s="12"/>
      <c r="E145" s="12"/>
      <c r="F145" s="8" t="str">
        <f t="shared" si="13"/>
        <v/>
      </c>
      <c r="G145" s="9" t="str">
        <f t="shared" si="14"/>
        <v/>
      </c>
      <c r="H145" s="10"/>
    </row>
    <row r="146" spans="1:8" x14ac:dyDescent="0.25">
      <c r="A146" s="7">
        <f t="shared" si="12"/>
        <v>141</v>
      </c>
      <c r="B146" s="10"/>
      <c r="C146" s="10"/>
      <c r="D146" s="12"/>
      <c r="E146" s="12"/>
      <c r="F146" s="8" t="str">
        <f t="shared" si="13"/>
        <v/>
      </c>
      <c r="G146" s="9" t="str">
        <f t="shared" si="14"/>
        <v/>
      </c>
      <c r="H146" s="10"/>
    </row>
    <row r="147" spans="1:8" x14ac:dyDescent="0.25">
      <c r="A147" s="7">
        <f t="shared" si="12"/>
        <v>142</v>
      </c>
      <c r="B147" s="10"/>
      <c r="C147" s="10"/>
      <c r="D147" s="12"/>
      <c r="E147" s="12"/>
      <c r="F147" s="8" t="str">
        <f t="shared" si="13"/>
        <v/>
      </c>
      <c r="G147" s="9" t="str">
        <f t="shared" si="14"/>
        <v/>
      </c>
      <c r="H147" s="10"/>
    </row>
    <row r="148" spans="1:8" x14ac:dyDescent="0.25">
      <c r="A148" s="7">
        <f t="shared" si="12"/>
        <v>143</v>
      </c>
      <c r="B148" s="10"/>
      <c r="C148" s="10"/>
      <c r="D148" s="12"/>
      <c r="E148" s="12"/>
      <c r="F148" s="8" t="str">
        <f t="shared" si="13"/>
        <v/>
      </c>
      <c r="G148" s="9" t="str">
        <f t="shared" si="14"/>
        <v/>
      </c>
      <c r="H148" s="10"/>
    </row>
    <row r="149" spans="1:8" x14ac:dyDescent="0.25">
      <c r="A149" s="7">
        <f t="shared" si="12"/>
        <v>144</v>
      </c>
      <c r="B149" s="10"/>
      <c r="C149" s="10"/>
      <c r="D149" s="12"/>
      <c r="E149" s="12"/>
      <c r="F149" s="8" t="str">
        <f t="shared" si="13"/>
        <v/>
      </c>
      <c r="G149" s="9" t="str">
        <f t="shared" si="14"/>
        <v/>
      </c>
      <c r="H149" s="10"/>
    </row>
    <row r="150" spans="1:8" x14ac:dyDescent="0.25">
      <c r="A150" s="7">
        <f t="shared" si="12"/>
        <v>145</v>
      </c>
      <c r="B150" s="10"/>
      <c r="C150" s="10"/>
      <c r="D150" s="12"/>
      <c r="E150" s="12"/>
      <c r="F150" s="8" t="str">
        <f t="shared" si="13"/>
        <v/>
      </c>
      <c r="G150" s="9" t="str">
        <f t="shared" si="14"/>
        <v/>
      </c>
      <c r="H150" s="10"/>
    </row>
    <row r="151" spans="1:8" x14ac:dyDescent="0.25">
      <c r="A151" s="7">
        <f t="shared" si="12"/>
        <v>146</v>
      </c>
      <c r="B151" s="10"/>
      <c r="C151" s="10"/>
      <c r="D151" s="12"/>
      <c r="E151" s="12"/>
      <c r="F151" s="8" t="str">
        <f t="shared" si="13"/>
        <v/>
      </c>
      <c r="G151" s="9" t="str">
        <f t="shared" si="14"/>
        <v/>
      </c>
      <c r="H151" s="10"/>
    </row>
    <row r="152" spans="1:8" x14ac:dyDescent="0.25">
      <c r="A152" s="7">
        <f t="shared" si="12"/>
        <v>147</v>
      </c>
      <c r="B152" s="10"/>
      <c r="C152" s="10"/>
      <c r="D152" s="12"/>
      <c r="E152" s="12"/>
      <c r="F152" s="8" t="str">
        <f t="shared" si="13"/>
        <v/>
      </c>
      <c r="G152" s="9" t="str">
        <f t="shared" si="14"/>
        <v/>
      </c>
      <c r="H152" s="10"/>
    </row>
    <row r="153" spans="1:8" x14ac:dyDescent="0.25">
      <c r="A153" s="7">
        <f t="shared" si="12"/>
        <v>148</v>
      </c>
      <c r="B153" s="10"/>
      <c r="C153" s="10"/>
      <c r="D153" s="12"/>
      <c r="E153" s="12"/>
      <c r="F153" s="8" t="str">
        <f t="shared" si="13"/>
        <v/>
      </c>
      <c r="G153" s="9" t="str">
        <f t="shared" si="14"/>
        <v/>
      </c>
      <c r="H153" s="10"/>
    </row>
    <row r="154" spans="1:8" x14ac:dyDescent="0.25">
      <c r="A154" s="7">
        <f t="shared" si="12"/>
        <v>149</v>
      </c>
      <c r="B154" s="10"/>
      <c r="C154" s="10"/>
      <c r="D154" s="12"/>
      <c r="E154" s="12"/>
      <c r="F154" s="8" t="str">
        <f t="shared" si="13"/>
        <v/>
      </c>
      <c r="G154" s="9" t="str">
        <f t="shared" si="14"/>
        <v/>
      </c>
      <c r="H154" s="10"/>
    </row>
    <row r="155" spans="1:8" x14ac:dyDescent="0.25">
      <c r="A155" s="7">
        <f t="shared" si="12"/>
        <v>150</v>
      </c>
      <c r="B155" s="10"/>
      <c r="C155" s="10"/>
      <c r="D155" s="12"/>
      <c r="E155" s="12"/>
      <c r="F155" s="8" t="str">
        <f t="shared" si="13"/>
        <v/>
      </c>
      <c r="G155" s="9" t="str">
        <f t="shared" si="14"/>
        <v/>
      </c>
      <c r="H155" s="10"/>
    </row>
    <row r="156" spans="1:8" x14ac:dyDescent="0.25">
      <c r="A156" s="7">
        <f t="shared" si="12"/>
        <v>151</v>
      </c>
      <c r="B156" s="10"/>
      <c r="C156" s="10"/>
      <c r="D156" s="12"/>
      <c r="E156" s="12"/>
      <c r="F156" s="8" t="str">
        <f t="shared" si="13"/>
        <v/>
      </c>
      <c r="G156" s="9" t="str">
        <f t="shared" si="14"/>
        <v/>
      </c>
      <c r="H156" s="10"/>
    </row>
    <row r="157" spans="1:8" x14ac:dyDescent="0.25">
      <c r="A157" s="7">
        <f t="shared" si="12"/>
        <v>152</v>
      </c>
      <c r="B157" s="10"/>
      <c r="C157" s="10"/>
      <c r="D157" s="12"/>
      <c r="E157" s="12"/>
      <c r="F157" s="8" t="str">
        <f t="shared" si="13"/>
        <v/>
      </c>
      <c r="G157" s="9" t="str">
        <f t="shared" si="14"/>
        <v/>
      </c>
      <c r="H157" s="10"/>
    </row>
    <row r="158" spans="1:8" x14ac:dyDescent="0.25">
      <c r="A158" s="7">
        <f t="shared" si="12"/>
        <v>153</v>
      </c>
      <c r="B158" s="10"/>
      <c r="C158" s="10"/>
      <c r="D158" s="12"/>
      <c r="E158" s="12"/>
      <c r="F158" s="8" t="str">
        <f t="shared" si="13"/>
        <v/>
      </c>
      <c r="G158" s="9" t="str">
        <f t="shared" si="14"/>
        <v/>
      </c>
      <c r="H158" s="10"/>
    </row>
    <row r="159" spans="1:8" x14ac:dyDescent="0.25">
      <c r="A159" s="7">
        <f t="shared" si="12"/>
        <v>154</v>
      </c>
      <c r="B159" s="10"/>
      <c r="C159" s="10"/>
      <c r="D159" s="12"/>
      <c r="E159" s="12"/>
      <c r="F159" s="8" t="str">
        <f t="shared" si="13"/>
        <v/>
      </c>
      <c r="G159" s="9" t="str">
        <f t="shared" si="14"/>
        <v/>
      </c>
      <c r="H159" s="10"/>
    </row>
    <row r="160" spans="1:8" x14ac:dyDescent="0.25">
      <c r="A160" s="7">
        <f t="shared" si="12"/>
        <v>155</v>
      </c>
      <c r="B160" s="10"/>
      <c r="C160" s="10"/>
      <c r="D160" s="12"/>
      <c r="E160" s="12"/>
      <c r="F160" s="8" t="str">
        <f t="shared" si="13"/>
        <v/>
      </c>
      <c r="G160" s="9" t="str">
        <f t="shared" si="14"/>
        <v/>
      </c>
      <c r="H160" s="10"/>
    </row>
    <row r="161" spans="1:8" x14ac:dyDescent="0.25">
      <c r="A161" s="7">
        <f t="shared" si="12"/>
        <v>156</v>
      </c>
      <c r="B161" s="10"/>
      <c r="C161" s="10"/>
      <c r="D161" s="12"/>
      <c r="E161" s="12"/>
      <c r="F161" s="8" t="str">
        <f t="shared" si="13"/>
        <v/>
      </c>
      <c r="G161" s="9" t="str">
        <f t="shared" si="14"/>
        <v/>
      </c>
      <c r="H161" s="10"/>
    </row>
    <row r="162" spans="1:8" x14ac:dyDescent="0.25">
      <c r="A162" s="7">
        <f t="shared" si="12"/>
        <v>157</v>
      </c>
      <c r="B162" s="10"/>
      <c r="C162" s="10"/>
      <c r="D162" s="12"/>
      <c r="E162" s="12"/>
      <c r="F162" s="8" t="str">
        <f t="shared" si="13"/>
        <v/>
      </c>
      <c r="G162" s="9" t="str">
        <f t="shared" si="14"/>
        <v/>
      </c>
      <c r="H162" s="10"/>
    </row>
    <row r="163" spans="1:8" x14ac:dyDescent="0.25">
      <c r="A163" s="7">
        <f t="shared" si="12"/>
        <v>158</v>
      </c>
      <c r="B163" s="10"/>
      <c r="C163" s="10"/>
      <c r="D163" s="12"/>
      <c r="E163" s="12"/>
      <c r="F163" s="8" t="str">
        <f t="shared" si="13"/>
        <v/>
      </c>
      <c r="G163" s="9" t="str">
        <f t="shared" si="14"/>
        <v/>
      </c>
      <c r="H163" s="10"/>
    </row>
    <row r="164" spans="1:8" x14ac:dyDescent="0.25">
      <c r="A164" s="7">
        <f t="shared" si="12"/>
        <v>159</v>
      </c>
      <c r="B164" s="10"/>
      <c r="C164" s="10"/>
      <c r="D164" s="12"/>
      <c r="E164" s="12"/>
      <c r="F164" s="8" t="str">
        <f t="shared" si="13"/>
        <v/>
      </c>
      <c r="G164" s="9" t="str">
        <f t="shared" si="14"/>
        <v/>
      </c>
      <c r="H164" s="10"/>
    </row>
    <row r="165" spans="1:8" x14ac:dyDescent="0.25">
      <c r="A165" s="7">
        <f t="shared" si="12"/>
        <v>160</v>
      </c>
      <c r="B165" s="10"/>
      <c r="C165" s="10"/>
      <c r="D165" s="12"/>
      <c r="E165" s="12"/>
      <c r="F165" s="8" t="str">
        <f t="shared" si="13"/>
        <v/>
      </c>
      <c r="G165" s="9" t="str">
        <f t="shared" si="14"/>
        <v/>
      </c>
      <c r="H165" s="10"/>
    </row>
    <row r="166" spans="1:8" x14ac:dyDescent="0.25">
      <c r="A166" s="7">
        <f t="shared" ref="A166:A197" si="15">ROW()-5</f>
        <v>161</v>
      </c>
      <c r="B166" s="10"/>
      <c r="C166" s="10"/>
      <c r="D166" s="12"/>
      <c r="E166" s="12"/>
      <c r="F166" s="8" t="str">
        <f t="shared" ref="F166:F197" si="16">IF(OR($B166="",$D166="",$E166=""),"",$E166-$D166)</f>
        <v/>
      </c>
      <c r="G166" s="9" t="str">
        <f t="shared" ref="G166:G197" si="17">IF(OR($B166="",$D166="",$E166=""),"",F166/E166)</f>
        <v/>
      </c>
      <c r="H166" s="10"/>
    </row>
    <row r="167" spans="1:8" x14ac:dyDescent="0.25">
      <c r="A167" s="7">
        <f t="shared" si="15"/>
        <v>162</v>
      </c>
      <c r="B167" s="10"/>
      <c r="C167" s="10"/>
      <c r="D167" s="12"/>
      <c r="E167" s="12"/>
      <c r="F167" s="8" t="str">
        <f t="shared" si="16"/>
        <v/>
      </c>
      <c r="G167" s="9" t="str">
        <f t="shared" si="17"/>
        <v/>
      </c>
      <c r="H167" s="10"/>
    </row>
    <row r="168" spans="1:8" x14ac:dyDescent="0.25">
      <c r="A168" s="7">
        <f t="shared" si="15"/>
        <v>163</v>
      </c>
      <c r="B168" s="10"/>
      <c r="C168" s="10"/>
      <c r="D168" s="12"/>
      <c r="E168" s="12"/>
      <c r="F168" s="8" t="str">
        <f t="shared" si="16"/>
        <v/>
      </c>
      <c r="G168" s="9" t="str">
        <f t="shared" si="17"/>
        <v/>
      </c>
      <c r="H168" s="10"/>
    </row>
    <row r="169" spans="1:8" x14ac:dyDescent="0.25">
      <c r="A169" s="7">
        <f t="shared" si="15"/>
        <v>164</v>
      </c>
      <c r="B169" s="10"/>
      <c r="C169" s="10"/>
      <c r="D169" s="12"/>
      <c r="E169" s="12"/>
      <c r="F169" s="8" t="str">
        <f t="shared" si="16"/>
        <v/>
      </c>
      <c r="G169" s="9" t="str">
        <f t="shared" si="17"/>
        <v/>
      </c>
      <c r="H169" s="10"/>
    </row>
    <row r="170" spans="1:8" x14ac:dyDescent="0.25">
      <c r="A170" s="7">
        <f t="shared" si="15"/>
        <v>165</v>
      </c>
      <c r="B170" s="10"/>
      <c r="C170" s="10"/>
      <c r="D170" s="12"/>
      <c r="E170" s="12"/>
      <c r="F170" s="8" t="str">
        <f t="shared" si="16"/>
        <v/>
      </c>
      <c r="G170" s="9" t="str">
        <f t="shared" si="17"/>
        <v/>
      </c>
      <c r="H170" s="10"/>
    </row>
    <row r="171" spans="1:8" x14ac:dyDescent="0.25">
      <c r="A171" s="7">
        <f t="shared" si="15"/>
        <v>166</v>
      </c>
      <c r="B171" s="10"/>
      <c r="C171" s="10"/>
      <c r="D171" s="12"/>
      <c r="E171" s="12"/>
      <c r="F171" s="8" t="str">
        <f t="shared" si="16"/>
        <v/>
      </c>
      <c r="G171" s="9" t="str">
        <f t="shared" si="17"/>
        <v/>
      </c>
      <c r="H171" s="10"/>
    </row>
    <row r="172" spans="1:8" x14ac:dyDescent="0.25">
      <c r="A172" s="7">
        <f t="shared" si="15"/>
        <v>167</v>
      </c>
      <c r="B172" s="10"/>
      <c r="C172" s="10"/>
      <c r="D172" s="12"/>
      <c r="E172" s="12"/>
      <c r="F172" s="8" t="str">
        <f t="shared" si="16"/>
        <v/>
      </c>
      <c r="G172" s="9" t="str">
        <f t="shared" si="17"/>
        <v/>
      </c>
      <c r="H172" s="10"/>
    </row>
    <row r="173" spans="1:8" x14ac:dyDescent="0.25">
      <c r="A173" s="7">
        <f t="shared" si="15"/>
        <v>168</v>
      </c>
      <c r="B173" s="10"/>
      <c r="C173" s="10"/>
      <c r="D173" s="12"/>
      <c r="E173" s="12"/>
      <c r="F173" s="8" t="str">
        <f t="shared" si="16"/>
        <v/>
      </c>
      <c r="G173" s="9" t="str">
        <f t="shared" si="17"/>
        <v/>
      </c>
      <c r="H173" s="10"/>
    </row>
    <row r="174" spans="1:8" x14ac:dyDescent="0.25">
      <c r="A174" s="7">
        <f t="shared" si="15"/>
        <v>169</v>
      </c>
      <c r="B174" s="10"/>
      <c r="C174" s="10"/>
      <c r="D174" s="12"/>
      <c r="E174" s="12"/>
      <c r="F174" s="8" t="str">
        <f t="shared" si="16"/>
        <v/>
      </c>
      <c r="G174" s="9" t="str">
        <f t="shared" si="17"/>
        <v/>
      </c>
      <c r="H174" s="10"/>
    </row>
    <row r="175" spans="1:8" x14ac:dyDescent="0.25">
      <c r="A175" s="7">
        <f t="shared" si="15"/>
        <v>170</v>
      </c>
      <c r="B175" s="10"/>
      <c r="C175" s="10"/>
      <c r="D175" s="12"/>
      <c r="E175" s="12"/>
      <c r="F175" s="8" t="str">
        <f t="shared" si="16"/>
        <v/>
      </c>
      <c r="G175" s="9" t="str">
        <f t="shared" si="17"/>
        <v/>
      </c>
      <c r="H175" s="10"/>
    </row>
    <row r="176" spans="1:8" x14ac:dyDescent="0.25">
      <c r="A176" s="7">
        <f t="shared" si="15"/>
        <v>171</v>
      </c>
      <c r="B176" s="10"/>
      <c r="C176" s="10"/>
      <c r="D176" s="12"/>
      <c r="E176" s="12"/>
      <c r="F176" s="8" t="str">
        <f t="shared" si="16"/>
        <v/>
      </c>
      <c r="G176" s="9" t="str">
        <f t="shared" si="17"/>
        <v/>
      </c>
      <c r="H176" s="10"/>
    </row>
    <row r="177" spans="1:8" x14ac:dyDescent="0.25">
      <c r="A177" s="7">
        <f t="shared" si="15"/>
        <v>172</v>
      </c>
      <c r="B177" s="10"/>
      <c r="C177" s="10"/>
      <c r="D177" s="12"/>
      <c r="E177" s="12"/>
      <c r="F177" s="8" t="str">
        <f t="shared" si="16"/>
        <v/>
      </c>
      <c r="G177" s="9" t="str">
        <f t="shared" si="17"/>
        <v/>
      </c>
      <c r="H177" s="10"/>
    </row>
    <row r="178" spans="1:8" x14ac:dyDescent="0.25">
      <c r="A178" s="7">
        <f t="shared" si="15"/>
        <v>173</v>
      </c>
      <c r="B178" s="10"/>
      <c r="C178" s="10"/>
      <c r="D178" s="12"/>
      <c r="E178" s="12"/>
      <c r="F178" s="8" t="str">
        <f t="shared" si="16"/>
        <v/>
      </c>
      <c r="G178" s="9" t="str">
        <f t="shared" si="17"/>
        <v/>
      </c>
      <c r="H178" s="10"/>
    </row>
    <row r="179" spans="1:8" x14ac:dyDescent="0.25">
      <c r="A179" s="7">
        <f t="shared" si="15"/>
        <v>174</v>
      </c>
      <c r="B179" s="10"/>
      <c r="C179" s="10"/>
      <c r="D179" s="12"/>
      <c r="E179" s="12"/>
      <c r="F179" s="8" t="str">
        <f t="shared" si="16"/>
        <v/>
      </c>
      <c r="G179" s="9" t="str">
        <f t="shared" si="17"/>
        <v/>
      </c>
      <c r="H179" s="10"/>
    </row>
    <row r="180" spans="1:8" x14ac:dyDescent="0.25">
      <c r="A180" s="7">
        <f t="shared" si="15"/>
        <v>175</v>
      </c>
      <c r="B180" s="10"/>
      <c r="C180" s="10"/>
      <c r="D180" s="12"/>
      <c r="E180" s="12"/>
      <c r="F180" s="8" t="str">
        <f t="shared" si="16"/>
        <v/>
      </c>
      <c r="G180" s="9" t="str">
        <f t="shared" si="17"/>
        <v/>
      </c>
      <c r="H180" s="10"/>
    </row>
    <row r="181" spans="1:8" x14ac:dyDescent="0.25">
      <c r="A181" s="7">
        <f t="shared" si="15"/>
        <v>176</v>
      </c>
      <c r="B181" s="10"/>
      <c r="C181" s="10"/>
      <c r="D181" s="12"/>
      <c r="E181" s="12"/>
      <c r="F181" s="8" t="str">
        <f t="shared" si="16"/>
        <v/>
      </c>
      <c r="G181" s="9" t="str">
        <f t="shared" si="17"/>
        <v/>
      </c>
      <c r="H181" s="10"/>
    </row>
    <row r="182" spans="1:8" x14ac:dyDescent="0.25">
      <c r="A182" s="7">
        <f t="shared" si="15"/>
        <v>177</v>
      </c>
      <c r="B182" s="10"/>
      <c r="C182" s="10"/>
      <c r="D182" s="12"/>
      <c r="E182" s="12"/>
      <c r="F182" s="8" t="str">
        <f t="shared" si="16"/>
        <v/>
      </c>
      <c r="G182" s="9" t="str">
        <f t="shared" si="17"/>
        <v/>
      </c>
      <c r="H182" s="10"/>
    </row>
    <row r="183" spans="1:8" x14ac:dyDescent="0.25">
      <c r="A183" s="7">
        <f t="shared" si="15"/>
        <v>178</v>
      </c>
      <c r="B183" s="10"/>
      <c r="C183" s="10"/>
      <c r="D183" s="12"/>
      <c r="E183" s="12"/>
      <c r="F183" s="8" t="str">
        <f t="shared" si="16"/>
        <v/>
      </c>
      <c r="G183" s="9" t="str">
        <f t="shared" si="17"/>
        <v/>
      </c>
      <c r="H183" s="10"/>
    </row>
    <row r="184" spans="1:8" x14ac:dyDescent="0.25">
      <c r="A184" s="7">
        <f t="shared" si="15"/>
        <v>179</v>
      </c>
      <c r="B184" s="10"/>
      <c r="C184" s="10"/>
      <c r="D184" s="12"/>
      <c r="E184" s="12"/>
      <c r="F184" s="8" t="str">
        <f t="shared" si="16"/>
        <v/>
      </c>
      <c r="G184" s="9" t="str">
        <f t="shared" si="17"/>
        <v/>
      </c>
      <c r="H184" s="10"/>
    </row>
    <row r="185" spans="1:8" x14ac:dyDescent="0.25">
      <c r="A185" s="7">
        <f t="shared" si="15"/>
        <v>180</v>
      </c>
      <c r="B185" s="10"/>
      <c r="C185" s="10"/>
      <c r="D185" s="12"/>
      <c r="E185" s="12"/>
      <c r="F185" s="8" t="str">
        <f t="shared" si="16"/>
        <v/>
      </c>
      <c r="G185" s="9" t="str">
        <f t="shared" si="17"/>
        <v/>
      </c>
      <c r="H185" s="10"/>
    </row>
    <row r="186" spans="1:8" x14ac:dyDescent="0.25">
      <c r="A186" s="7">
        <f t="shared" si="15"/>
        <v>181</v>
      </c>
      <c r="B186" s="10"/>
      <c r="C186" s="10"/>
      <c r="D186" s="12"/>
      <c r="E186" s="12"/>
      <c r="F186" s="8" t="str">
        <f t="shared" si="16"/>
        <v/>
      </c>
      <c r="G186" s="9" t="str">
        <f t="shared" si="17"/>
        <v/>
      </c>
      <c r="H186" s="10"/>
    </row>
    <row r="187" spans="1:8" x14ac:dyDescent="0.25">
      <c r="A187" s="7">
        <f t="shared" si="15"/>
        <v>182</v>
      </c>
      <c r="B187" s="10"/>
      <c r="C187" s="10"/>
      <c r="D187" s="12"/>
      <c r="E187" s="12"/>
      <c r="F187" s="8" t="str">
        <f t="shared" si="16"/>
        <v/>
      </c>
      <c r="G187" s="9" t="str">
        <f t="shared" si="17"/>
        <v/>
      </c>
      <c r="H187" s="10"/>
    </row>
    <row r="188" spans="1:8" x14ac:dyDescent="0.25">
      <c r="A188" s="7">
        <f t="shared" si="15"/>
        <v>183</v>
      </c>
      <c r="B188" s="10"/>
      <c r="C188" s="10"/>
      <c r="D188" s="12"/>
      <c r="E188" s="12"/>
      <c r="F188" s="8" t="str">
        <f t="shared" si="16"/>
        <v/>
      </c>
      <c r="G188" s="9" t="str">
        <f t="shared" si="17"/>
        <v/>
      </c>
      <c r="H188" s="10"/>
    </row>
    <row r="189" spans="1:8" x14ac:dyDescent="0.25">
      <c r="A189" s="7">
        <f t="shared" si="15"/>
        <v>184</v>
      </c>
      <c r="B189" s="10"/>
      <c r="C189" s="10"/>
      <c r="D189" s="12"/>
      <c r="E189" s="12"/>
      <c r="F189" s="8" t="str">
        <f t="shared" si="16"/>
        <v/>
      </c>
      <c r="G189" s="9" t="str">
        <f t="shared" si="17"/>
        <v/>
      </c>
      <c r="H189" s="10"/>
    </row>
    <row r="190" spans="1:8" x14ac:dyDescent="0.25">
      <c r="A190" s="7">
        <f t="shared" si="15"/>
        <v>185</v>
      </c>
      <c r="B190" s="10"/>
      <c r="C190" s="10"/>
      <c r="D190" s="12"/>
      <c r="E190" s="12"/>
      <c r="F190" s="8" t="str">
        <f t="shared" si="16"/>
        <v/>
      </c>
      <c r="G190" s="9" t="str">
        <f t="shared" si="17"/>
        <v/>
      </c>
      <c r="H190" s="10"/>
    </row>
    <row r="191" spans="1:8" x14ac:dyDescent="0.25">
      <c r="A191" s="7">
        <f t="shared" si="15"/>
        <v>186</v>
      </c>
      <c r="B191" s="10"/>
      <c r="C191" s="10"/>
      <c r="D191" s="12"/>
      <c r="E191" s="12"/>
      <c r="F191" s="8" t="str">
        <f t="shared" si="16"/>
        <v/>
      </c>
      <c r="G191" s="9" t="str">
        <f t="shared" si="17"/>
        <v/>
      </c>
      <c r="H191" s="10"/>
    </row>
    <row r="192" spans="1:8" x14ac:dyDescent="0.25">
      <c r="A192" s="7">
        <f t="shared" si="15"/>
        <v>187</v>
      </c>
      <c r="B192" s="10"/>
      <c r="C192" s="10"/>
      <c r="D192" s="12"/>
      <c r="E192" s="12"/>
      <c r="F192" s="8" t="str">
        <f t="shared" si="16"/>
        <v/>
      </c>
      <c r="G192" s="9" t="str">
        <f t="shared" si="17"/>
        <v/>
      </c>
      <c r="H192" s="10"/>
    </row>
    <row r="193" spans="1:8" x14ac:dyDescent="0.25">
      <c r="A193" s="7">
        <f t="shared" si="15"/>
        <v>188</v>
      </c>
      <c r="B193" s="10"/>
      <c r="C193" s="10"/>
      <c r="D193" s="12"/>
      <c r="E193" s="12"/>
      <c r="F193" s="8" t="str">
        <f t="shared" si="16"/>
        <v/>
      </c>
      <c r="G193" s="9" t="str">
        <f t="shared" si="17"/>
        <v/>
      </c>
      <c r="H193" s="10"/>
    </row>
    <row r="194" spans="1:8" x14ac:dyDescent="0.25">
      <c r="A194" s="7">
        <f t="shared" si="15"/>
        <v>189</v>
      </c>
      <c r="B194" s="10"/>
      <c r="C194" s="10"/>
      <c r="D194" s="12"/>
      <c r="E194" s="12"/>
      <c r="F194" s="8" t="str">
        <f t="shared" si="16"/>
        <v/>
      </c>
      <c r="G194" s="9" t="str">
        <f t="shared" si="17"/>
        <v/>
      </c>
      <c r="H194" s="10"/>
    </row>
    <row r="195" spans="1:8" x14ac:dyDescent="0.25">
      <c r="A195" s="7">
        <f t="shared" si="15"/>
        <v>190</v>
      </c>
      <c r="B195" s="10"/>
      <c r="C195" s="10"/>
      <c r="D195" s="12"/>
      <c r="E195" s="12"/>
      <c r="F195" s="8" t="str">
        <f t="shared" si="16"/>
        <v/>
      </c>
      <c r="G195" s="9" t="str">
        <f t="shared" si="17"/>
        <v/>
      </c>
      <c r="H195" s="10"/>
    </row>
    <row r="196" spans="1:8" x14ac:dyDescent="0.25">
      <c r="A196" s="7">
        <f t="shared" si="15"/>
        <v>191</v>
      </c>
      <c r="B196" s="10"/>
      <c r="C196" s="10"/>
      <c r="D196" s="12"/>
      <c r="E196" s="12"/>
      <c r="F196" s="8" t="str">
        <f t="shared" si="16"/>
        <v/>
      </c>
      <c r="G196" s="9" t="str">
        <f t="shared" si="17"/>
        <v/>
      </c>
      <c r="H196" s="10"/>
    </row>
    <row r="197" spans="1:8" x14ac:dyDescent="0.25">
      <c r="A197" s="7">
        <f t="shared" si="15"/>
        <v>192</v>
      </c>
      <c r="B197" s="10"/>
      <c r="C197" s="10"/>
      <c r="D197" s="12"/>
      <c r="E197" s="12"/>
      <c r="F197" s="8" t="str">
        <f t="shared" si="16"/>
        <v/>
      </c>
      <c r="G197" s="9" t="str">
        <f t="shared" si="17"/>
        <v/>
      </c>
      <c r="H197" s="10"/>
    </row>
    <row r="198" spans="1:8" x14ac:dyDescent="0.25">
      <c r="A198" s="7">
        <f t="shared" ref="A198:A205" si="18">ROW()-5</f>
        <v>193</v>
      </c>
      <c r="B198" s="10"/>
      <c r="C198" s="10"/>
      <c r="D198" s="12"/>
      <c r="E198" s="12"/>
      <c r="F198" s="8" t="str">
        <f t="shared" ref="F198:F205" si="19">IF(OR($B198="",$D198="",$E198=""),"",$E198-$D198)</f>
        <v/>
      </c>
      <c r="G198" s="9" t="str">
        <f t="shared" ref="G198:G205" si="20">IF(OR($B198="",$D198="",$E198=""),"",F198/E198)</f>
        <v/>
      </c>
      <c r="H198" s="10"/>
    </row>
    <row r="199" spans="1:8" x14ac:dyDescent="0.25">
      <c r="A199" s="7">
        <f t="shared" si="18"/>
        <v>194</v>
      </c>
      <c r="B199" s="10"/>
      <c r="C199" s="10"/>
      <c r="D199" s="12"/>
      <c r="E199" s="12"/>
      <c r="F199" s="8" t="str">
        <f t="shared" si="19"/>
        <v/>
      </c>
      <c r="G199" s="9" t="str">
        <f t="shared" si="20"/>
        <v/>
      </c>
      <c r="H199" s="10"/>
    </row>
    <row r="200" spans="1:8" x14ac:dyDescent="0.25">
      <c r="A200" s="7">
        <f t="shared" si="18"/>
        <v>195</v>
      </c>
      <c r="B200" s="10"/>
      <c r="C200" s="10"/>
      <c r="D200" s="12"/>
      <c r="E200" s="12"/>
      <c r="F200" s="8" t="str">
        <f t="shared" si="19"/>
        <v/>
      </c>
      <c r="G200" s="9" t="str">
        <f t="shared" si="20"/>
        <v/>
      </c>
      <c r="H200" s="10"/>
    </row>
    <row r="201" spans="1:8" x14ac:dyDescent="0.25">
      <c r="A201" s="7">
        <f t="shared" si="18"/>
        <v>196</v>
      </c>
      <c r="B201" s="10"/>
      <c r="C201" s="10"/>
      <c r="D201" s="12"/>
      <c r="E201" s="12"/>
      <c r="F201" s="8" t="str">
        <f t="shared" si="19"/>
        <v/>
      </c>
      <c r="G201" s="9" t="str">
        <f t="shared" si="20"/>
        <v/>
      </c>
      <c r="H201" s="10"/>
    </row>
    <row r="202" spans="1:8" x14ac:dyDescent="0.25">
      <c r="A202" s="7">
        <f t="shared" si="18"/>
        <v>197</v>
      </c>
      <c r="B202" s="10"/>
      <c r="C202" s="10"/>
      <c r="D202" s="12"/>
      <c r="E202" s="12"/>
      <c r="F202" s="8" t="str">
        <f t="shared" si="19"/>
        <v/>
      </c>
      <c r="G202" s="9" t="str">
        <f t="shared" si="20"/>
        <v/>
      </c>
      <c r="H202" s="10"/>
    </row>
    <row r="203" spans="1:8" x14ac:dyDescent="0.25">
      <c r="A203" s="7">
        <f t="shared" si="18"/>
        <v>198</v>
      </c>
      <c r="B203" s="10"/>
      <c r="C203" s="10"/>
      <c r="D203" s="12"/>
      <c r="E203" s="12"/>
      <c r="F203" s="8" t="str">
        <f t="shared" si="19"/>
        <v/>
      </c>
      <c r="G203" s="9" t="str">
        <f t="shared" si="20"/>
        <v/>
      </c>
      <c r="H203" s="10"/>
    </row>
    <row r="204" spans="1:8" x14ac:dyDescent="0.25">
      <c r="A204" s="7">
        <f t="shared" si="18"/>
        <v>199</v>
      </c>
      <c r="B204" s="10"/>
      <c r="C204" s="10"/>
      <c r="D204" s="12"/>
      <c r="E204" s="12"/>
      <c r="F204" s="8" t="str">
        <f t="shared" si="19"/>
        <v/>
      </c>
      <c r="G204" s="9" t="str">
        <f t="shared" si="20"/>
        <v/>
      </c>
      <c r="H204" s="10"/>
    </row>
    <row r="205" spans="1:8" x14ac:dyDescent="0.25">
      <c r="A205" s="7">
        <f t="shared" si="18"/>
        <v>200</v>
      </c>
      <c r="B205" s="11"/>
      <c r="C205" s="11"/>
      <c r="D205" s="13"/>
      <c r="E205" s="13"/>
      <c r="F205" s="8" t="str">
        <f t="shared" si="19"/>
        <v/>
      </c>
      <c r="G205" s="9" t="str">
        <f t="shared" si="20"/>
        <v/>
      </c>
      <c r="H205" s="11"/>
    </row>
  </sheetData>
  <sheetProtection sheet="1" objects="1" scenarios="1" sort="0" autoFilter="0" pivotTables="0"/>
  <mergeCells count="2">
    <mergeCell ref="A1:H2"/>
    <mergeCell ref="A3:H3"/>
  </mergeCells>
  <conditionalFormatting sqref="A6:H205">
    <cfRule type="expression" dxfId="63" priority="1" stopIfTrue="1">
      <formula>_xludf.AND($B6&lt;&gt;"",$G6&lt;&gt;"",$G6&lt;0.15)</formula>
    </cfRule>
  </conditionalFormatting>
  <dataValidations count="2">
    <dataValidation type="list" allowBlank="1" showInputMessage="1" showErrorMessage="1" sqref="C6:C205">
      <formula1>ListaCategoriasMenu</formula1>
    </dataValidation>
    <dataValidation type="list" allowBlank="1" showInputMessage="1" showErrorMessage="1" sqref="H6:H205">
      <formula1>ListaEstadoProducto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M3005"/>
  <sheetViews>
    <sheetView showGridLines="0" tabSelected="1" workbookViewId="0">
      <pane ySplit="5" topLeftCell="A170" activePane="bottomLeft" state="frozen"/>
      <selection pane="bottomLeft" activeCell="B176" sqref="B176"/>
    </sheetView>
  </sheetViews>
  <sheetFormatPr baseColWidth="10" defaultRowHeight="15" x14ac:dyDescent="0.25"/>
  <cols>
    <col min="1" max="1" width="12.7109375" customWidth="1"/>
    <col min="2" max="2" width="26.7109375" customWidth="1"/>
    <col min="3" max="3" width="16.7109375" customWidth="1"/>
    <col min="4" max="4" width="11" customWidth="1"/>
    <col min="5" max="9" width="13.7109375" customWidth="1"/>
    <col min="10" max="10" width="17.7109375" customWidth="1"/>
    <col min="11" max="11" width="10.7109375" customWidth="1"/>
    <col min="12" max="12" width="12.7109375" customWidth="1"/>
    <col min="13" max="13" width="14.7109375" customWidth="1"/>
  </cols>
  <sheetData>
    <row r="1" spans="1:13" ht="24" customHeight="1" x14ac:dyDescent="0.25">
      <c r="A1" s="37" t="s">
        <v>66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3" ht="24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3" ht="15" customHeight="1" x14ac:dyDescent="0.25">
      <c r="A3" s="42" t="s">
        <v>67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5" spans="1:13" ht="30" customHeight="1" x14ac:dyDescent="0.25">
      <c r="A5" s="6" t="s">
        <v>68</v>
      </c>
      <c r="B5" s="6" t="s">
        <v>69</v>
      </c>
      <c r="C5" s="6" t="s">
        <v>60</v>
      </c>
      <c r="D5" s="6" t="s">
        <v>70</v>
      </c>
      <c r="E5" s="6" t="s">
        <v>71</v>
      </c>
      <c r="F5" s="6" t="s">
        <v>72</v>
      </c>
      <c r="G5" s="6" t="s">
        <v>73</v>
      </c>
      <c r="H5" s="6" t="s">
        <v>74</v>
      </c>
      <c r="I5" s="6" t="s">
        <v>75</v>
      </c>
      <c r="J5" s="6" t="s">
        <v>76</v>
      </c>
      <c r="K5" s="6" t="s">
        <v>77</v>
      </c>
      <c r="L5" s="6" t="s">
        <v>78</v>
      </c>
      <c r="M5" s="6" t="s">
        <v>140</v>
      </c>
    </row>
    <row r="6" spans="1:13" x14ac:dyDescent="0.25">
      <c r="A6" s="16">
        <v>46242</v>
      </c>
      <c r="B6" s="10" t="s">
        <v>197</v>
      </c>
      <c r="C6" s="14" t="str">
        <f>IFERROR(INDEX(Menu!$C$6:$C$205,MATCH($B6,Menu!$B$6:$B$205,0)),"")</f>
        <v>Combos</v>
      </c>
      <c r="D6" s="18">
        <v>2</v>
      </c>
      <c r="E6" s="8">
        <f>IFERROR(INDEX(Menu!$E$6:$E$205,MATCH($B6,Menu!$B$6:$B$205,0)),"")</f>
        <v>65</v>
      </c>
      <c r="F6" s="8">
        <f t="shared" ref="F6:F69" si="0">IF(OR($D6="",$E6=""),"",$D6*$E6)</f>
        <v>130</v>
      </c>
      <c r="G6" s="15">
        <f>IFERROR(INDEX(Menu!$D$6:$D$205,MATCH($B6,Menu!$B$6:$B$205,0)),"")</f>
        <v>30</v>
      </c>
      <c r="H6" s="15">
        <f t="shared" ref="H6:H69" si="1">IF(OR($D6="",$G6=""),"",$D6*$G6)</f>
        <v>60</v>
      </c>
      <c r="I6" s="15">
        <f t="shared" ref="I6:I69" si="2">IF(OR($F6="",$H6=""),"",$F6-$H6)</f>
        <v>70</v>
      </c>
      <c r="J6" s="10" t="s">
        <v>17</v>
      </c>
      <c r="K6" s="10" t="s">
        <v>37</v>
      </c>
      <c r="L6" t="str">
        <f t="shared" ref="L6:L69" si="3">IF($A6="","",CHOOSE(WEEKDAY($A6,2),"Lunes","Martes","Miercoles","Jueves","Viernes","Sabado","Domingo"))</f>
        <v>Sabado</v>
      </c>
      <c r="M6" s="14" t="str">
        <f t="shared" ref="M6:M69" si="4">IF($A6="","",TEXT($A6,"YYYY-MM"))</f>
        <v>2026-08</v>
      </c>
    </row>
    <row r="7" spans="1:13" x14ac:dyDescent="0.25">
      <c r="A7" s="16">
        <v>46242</v>
      </c>
      <c r="B7" s="10" t="s">
        <v>192</v>
      </c>
      <c r="C7" s="14" t="str">
        <f>IFERROR(INDEX(Menu!$C$6:$C$205,MATCH($B7,Menu!$B$6:$B$205,0)),"")</f>
        <v>Entradas</v>
      </c>
      <c r="D7" s="18">
        <v>1</v>
      </c>
      <c r="E7" s="8">
        <f>IFERROR(INDEX(Menu!$E$6:$E$205,MATCH($B7,Menu!$B$6:$B$205,0)),"")</f>
        <v>10</v>
      </c>
      <c r="F7" s="8">
        <f t="shared" si="0"/>
        <v>10</v>
      </c>
      <c r="G7" s="15">
        <f>IFERROR(INDEX(Menu!$D$6:$D$205,MATCH($B7,Menu!$B$6:$B$205,0)),"")</f>
        <v>4</v>
      </c>
      <c r="H7" s="15">
        <f t="shared" si="1"/>
        <v>4</v>
      </c>
      <c r="I7" s="15">
        <f t="shared" si="2"/>
        <v>6</v>
      </c>
      <c r="J7" s="10" t="s">
        <v>20</v>
      </c>
      <c r="K7" s="10" t="s">
        <v>37</v>
      </c>
      <c r="L7" t="str">
        <f t="shared" si="3"/>
        <v>Sabado</v>
      </c>
      <c r="M7" s="14" t="str">
        <f t="shared" si="4"/>
        <v>2026-08</v>
      </c>
    </row>
    <row r="8" spans="1:13" x14ac:dyDescent="0.25">
      <c r="A8" s="16">
        <v>46242</v>
      </c>
      <c r="B8" s="10" t="s">
        <v>197</v>
      </c>
      <c r="C8" s="14" t="str">
        <f>IFERROR(INDEX(Menu!$C$6:$C$205,MATCH($B8,Menu!$B$6:$B$205,0)),"")</f>
        <v>Combos</v>
      </c>
      <c r="D8" s="18">
        <v>2</v>
      </c>
      <c r="E8" s="8">
        <f>IFERROR(INDEX(Menu!$E$6:$E$205,MATCH($B8,Menu!$B$6:$B$205,0)),"")</f>
        <v>65</v>
      </c>
      <c r="F8" s="8">
        <f t="shared" si="0"/>
        <v>130</v>
      </c>
      <c r="G8" s="15">
        <f>IFERROR(INDEX(Menu!$D$6:$D$205,MATCH($B8,Menu!$B$6:$B$205,0)),"")</f>
        <v>30</v>
      </c>
      <c r="H8" s="15">
        <f t="shared" si="1"/>
        <v>60</v>
      </c>
      <c r="I8" s="15">
        <f t="shared" si="2"/>
        <v>70</v>
      </c>
      <c r="J8" s="10" t="s">
        <v>20</v>
      </c>
      <c r="K8" s="10" t="s">
        <v>38</v>
      </c>
      <c r="L8" t="str">
        <f t="shared" si="3"/>
        <v>Sabado</v>
      </c>
      <c r="M8" s="14" t="str">
        <f t="shared" si="4"/>
        <v>2026-08</v>
      </c>
    </row>
    <row r="9" spans="1:13" x14ac:dyDescent="0.25">
      <c r="A9" s="16">
        <v>46242</v>
      </c>
      <c r="B9" s="10" t="s">
        <v>185</v>
      </c>
      <c r="C9" s="14" t="str">
        <f>IFERROR(INDEX(Menu!$C$6:$C$205,MATCH($B9,Menu!$B$6:$B$205,0)),"")</f>
        <v>Platos de Fondo</v>
      </c>
      <c r="D9" s="18">
        <v>3</v>
      </c>
      <c r="E9" s="8">
        <f>IFERROR(INDEX(Menu!$E$6:$E$205,MATCH($B9,Menu!$B$6:$B$205,0)),"")</f>
        <v>25</v>
      </c>
      <c r="F9" s="8">
        <f t="shared" si="0"/>
        <v>75</v>
      </c>
      <c r="G9" s="15">
        <f>IFERROR(INDEX(Menu!$D$6:$D$205,MATCH($B9,Menu!$B$6:$B$205,0)),"")</f>
        <v>12</v>
      </c>
      <c r="H9" s="15">
        <f t="shared" si="1"/>
        <v>36</v>
      </c>
      <c r="I9" s="15">
        <f t="shared" si="2"/>
        <v>39</v>
      </c>
      <c r="J9" s="10" t="s">
        <v>17</v>
      </c>
      <c r="K9" s="10" t="s">
        <v>37</v>
      </c>
      <c r="L9" t="str">
        <f t="shared" si="3"/>
        <v>Sabado</v>
      </c>
      <c r="M9" s="14" t="str">
        <f t="shared" si="4"/>
        <v>2026-08</v>
      </c>
    </row>
    <row r="10" spans="1:13" x14ac:dyDescent="0.25">
      <c r="A10" s="16">
        <v>46242</v>
      </c>
      <c r="B10" s="10" t="s">
        <v>188</v>
      </c>
      <c r="C10" s="14" t="str">
        <f>IFERROR(INDEX(Menu!$C$6:$C$205,MATCH($B10,Menu!$B$6:$B$205,0)),"")</f>
        <v>Platos de Fondo</v>
      </c>
      <c r="D10" s="18">
        <v>3</v>
      </c>
      <c r="E10" s="8">
        <f>IFERROR(INDEX(Menu!$E$6:$E$205,MATCH($B10,Menu!$B$6:$B$205,0)),"")</f>
        <v>32</v>
      </c>
      <c r="F10" s="8">
        <f t="shared" si="0"/>
        <v>96</v>
      </c>
      <c r="G10" s="15">
        <f>IFERROR(INDEX(Menu!$D$6:$D$205,MATCH($B10,Menu!$B$6:$B$205,0)),"")</f>
        <v>14</v>
      </c>
      <c r="H10" s="15">
        <f t="shared" si="1"/>
        <v>42</v>
      </c>
      <c r="I10" s="15">
        <f t="shared" si="2"/>
        <v>54</v>
      </c>
      <c r="J10" s="10" t="s">
        <v>17</v>
      </c>
      <c r="K10" s="10" t="s">
        <v>36</v>
      </c>
      <c r="L10" t="str">
        <f t="shared" si="3"/>
        <v>Sabado</v>
      </c>
      <c r="M10" s="14" t="str">
        <f t="shared" si="4"/>
        <v>2026-08</v>
      </c>
    </row>
    <row r="11" spans="1:13" x14ac:dyDescent="0.25">
      <c r="A11" s="16">
        <v>46242</v>
      </c>
      <c r="B11" s="10" t="s">
        <v>190</v>
      </c>
      <c r="C11" s="14" t="str">
        <f>IFERROR(INDEX(Menu!$C$6:$C$205,MATCH($B11,Menu!$B$6:$B$205,0)),"")</f>
        <v>Menu del Dia</v>
      </c>
      <c r="D11" s="18">
        <v>1</v>
      </c>
      <c r="E11" s="8">
        <f>IFERROR(INDEX(Menu!$E$6:$E$205,MATCH($B11,Menu!$B$6:$B$205,0)),"")</f>
        <v>18</v>
      </c>
      <c r="F11" s="8">
        <f t="shared" si="0"/>
        <v>18</v>
      </c>
      <c r="G11" s="15">
        <f>IFERROR(INDEX(Menu!$D$6:$D$205,MATCH($B11,Menu!$B$6:$B$205,0)),"")</f>
        <v>8</v>
      </c>
      <c r="H11" s="15">
        <f t="shared" si="1"/>
        <v>8</v>
      </c>
      <c r="I11" s="15">
        <f t="shared" si="2"/>
        <v>10</v>
      </c>
      <c r="J11" s="10" t="s">
        <v>17</v>
      </c>
      <c r="K11" s="10" t="s">
        <v>38</v>
      </c>
      <c r="L11" t="str">
        <f t="shared" si="3"/>
        <v>Sabado</v>
      </c>
      <c r="M11" s="14" t="str">
        <f t="shared" si="4"/>
        <v>2026-08</v>
      </c>
    </row>
    <row r="12" spans="1:13" x14ac:dyDescent="0.25">
      <c r="A12" s="16">
        <v>46242</v>
      </c>
      <c r="B12" s="10" t="s">
        <v>185</v>
      </c>
      <c r="C12" s="14" t="str">
        <f>IFERROR(INDEX(Menu!$C$6:$C$205,MATCH($B12,Menu!$B$6:$B$205,0)),"")</f>
        <v>Platos de Fondo</v>
      </c>
      <c r="D12" s="18">
        <v>3</v>
      </c>
      <c r="E12" s="8">
        <f>IFERROR(INDEX(Menu!$E$6:$E$205,MATCH($B12,Menu!$B$6:$B$205,0)),"")</f>
        <v>25</v>
      </c>
      <c r="F12" s="8">
        <f t="shared" si="0"/>
        <v>75</v>
      </c>
      <c r="G12" s="15">
        <f>IFERROR(INDEX(Menu!$D$6:$D$205,MATCH($B12,Menu!$B$6:$B$205,0)),"")</f>
        <v>12</v>
      </c>
      <c r="H12" s="15">
        <f t="shared" si="1"/>
        <v>36</v>
      </c>
      <c r="I12" s="15">
        <f t="shared" si="2"/>
        <v>39</v>
      </c>
      <c r="J12" s="10" t="s">
        <v>17</v>
      </c>
      <c r="K12" s="10" t="s">
        <v>38</v>
      </c>
      <c r="L12" t="str">
        <f t="shared" si="3"/>
        <v>Sabado</v>
      </c>
      <c r="M12" s="14" t="str">
        <f t="shared" si="4"/>
        <v>2026-08</v>
      </c>
    </row>
    <row r="13" spans="1:13" x14ac:dyDescent="0.25">
      <c r="A13" s="16">
        <v>46242</v>
      </c>
      <c r="B13" s="10" t="s">
        <v>193</v>
      </c>
      <c r="C13" s="14" t="str">
        <f>IFERROR(INDEX(Menu!$C$6:$C$205,MATCH($B13,Menu!$B$6:$B$205,0)),"")</f>
        <v>Entradas</v>
      </c>
      <c r="D13" s="18">
        <v>3</v>
      </c>
      <c r="E13" s="8">
        <f>IFERROR(INDEX(Menu!$E$6:$E$205,MATCH($B13,Menu!$B$6:$B$205,0)),"")</f>
        <v>12</v>
      </c>
      <c r="F13" s="8">
        <f t="shared" si="0"/>
        <v>36</v>
      </c>
      <c r="G13" s="15">
        <f>IFERROR(INDEX(Menu!$D$6:$D$205,MATCH($B13,Menu!$B$6:$B$205,0)),"")</f>
        <v>4</v>
      </c>
      <c r="H13" s="15">
        <f t="shared" si="1"/>
        <v>12</v>
      </c>
      <c r="I13" s="15">
        <f t="shared" si="2"/>
        <v>24</v>
      </c>
      <c r="J13" s="10" t="s">
        <v>18</v>
      </c>
      <c r="K13" s="10" t="s">
        <v>36</v>
      </c>
      <c r="L13" t="str">
        <f t="shared" si="3"/>
        <v>Sabado</v>
      </c>
      <c r="M13" s="14" t="str">
        <f t="shared" si="4"/>
        <v>2026-08</v>
      </c>
    </row>
    <row r="14" spans="1:13" x14ac:dyDescent="0.25">
      <c r="A14" s="16">
        <v>46242</v>
      </c>
      <c r="B14" s="10" t="s">
        <v>186</v>
      </c>
      <c r="C14" s="14" t="str">
        <f>IFERROR(INDEX(Menu!$C$6:$C$205,MATCH($B14,Menu!$B$6:$B$205,0)),"")</f>
        <v>Platos de Fondo</v>
      </c>
      <c r="D14" s="18">
        <v>1</v>
      </c>
      <c r="E14" s="8">
        <f>IFERROR(INDEX(Menu!$E$6:$E$205,MATCH($B14,Menu!$B$6:$B$205,0)),"")</f>
        <v>28</v>
      </c>
      <c r="F14" s="8">
        <f t="shared" si="0"/>
        <v>28</v>
      </c>
      <c r="G14" s="15">
        <f>IFERROR(INDEX(Menu!$D$6:$D$205,MATCH($B14,Menu!$B$6:$B$205,0)),"")</f>
        <v>14</v>
      </c>
      <c r="H14" s="15">
        <f t="shared" si="1"/>
        <v>14</v>
      </c>
      <c r="I14" s="15">
        <f t="shared" si="2"/>
        <v>14</v>
      </c>
      <c r="J14" s="10" t="s">
        <v>17</v>
      </c>
      <c r="K14" s="10" t="s">
        <v>37</v>
      </c>
      <c r="L14" t="str">
        <f t="shared" si="3"/>
        <v>Sabado</v>
      </c>
      <c r="M14" s="14" t="str">
        <f t="shared" si="4"/>
        <v>2026-08</v>
      </c>
    </row>
    <row r="15" spans="1:13" x14ac:dyDescent="0.25">
      <c r="A15" s="16">
        <v>46242</v>
      </c>
      <c r="B15" s="10" t="s">
        <v>186</v>
      </c>
      <c r="C15" s="14" t="str">
        <f>IFERROR(INDEX(Menu!$C$6:$C$205,MATCH($B15,Menu!$B$6:$B$205,0)),"")</f>
        <v>Platos de Fondo</v>
      </c>
      <c r="D15" s="18">
        <v>2</v>
      </c>
      <c r="E15" s="8">
        <f>IFERROR(INDEX(Menu!$E$6:$E$205,MATCH($B15,Menu!$B$6:$B$205,0)),"")</f>
        <v>28</v>
      </c>
      <c r="F15" s="8">
        <f t="shared" si="0"/>
        <v>56</v>
      </c>
      <c r="G15" s="15">
        <f>IFERROR(INDEX(Menu!$D$6:$D$205,MATCH($B15,Menu!$B$6:$B$205,0)),"")</f>
        <v>14</v>
      </c>
      <c r="H15" s="15">
        <f t="shared" si="1"/>
        <v>28</v>
      </c>
      <c r="I15" s="15">
        <f t="shared" si="2"/>
        <v>28</v>
      </c>
      <c r="J15" s="10" t="s">
        <v>20</v>
      </c>
      <c r="K15" s="10" t="s">
        <v>38</v>
      </c>
      <c r="L15" t="str">
        <f t="shared" si="3"/>
        <v>Sabado</v>
      </c>
      <c r="M15" s="14" t="str">
        <f t="shared" si="4"/>
        <v>2026-08</v>
      </c>
    </row>
    <row r="16" spans="1:13" x14ac:dyDescent="0.25">
      <c r="A16" s="16">
        <v>46242</v>
      </c>
      <c r="B16" s="10" t="s">
        <v>192</v>
      </c>
      <c r="C16" s="14" t="str">
        <f>IFERROR(INDEX(Menu!$C$6:$C$205,MATCH($B16,Menu!$B$6:$B$205,0)),"")</f>
        <v>Entradas</v>
      </c>
      <c r="D16" s="18">
        <v>1</v>
      </c>
      <c r="E16" s="8">
        <f>IFERROR(INDEX(Menu!$E$6:$E$205,MATCH($B16,Menu!$B$6:$B$205,0)),"")</f>
        <v>10</v>
      </c>
      <c r="F16" s="8">
        <f t="shared" si="0"/>
        <v>10</v>
      </c>
      <c r="G16" s="15">
        <f>IFERROR(INDEX(Menu!$D$6:$D$205,MATCH($B16,Menu!$B$6:$B$205,0)),"")</f>
        <v>4</v>
      </c>
      <c r="H16" s="15">
        <f t="shared" si="1"/>
        <v>4</v>
      </c>
      <c r="I16" s="15">
        <f t="shared" si="2"/>
        <v>6</v>
      </c>
      <c r="J16" s="10" t="s">
        <v>17</v>
      </c>
      <c r="K16" s="10" t="s">
        <v>38</v>
      </c>
      <c r="L16" t="str">
        <f t="shared" si="3"/>
        <v>Sabado</v>
      </c>
      <c r="M16" s="14" t="str">
        <f t="shared" si="4"/>
        <v>2026-08</v>
      </c>
    </row>
    <row r="17" spans="1:13" x14ac:dyDescent="0.25">
      <c r="A17" s="16">
        <v>46242</v>
      </c>
      <c r="B17" s="10" t="s">
        <v>198</v>
      </c>
      <c r="C17" s="14" t="str">
        <f>IFERROR(INDEX(Menu!$C$6:$C$205,MATCH($B17,Menu!$B$6:$B$205,0)),"")</f>
        <v>Postres</v>
      </c>
      <c r="D17" s="18">
        <v>3</v>
      </c>
      <c r="E17" s="8">
        <f>IFERROR(INDEX(Menu!$E$6:$E$205,MATCH($B17,Menu!$B$6:$B$205,0)),"")</f>
        <v>8</v>
      </c>
      <c r="F17" s="8">
        <f t="shared" si="0"/>
        <v>24</v>
      </c>
      <c r="G17" s="15">
        <f>IFERROR(INDEX(Menu!$D$6:$D$205,MATCH($B17,Menu!$B$6:$B$205,0)),"")</f>
        <v>3</v>
      </c>
      <c r="H17" s="15">
        <f t="shared" si="1"/>
        <v>9</v>
      </c>
      <c r="I17" s="15">
        <f t="shared" si="2"/>
        <v>15</v>
      </c>
      <c r="J17" s="10" t="s">
        <v>19</v>
      </c>
      <c r="K17" s="10" t="s">
        <v>37</v>
      </c>
      <c r="L17" t="str">
        <f t="shared" si="3"/>
        <v>Sabado</v>
      </c>
      <c r="M17" s="14" t="str">
        <f t="shared" si="4"/>
        <v>2026-08</v>
      </c>
    </row>
    <row r="18" spans="1:13" x14ac:dyDescent="0.25">
      <c r="A18" s="16">
        <v>46242</v>
      </c>
      <c r="B18" s="10" t="s">
        <v>186</v>
      </c>
      <c r="C18" s="14" t="str">
        <f>IFERROR(INDEX(Menu!$C$6:$C$205,MATCH($B18,Menu!$B$6:$B$205,0)),"")</f>
        <v>Platos de Fondo</v>
      </c>
      <c r="D18" s="18">
        <v>1</v>
      </c>
      <c r="E18" s="8">
        <f>IFERROR(INDEX(Menu!$E$6:$E$205,MATCH($B18,Menu!$B$6:$B$205,0)),"")</f>
        <v>28</v>
      </c>
      <c r="F18" s="8">
        <f t="shared" si="0"/>
        <v>28</v>
      </c>
      <c r="G18" s="15">
        <f>IFERROR(INDEX(Menu!$D$6:$D$205,MATCH($B18,Menu!$B$6:$B$205,0)),"")</f>
        <v>14</v>
      </c>
      <c r="H18" s="15">
        <f t="shared" si="1"/>
        <v>14</v>
      </c>
      <c r="I18" s="15">
        <f t="shared" si="2"/>
        <v>14</v>
      </c>
      <c r="J18" s="10" t="s">
        <v>17</v>
      </c>
      <c r="K18" s="10" t="s">
        <v>36</v>
      </c>
      <c r="L18" t="str">
        <f t="shared" si="3"/>
        <v>Sabado</v>
      </c>
      <c r="M18" s="14" t="str">
        <f t="shared" si="4"/>
        <v>2026-08</v>
      </c>
    </row>
    <row r="19" spans="1:13" x14ac:dyDescent="0.25">
      <c r="A19" s="16">
        <v>46242</v>
      </c>
      <c r="B19" s="10" t="s">
        <v>197</v>
      </c>
      <c r="C19" s="14" t="str">
        <f>IFERROR(INDEX(Menu!$C$6:$C$205,MATCH($B19,Menu!$B$6:$B$205,0)),"")</f>
        <v>Combos</v>
      </c>
      <c r="D19" s="18">
        <v>2</v>
      </c>
      <c r="E19" s="8">
        <f>IFERROR(INDEX(Menu!$E$6:$E$205,MATCH($B19,Menu!$B$6:$B$205,0)),"")</f>
        <v>65</v>
      </c>
      <c r="F19" s="8">
        <f t="shared" si="0"/>
        <v>130</v>
      </c>
      <c r="G19" s="15">
        <f>IFERROR(INDEX(Menu!$D$6:$D$205,MATCH($B19,Menu!$B$6:$B$205,0)),"")</f>
        <v>30</v>
      </c>
      <c r="H19" s="15">
        <f t="shared" si="1"/>
        <v>60</v>
      </c>
      <c r="I19" s="15">
        <f t="shared" si="2"/>
        <v>70</v>
      </c>
      <c r="J19" s="10" t="s">
        <v>17</v>
      </c>
      <c r="K19" s="10" t="s">
        <v>36</v>
      </c>
      <c r="L19" t="str">
        <f t="shared" si="3"/>
        <v>Sabado</v>
      </c>
      <c r="M19" s="14" t="str">
        <f t="shared" si="4"/>
        <v>2026-08</v>
      </c>
    </row>
    <row r="20" spans="1:13" x14ac:dyDescent="0.25">
      <c r="A20" s="16">
        <v>46242</v>
      </c>
      <c r="B20" s="10" t="s">
        <v>186</v>
      </c>
      <c r="C20" s="14" t="str">
        <f>IFERROR(INDEX(Menu!$C$6:$C$205,MATCH($B20,Menu!$B$6:$B$205,0)),"")</f>
        <v>Platos de Fondo</v>
      </c>
      <c r="D20" s="18">
        <v>2</v>
      </c>
      <c r="E20" s="8">
        <f>IFERROR(INDEX(Menu!$E$6:$E$205,MATCH($B20,Menu!$B$6:$B$205,0)),"")</f>
        <v>28</v>
      </c>
      <c r="F20" s="8">
        <f t="shared" si="0"/>
        <v>56</v>
      </c>
      <c r="G20" s="15">
        <f>IFERROR(INDEX(Menu!$D$6:$D$205,MATCH($B20,Menu!$B$6:$B$205,0)),"")</f>
        <v>14</v>
      </c>
      <c r="H20" s="15">
        <f t="shared" si="1"/>
        <v>28</v>
      </c>
      <c r="I20" s="15">
        <f t="shared" si="2"/>
        <v>28</v>
      </c>
      <c r="J20" s="10" t="s">
        <v>18</v>
      </c>
      <c r="K20" s="10" t="s">
        <v>36</v>
      </c>
      <c r="L20" t="str">
        <f t="shared" si="3"/>
        <v>Sabado</v>
      </c>
      <c r="M20" s="14" t="str">
        <f t="shared" si="4"/>
        <v>2026-08</v>
      </c>
    </row>
    <row r="21" spans="1:13" x14ac:dyDescent="0.25">
      <c r="A21" s="16">
        <v>46242</v>
      </c>
      <c r="B21" s="10" t="s">
        <v>185</v>
      </c>
      <c r="C21" s="14" t="str">
        <f>IFERROR(INDEX(Menu!$C$6:$C$205,MATCH($B21,Menu!$B$6:$B$205,0)),"")</f>
        <v>Platos de Fondo</v>
      </c>
      <c r="D21" s="18">
        <v>2</v>
      </c>
      <c r="E21" s="8">
        <f>IFERROR(INDEX(Menu!$E$6:$E$205,MATCH($B21,Menu!$B$6:$B$205,0)),"")</f>
        <v>25</v>
      </c>
      <c r="F21" s="8">
        <f t="shared" si="0"/>
        <v>50</v>
      </c>
      <c r="G21" s="15">
        <f>IFERROR(INDEX(Menu!$D$6:$D$205,MATCH($B21,Menu!$B$6:$B$205,0)),"")</f>
        <v>12</v>
      </c>
      <c r="H21" s="15">
        <f t="shared" si="1"/>
        <v>24</v>
      </c>
      <c r="I21" s="15">
        <f t="shared" si="2"/>
        <v>26</v>
      </c>
      <c r="J21" s="10" t="s">
        <v>17</v>
      </c>
      <c r="K21" s="10" t="s">
        <v>36</v>
      </c>
      <c r="L21" t="str">
        <f t="shared" si="3"/>
        <v>Sabado</v>
      </c>
      <c r="M21" s="14" t="str">
        <f t="shared" si="4"/>
        <v>2026-08</v>
      </c>
    </row>
    <row r="22" spans="1:13" x14ac:dyDescent="0.25">
      <c r="A22" s="16">
        <v>46242</v>
      </c>
      <c r="B22" s="10" t="s">
        <v>186</v>
      </c>
      <c r="C22" s="14" t="str">
        <f>IFERROR(INDEX(Menu!$C$6:$C$205,MATCH($B22,Menu!$B$6:$B$205,0)),"")</f>
        <v>Platos de Fondo</v>
      </c>
      <c r="D22" s="18">
        <v>3</v>
      </c>
      <c r="E22" s="8">
        <f>IFERROR(INDEX(Menu!$E$6:$E$205,MATCH($B22,Menu!$B$6:$B$205,0)),"")</f>
        <v>28</v>
      </c>
      <c r="F22" s="8">
        <f t="shared" si="0"/>
        <v>84</v>
      </c>
      <c r="G22" s="15">
        <f>IFERROR(INDEX(Menu!$D$6:$D$205,MATCH($B22,Menu!$B$6:$B$205,0)),"")</f>
        <v>14</v>
      </c>
      <c r="H22" s="15">
        <f t="shared" si="1"/>
        <v>42</v>
      </c>
      <c r="I22" s="15">
        <f t="shared" si="2"/>
        <v>42</v>
      </c>
      <c r="J22" s="10" t="s">
        <v>18</v>
      </c>
      <c r="K22" s="10" t="s">
        <v>36</v>
      </c>
      <c r="L22" t="str">
        <f t="shared" si="3"/>
        <v>Sabado</v>
      </c>
      <c r="M22" s="14" t="str">
        <f t="shared" si="4"/>
        <v>2026-08</v>
      </c>
    </row>
    <row r="23" spans="1:13" x14ac:dyDescent="0.25">
      <c r="A23" s="16">
        <v>46242</v>
      </c>
      <c r="B23" s="10" t="s">
        <v>196</v>
      </c>
      <c r="C23" s="14" t="str">
        <f>IFERROR(INDEX(Menu!$C$6:$C$205,MATCH($B23,Menu!$B$6:$B$205,0)),"")</f>
        <v>Bebidas</v>
      </c>
      <c r="D23" s="18">
        <v>2</v>
      </c>
      <c r="E23" s="8">
        <f>IFERROR(INDEX(Menu!$E$6:$E$205,MATCH($B23,Menu!$B$6:$B$205,0)),"")</f>
        <v>5</v>
      </c>
      <c r="F23" s="8">
        <f t="shared" si="0"/>
        <v>10</v>
      </c>
      <c r="G23" s="15">
        <f>IFERROR(INDEX(Menu!$D$6:$D$205,MATCH($B23,Menu!$B$6:$B$205,0)),"")</f>
        <v>2</v>
      </c>
      <c r="H23" s="15">
        <f t="shared" si="1"/>
        <v>4</v>
      </c>
      <c r="I23" s="15">
        <f t="shared" si="2"/>
        <v>6</v>
      </c>
      <c r="J23" s="10" t="s">
        <v>18</v>
      </c>
      <c r="K23" s="10" t="s">
        <v>37</v>
      </c>
      <c r="L23" t="str">
        <f t="shared" si="3"/>
        <v>Sabado</v>
      </c>
      <c r="M23" s="14" t="str">
        <f t="shared" si="4"/>
        <v>2026-08</v>
      </c>
    </row>
    <row r="24" spans="1:13" x14ac:dyDescent="0.25">
      <c r="A24" s="16">
        <v>46242</v>
      </c>
      <c r="B24" s="10" t="s">
        <v>198</v>
      </c>
      <c r="C24" s="14" t="str">
        <f>IFERROR(INDEX(Menu!$C$6:$C$205,MATCH($B24,Menu!$B$6:$B$205,0)),"")</f>
        <v>Postres</v>
      </c>
      <c r="D24" s="18">
        <v>1</v>
      </c>
      <c r="E24" s="8">
        <f>IFERROR(INDEX(Menu!$E$6:$E$205,MATCH($B24,Menu!$B$6:$B$205,0)),"")</f>
        <v>8</v>
      </c>
      <c r="F24" s="8">
        <f t="shared" si="0"/>
        <v>8</v>
      </c>
      <c r="G24" s="15">
        <f>IFERROR(INDEX(Menu!$D$6:$D$205,MATCH($B24,Menu!$B$6:$B$205,0)),"")</f>
        <v>3</v>
      </c>
      <c r="H24" s="15">
        <f t="shared" si="1"/>
        <v>3</v>
      </c>
      <c r="I24" s="15">
        <f t="shared" si="2"/>
        <v>5</v>
      </c>
      <c r="J24" s="10" t="s">
        <v>17</v>
      </c>
      <c r="K24" s="10" t="s">
        <v>38</v>
      </c>
      <c r="L24" t="str">
        <f t="shared" si="3"/>
        <v>Sabado</v>
      </c>
      <c r="M24" s="14" t="str">
        <f t="shared" si="4"/>
        <v>2026-08</v>
      </c>
    </row>
    <row r="25" spans="1:13" x14ac:dyDescent="0.25">
      <c r="A25" s="16">
        <v>46242</v>
      </c>
      <c r="B25" s="10" t="s">
        <v>185</v>
      </c>
      <c r="C25" s="14" t="str">
        <f>IFERROR(INDEX(Menu!$C$6:$C$205,MATCH($B25,Menu!$B$6:$B$205,0)),"")</f>
        <v>Platos de Fondo</v>
      </c>
      <c r="D25" s="18">
        <v>3</v>
      </c>
      <c r="E25" s="8">
        <f>IFERROR(INDEX(Menu!$E$6:$E$205,MATCH($B25,Menu!$B$6:$B$205,0)),"")</f>
        <v>25</v>
      </c>
      <c r="F25" s="8">
        <f t="shared" si="0"/>
        <v>75</v>
      </c>
      <c r="G25" s="15">
        <f>IFERROR(INDEX(Menu!$D$6:$D$205,MATCH($B25,Menu!$B$6:$B$205,0)),"")</f>
        <v>12</v>
      </c>
      <c r="H25" s="15">
        <f t="shared" si="1"/>
        <v>36</v>
      </c>
      <c r="I25" s="15">
        <f t="shared" si="2"/>
        <v>39</v>
      </c>
      <c r="J25" s="10" t="s">
        <v>17</v>
      </c>
      <c r="K25" s="10" t="s">
        <v>37</v>
      </c>
      <c r="L25" t="str">
        <f t="shared" si="3"/>
        <v>Sabado</v>
      </c>
      <c r="M25" s="14" t="str">
        <f t="shared" si="4"/>
        <v>2026-08</v>
      </c>
    </row>
    <row r="26" spans="1:13" x14ac:dyDescent="0.25">
      <c r="A26" s="16">
        <v>46242</v>
      </c>
      <c r="B26" s="10" t="s">
        <v>188</v>
      </c>
      <c r="C26" s="14" t="str">
        <f>IFERROR(INDEX(Menu!$C$6:$C$205,MATCH($B26,Menu!$B$6:$B$205,0)),"")</f>
        <v>Platos de Fondo</v>
      </c>
      <c r="D26" s="18">
        <v>1</v>
      </c>
      <c r="E26" s="8">
        <f>IFERROR(INDEX(Menu!$E$6:$E$205,MATCH($B26,Menu!$B$6:$B$205,0)),"")</f>
        <v>32</v>
      </c>
      <c r="F26" s="8">
        <f t="shared" si="0"/>
        <v>32</v>
      </c>
      <c r="G26" s="15">
        <f>IFERROR(INDEX(Menu!$D$6:$D$205,MATCH($B26,Menu!$B$6:$B$205,0)),"")</f>
        <v>14</v>
      </c>
      <c r="H26" s="15">
        <f t="shared" si="1"/>
        <v>14</v>
      </c>
      <c r="I26" s="15">
        <f t="shared" si="2"/>
        <v>18</v>
      </c>
      <c r="J26" s="10" t="s">
        <v>18</v>
      </c>
      <c r="K26" s="10" t="s">
        <v>38</v>
      </c>
      <c r="L26" t="str">
        <f t="shared" si="3"/>
        <v>Sabado</v>
      </c>
      <c r="M26" s="14" t="str">
        <f t="shared" si="4"/>
        <v>2026-08</v>
      </c>
    </row>
    <row r="27" spans="1:13" x14ac:dyDescent="0.25">
      <c r="A27" s="16">
        <v>46242</v>
      </c>
      <c r="B27" s="10" t="s">
        <v>197</v>
      </c>
      <c r="C27" s="14" t="str">
        <f>IFERROR(INDEX(Menu!$C$6:$C$205,MATCH($B27,Menu!$B$6:$B$205,0)),"")</f>
        <v>Combos</v>
      </c>
      <c r="D27" s="18">
        <v>2</v>
      </c>
      <c r="E27" s="8">
        <f>IFERROR(INDEX(Menu!$E$6:$E$205,MATCH($B27,Menu!$B$6:$B$205,0)),"")</f>
        <v>65</v>
      </c>
      <c r="F27" s="8">
        <f t="shared" si="0"/>
        <v>130</v>
      </c>
      <c r="G27" s="15">
        <f>IFERROR(INDEX(Menu!$D$6:$D$205,MATCH($B27,Menu!$B$6:$B$205,0)),"")</f>
        <v>30</v>
      </c>
      <c r="H27" s="15">
        <f t="shared" si="1"/>
        <v>60</v>
      </c>
      <c r="I27" s="15">
        <f t="shared" si="2"/>
        <v>70</v>
      </c>
      <c r="J27" s="10" t="s">
        <v>17</v>
      </c>
      <c r="K27" s="10" t="s">
        <v>38</v>
      </c>
      <c r="L27" t="str">
        <f t="shared" si="3"/>
        <v>Sabado</v>
      </c>
      <c r="M27" s="14" t="str">
        <f t="shared" si="4"/>
        <v>2026-08</v>
      </c>
    </row>
    <row r="28" spans="1:13" x14ac:dyDescent="0.25">
      <c r="A28" s="16">
        <v>46242</v>
      </c>
      <c r="B28" s="10" t="s">
        <v>187</v>
      </c>
      <c r="C28" s="14" t="str">
        <f>IFERROR(INDEX(Menu!$C$6:$C$205,MATCH($B28,Menu!$B$6:$B$205,0)),"")</f>
        <v>Platos de Fondo</v>
      </c>
      <c r="D28" s="18">
        <v>2</v>
      </c>
      <c r="E28" s="8">
        <f>IFERROR(INDEX(Menu!$E$6:$E$205,MATCH($B28,Menu!$B$6:$B$205,0)),"")</f>
        <v>18</v>
      </c>
      <c r="F28" s="8">
        <f t="shared" si="0"/>
        <v>36</v>
      </c>
      <c r="G28" s="15">
        <f>IFERROR(INDEX(Menu!$D$6:$D$205,MATCH($B28,Menu!$B$6:$B$205,0)),"")</f>
        <v>8</v>
      </c>
      <c r="H28" s="15">
        <f t="shared" si="1"/>
        <v>16</v>
      </c>
      <c r="I28" s="15">
        <f t="shared" si="2"/>
        <v>20</v>
      </c>
      <c r="J28" s="10" t="s">
        <v>18</v>
      </c>
      <c r="K28" s="10" t="s">
        <v>38</v>
      </c>
      <c r="L28" t="str">
        <f t="shared" si="3"/>
        <v>Sabado</v>
      </c>
      <c r="M28" s="14" t="str">
        <f t="shared" si="4"/>
        <v>2026-08</v>
      </c>
    </row>
    <row r="29" spans="1:13" x14ac:dyDescent="0.25">
      <c r="A29" s="16">
        <v>46242</v>
      </c>
      <c r="B29" s="10" t="s">
        <v>187</v>
      </c>
      <c r="C29" s="14" t="str">
        <f>IFERROR(INDEX(Menu!$C$6:$C$205,MATCH($B29,Menu!$B$6:$B$205,0)),"")</f>
        <v>Platos de Fondo</v>
      </c>
      <c r="D29" s="18">
        <v>1</v>
      </c>
      <c r="E29" s="8">
        <f>IFERROR(INDEX(Menu!$E$6:$E$205,MATCH($B29,Menu!$B$6:$B$205,0)),"")</f>
        <v>18</v>
      </c>
      <c r="F29" s="8">
        <f t="shared" si="0"/>
        <v>18</v>
      </c>
      <c r="G29" s="15">
        <f>IFERROR(INDEX(Menu!$D$6:$D$205,MATCH($B29,Menu!$B$6:$B$205,0)),"")</f>
        <v>8</v>
      </c>
      <c r="H29" s="15">
        <f t="shared" si="1"/>
        <v>8</v>
      </c>
      <c r="I29" s="15">
        <f t="shared" si="2"/>
        <v>10</v>
      </c>
      <c r="J29" s="10" t="s">
        <v>17</v>
      </c>
      <c r="K29" s="10" t="s">
        <v>37</v>
      </c>
      <c r="L29" t="str">
        <f t="shared" si="3"/>
        <v>Sabado</v>
      </c>
      <c r="M29" s="14" t="str">
        <f t="shared" si="4"/>
        <v>2026-08</v>
      </c>
    </row>
    <row r="30" spans="1:13" x14ac:dyDescent="0.25">
      <c r="A30" s="16">
        <v>46242</v>
      </c>
      <c r="B30" s="10" t="s">
        <v>199</v>
      </c>
      <c r="C30" s="14" t="str">
        <f>IFERROR(INDEX(Menu!$C$6:$C$205,MATCH($B30,Menu!$B$6:$B$205,0)),"")</f>
        <v>Postres</v>
      </c>
      <c r="D30" s="18">
        <v>3</v>
      </c>
      <c r="E30" s="8">
        <f>IFERROR(INDEX(Menu!$E$6:$E$205,MATCH($B30,Menu!$B$6:$B$205,0)),"")</f>
        <v>7</v>
      </c>
      <c r="F30" s="8">
        <f t="shared" si="0"/>
        <v>21</v>
      </c>
      <c r="G30" s="15">
        <f>IFERROR(INDEX(Menu!$D$6:$D$205,MATCH($B30,Menu!$B$6:$B$205,0)),"")</f>
        <v>2.5</v>
      </c>
      <c r="H30" s="15">
        <f t="shared" si="1"/>
        <v>7.5</v>
      </c>
      <c r="I30" s="15">
        <f t="shared" si="2"/>
        <v>13.5</v>
      </c>
      <c r="J30" s="10" t="s">
        <v>17</v>
      </c>
      <c r="K30" s="10" t="s">
        <v>37</v>
      </c>
      <c r="L30" t="str">
        <f t="shared" si="3"/>
        <v>Sabado</v>
      </c>
      <c r="M30" s="14" t="str">
        <f t="shared" si="4"/>
        <v>2026-08</v>
      </c>
    </row>
    <row r="31" spans="1:13" x14ac:dyDescent="0.25">
      <c r="A31" s="16">
        <v>46243</v>
      </c>
      <c r="B31" s="10" t="s">
        <v>190</v>
      </c>
      <c r="C31" s="14" t="str">
        <f>IFERROR(INDEX(Menu!$C$6:$C$205,MATCH($B31,Menu!$B$6:$B$205,0)),"")</f>
        <v>Menu del Dia</v>
      </c>
      <c r="D31" s="18">
        <v>1</v>
      </c>
      <c r="E31" s="8">
        <f>IFERROR(INDEX(Menu!$E$6:$E$205,MATCH($B31,Menu!$B$6:$B$205,0)),"")</f>
        <v>18</v>
      </c>
      <c r="F31" s="8">
        <f t="shared" si="0"/>
        <v>18</v>
      </c>
      <c r="G31" s="15">
        <f>IFERROR(INDEX(Menu!$D$6:$D$205,MATCH($B31,Menu!$B$6:$B$205,0)),"")</f>
        <v>8</v>
      </c>
      <c r="H31" s="15">
        <f t="shared" si="1"/>
        <v>8</v>
      </c>
      <c r="I31" s="15">
        <f t="shared" si="2"/>
        <v>10</v>
      </c>
      <c r="J31" s="10" t="s">
        <v>19</v>
      </c>
      <c r="K31" s="10" t="s">
        <v>38</v>
      </c>
      <c r="L31" t="str">
        <f t="shared" si="3"/>
        <v>Domingo</v>
      </c>
      <c r="M31" s="14" t="str">
        <f t="shared" si="4"/>
        <v>2026-08</v>
      </c>
    </row>
    <row r="32" spans="1:13" x14ac:dyDescent="0.25">
      <c r="A32" s="16">
        <v>46243</v>
      </c>
      <c r="B32" s="10" t="s">
        <v>185</v>
      </c>
      <c r="C32" s="14" t="str">
        <f>IFERROR(INDEX(Menu!$C$6:$C$205,MATCH($B32,Menu!$B$6:$B$205,0)),"")</f>
        <v>Platos de Fondo</v>
      </c>
      <c r="D32" s="18">
        <v>3</v>
      </c>
      <c r="E32" s="8">
        <f>IFERROR(INDEX(Menu!$E$6:$E$205,MATCH($B32,Menu!$B$6:$B$205,0)),"")</f>
        <v>25</v>
      </c>
      <c r="F32" s="8">
        <f t="shared" si="0"/>
        <v>75</v>
      </c>
      <c r="G32" s="15">
        <f>IFERROR(INDEX(Menu!$D$6:$D$205,MATCH($B32,Menu!$B$6:$B$205,0)),"")</f>
        <v>12</v>
      </c>
      <c r="H32" s="15">
        <f t="shared" si="1"/>
        <v>36</v>
      </c>
      <c r="I32" s="15">
        <f t="shared" si="2"/>
        <v>39</v>
      </c>
      <c r="J32" s="10" t="s">
        <v>17</v>
      </c>
      <c r="K32" s="10" t="s">
        <v>38</v>
      </c>
      <c r="L32" t="str">
        <f t="shared" si="3"/>
        <v>Domingo</v>
      </c>
      <c r="M32" s="14" t="str">
        <f t="shared" si="4"/>
        <v>2026-08</v>
      </c>
    </row>
    <row r="33" spans="1:13" x14ac:dyDescent="0.25">
      <c r="A33" s="16">
        <v>46243</v>
      </c>
      <c r="B33" s="10" t="s">
        <v>188</v>
      </c>
      <c r="C33" s="14" t="str">
        <f>IFERROR(INDEX(Menu!$C$6:$C$205,MATCH($B33,Menu!$B$6:$B$205,0)),"")</f>
        <v>Platos de Fondo</v>
      </c>
      <c r="D33" s="18">
        <v>2</v>
      </c>
      <c r="E33" s="8">
        <f>IFERROR(INDEX(Menu!$E$6:$E$205,MATCH($B33,Menu!$B$6:$B$205,0)),"")</f>
        <v>32</v>
      </c>
      <c r="F33" s="8">
        <f t="shared" si="0"/>
        <v>64</v>
      </c>
      <c r="G33" s="15">
        <f>IFERROR(INDEX(Menu!$D$6:$D$205,MATCH($B33,Menu!$B$6:$B$205,0)),"")</f>
        <v>14</v>
      </c>
      <c r="H33" s="15">
        <f t="shared" si="1"/>
        <v>28</v>
      </c>
      <c r="I33" s="15">
        <f t="shared" si="2"/>
        <v>36</v>
      </c>
      <c r="J33" s="10" t="s">
        <v>18</v>
      </c>
      <c r="K33" s="10" t="s">
        <v>37</v>
      </c>
      <c r="L33" t="str">
        <f t="shared" si="3"/>
        <v>Domingo</v>
      </c>
      <c r="M33" s="14" t="str">
        <f t="shared" si="4"/>
        <v>2026-08</v>
      </c>
    </row>
    <row r="34" spans="1:13" x14ac:dyDescent="0.25">
      <c r="A34" s="16">
        <v>46243</v>
      </c>
      <c r="B34" s="10" t="s">
        <v>185</v>
      </c>
      <c r="C34" s="14" t="str">
        <f>IFERROR(INDEX(Menu!$C$6:$C$205,MATCH($B34,Menu!$B$6:$B$205,0)),"")</f>
        <v>Platos de Fondo</v>
      </c>
      <c r="D34" s="18">
        <v>2</v>
      </c>
      <c r="E34" s="8">
        <f>IFERROR(INDEX(Menu!$E$6:$E$205,MATCH($B34,Menu!$B$6:$B$205,0)),"")</f>
        <v>25</v>
      </c>
      <c r="F34" s="8">
        <f t="shared" si="0"/>
        <v>50</v>
      </c>
      <c r="G34" s="15">
        <f>IFERROR(INDEX(Menu!$D$6:$D$205,MATCH($B34,Menu!$B$6:$B$205,0)),"")</f>
        <v>12</v>
      </c>
      <c r="H34" s="15">
        <f t="shared" si="1"/>
        <v>24</v>
      </c>
      <c r="I34" s="15">
        <f t="shared" si="2"/>
        <v>26</v>
      </c>
      <c r="J34" s="10" t="s">
        <v>17</v>
      </c>
      <c r="K34" s="10" t="s">
        <v>37</v>
      </c>
      <c r="L34" t="str">
        <f t="shared" si="3"/>
        <v>Domingo</v>
      </c>
      <c r="M34" s="14" t="str">
        <f t="shared" si="4"/>
        <v>2026-08</v>
      </c>
    </row>
    <row r="35" spans="1:13" x14ac:dyDescent="0.25">
      <c r="A35" s="16">
        <v>46243</v>
      </c>
      <c r="B35" s="10" t="s">
        <v>191</v>
      </c>
      <c r="C35" s="14" t="str">
        <f>IFERROR(INDEX(Menu!$C$6:$C$205,MATCH($B35,Menu!$B$6:$B$205,0)),"")</f>
        <v>Entradas</v>
      </c>
      <c r="D35" s="18">
        <v>1</v>
      </c>
      <c r="E35" s="8">
        <f>IFERROR(INDEX(Menu!$E$6:$E$205,MATCH($B35,Menu!$B$6:$B$205,0)),"")</f>
        <v>12</v>
      </c>
      <c r="F35" s="8">
        <f t="shared" si="0"/>
        <v>12</v>
      </c>
      <c r="G35" s="15">
        <f>IFERROR(INDEX(Menu!$D$6:$D$205,MATCH($B35,Menu!$B$6:$B$205,0)),"")</f>
        <v>5</v>
      </c>
      <c r="H35" s="15">
        <f t="shared" si="1"/>
        <v>5</v>
      </c>
      <c r="I35" s="15">
        <f t="shared" si="2"/>
        <v>7</v>
      </c>
      <c r="J35" s="10" t="s">
        <v>19</v>
      </c>
      <c r="K35" s="10" t="s">
        <v>38</v>
      </c>
      <c r="L35" t="str">
        <f t="shared" si="3"/>
        <v>Domingo</v>
      </c>
      <c r="M35" s="14" t="str">
        <f t="shared" si="4"/>
        <v>2026-08</v>
      </c>
    </row>
    <row r="36" spans="1:13" x14ac:dyDescent="0.25">
      <c r="A36" s="16">
        <v>46243</v>
      </c>
      <c r="B36" s="10" t="s">
        <v>193</v>
      </c>
      <c r="C36" s="14" t="str">
        <f>IFERROR(INDEX(Menu!$C$6:$C$205,MATCH($B36,Menu!$B$6:$B$205,0)),"")</f>
        <v>Entradas</v>
      </c>
      <c r="D36" s="18">
        <v>3</v>
      </c>
      <c r="E36" s="8">
        <f>IFERROR(INDEX(Menu!$E$6:$E$205,MATCH($B36,Menu!$B$6:$B$205,0)),"")</f>
        <v>12</v>
      </c>
      <c r="F36" s="8">
        <f t="shared" si="0"/>
        <v>36</v>
      </c>
      <c r="G36" s="15">
        <f>IFERROR(INDEX(Menu!$D$6:$D$205,MATCH($B36,Menu!$B$6:$B$205,0)),"")</f>
        <v>4</v>
      </c>
      <c r="H36" s="15">
        <f t="shared" si="1"/>
        <v>12</v>
      </c>
      <c r="I36" s="15">
        <f t="shared" si="2"/>
        <v>24</v>
      </c>
      <c r="J36" s="10" t="s">
        <v>17</v>
      </c>
      <c r="K36" s="10" t="s">
        <v>38</v>
      </c>
      <c r="L36" t="str">
        <f t="shared" si="3"/>
        <v>Domingo</v>
      </c>
      <c r="M36" s="14" t="str">
        <f t="shared" si="4"/>
        <v>2026-08</v>
      </c>
    </row>
    <row r="37" spans="1:13" x14ac:dyDescent="0.25">
      <c r="A37" s="16">
        <v>46243</v>
      </c>
      <c r="B37" s="10" t="s">
        <v>186</v>
      </c>
      <c r="C37" s="14" t="str">
        <f>IFERROR(INDEX(Menu!$C$6:$C$205,MATCH($B37,Menu!$B$6:$B$205,0)),"")</f>
        <v>Platos de Fondo</v>
      </c>
      <c r="D37" s="18">
        <v>2</v>
      </c>
      <c r="E37" s="8">
        <f>IFERROR(INDEX(Menu!$E$6:$E$205,MATCH($B37,Menu!$B$6:$B$205,0)),"")</f>
        <v>28</v>
      </c>
      <c r="F37" s="8">
        <f t="shared" si="0"/>
        <v>56</v>
      </c>
      <c r="G37" s="15">
        <f>IFERROR(INDEX(Menu!$D$6:$D$205,MATCH($B37,Menu!$B$6:$B$205,0)),"")</f>
        <v>14</v>
      </c>
      <c r="H37" s="15">
        <f t="shared" si="1"/>
        <v>28</v>
      </c>
      <c r="I37" s="15">
        <f t="shared" si="2"/>
        <v>28</v>
      </c>
      <c r="J37" s="10" t="s">
        <v>18</v>
      </c>
      <c r="K37" s="10" t="s">
        <v>37</v>
      </c>
      <c r="L37" t="str">
        <f t="shared" si="3"/>
        <v>Domingo</v>
      </c>
      <c r="M37" s="14" t="str">
        <f t="shared" si="4"/>
        <v>2026-08</v>
      </c>
    </row>
    <row r="38" spans="1:13" x14ac:dyDescent="0.25">
      <c r="A38" s="16">
        <v>46243</v>
      </c>
      <c r="B38" s="10" t="s">
        <v>197</v>
      </c>
      <c r="C38" s="14" t="str">
        <f>IFERROR(INDEX(Menu!$C$6:$C$205,MATCH($B38,Menu!$B$6:$B$205,0)),"")</f>
        <v>Combos</v>
      </c>
      <c r="D38" s="18">
        <v>2</v>
      </c>
      <c r="E38" s="8">
        <f>IFERROR(INDEX(Menu!$E$6:$E$205,MATCH($B38,Menu!$B$6:$B$205,0)),"")</f>
        <v>65</v>
      </c>
      <c r="F38" s="8">
        <f t="shared" si="0"/>
        <v>130</v>
      </c>
      <c r="G38" s="15">
        <f>IFERROR(INDEX(Menu!$D$6:$D$205,MATCH($B38,Menu!$B$6:$B$205,0)),"")</f>
        <v>30</v>
      </c>
      <c r="H38" s="15">
        <f t="shared" si="1"/>
        <v>60</v>
      </c>
      <c r="I38" s="15">
        <f t="shared" si="2"/>
        <v>70</v>
      </c>
      <c r="J38" s="10" t="s">
        <v>17</v>
      </c>
      <c r="K38" s="10" t="s">
        <v>38</v>
      </c>
      <c r="L38" t="str">
        <f t="shared" si="3"/>
        <v>Domingo</v>
      </c>
      <c r="M38" s="14" t="str">
        <f t="shared" si="4"/>
        <v>2026-08</v>
      </c>
    </row>
    <row r="39" spans="1:13" x14ac:dyDescent="0.25">
      <c r="A39" s="16">
        <v>46243</v>
      </c>
      <c r="B39" s="10" t="s">
        <v>188</v>
      </c>
      <c r="C39" s="14" t="str">
        <f>IFERROR(INDEX(Menu!$C$6:$C$205,MATCH($B39,Menu!$B$6:$B$205,0)),"")</f>
        <v>Platos de Fondo</v>
      </c>
      <c r="D39" s="18">
        <v>3</v>
      </c>
      <c r="E39" s="8">
        <f>IFERROR(INDEX(Menu!$E$6:$E$205,MATCH($B39,Menu!$B$6:$B$205,0)),"")</f>
        <v>32</v>
      </c>
      <c r="F39" s="8">
        <f t="shared" si="0"/>
        <v>96</v>
      </c>
      <c r="G39" s="15">
        <f>IFERROR(INDEX(Menu!$D$6:$D$205,MATCH($B39,Menu!$B$6:$B$205,0)),"")</f>
        <v>14</v>
      </c>
      <c r="H39" s="15">
        <f t="shared" si="1"/>
        <v>42</v>
      </c>
      <c r="I39" s="15">
        <f t="shared" si="2"/>
        <v>54</v>
      </c>
      <c r="J39" s="10" t="s">
        <v>17</v>
      </c>
      <c r="K39" s="10" t="s">
        <v>37</v>
      </c>
      <c r="L39" t="str">
        <f t="shared" si="3"/>
        <v>Domingo</v>
      </c>
      <c r="M39" s="14" t="str">
        <f t="shared" si="4"/>
        <v>2026-08</v>
      </c>
    </row>
    <row r="40" spans="1:13" x14ac:dyDescent="0.25">
      <c r="A40" s="16">
        <v>46243</v>
      </c>
      <c r="B40" s="10" t="s">
        <v>195</v>
      </c>
      <c r="C40" s="14" t="str">
        <f>IFERROR(INDEX(Menu!$C$6:$C$205,MATCH($B40,Menu!$B$6:$B$205,0)),"")</f>
        <v>Bebidas</v>
      </c>
      <c r="D40" s="18">
        <v>3</v>
      </c>
      <c r="E40" s="8">
        <f>IFERROR(INDEX(Menu!$E$6:$E$205,MATCH($B40,Menu!$B$6:$B$205,0)),"")</f>
        <v>9</v>
      </c>
      <c r="F40" s="8">
        <f t="shared" si="0"/>
        <v>27</v>
      </c>
      <c r="G40" s="15">
        <f>IFERROR(INDEX(Menu!$D$6:$D$205,MATCH($B40,Menu!$B$6:$B$205,0)),"")</f>
        <v>3</v>
      </c>
      <c r="H40" s="15">
        <f t="shared" si="1"/>
        <v>9</v>
      </c>
      <c r="I40" s="15">
        <f t="shared" si="2"/>
        <v>18</v>
      </c>
      <c r="J40" s="10" t="s">
        <v>17</v>
      </c>
      <c r="K40" s="10" t="s">
        <v>37</v>
      </c>
      <c r="L40" t="str">
        <f t="shared" si="3"/>
        <v>Domingo</v>
      </c>
      <c r="M40" s="14" t="str">
        <f t="shared" si="4"/>
        <v>2026-08</v>
      </c>
    </row>
    <row r="41" spans="1:13" x14ac:dyDescent="0.25">
      <c r="A41" s="16">
        <v>46243</v>
      </c>
      <c r="B41" s="10" t="s">
        <v>189</v>
      </c>
      <c r="C41" s="14" t="str">
        <f>IFERROR(INDEX(Menu!$C$6:$C$205,MATCH($B41,Menu!$B$6:$B$205,0)),"")</f>
        <v>Menu del Dia</v>
      </c>
      <c r="D41" s="18">
        <v>1</v>
      </c>
      <c r="E41" s="8">
        <f>IFERROR(INDEX(Menu!$E$6:$E$205,MATCH($B41,Menu!$B$6:$B$205,0)),"")</f>
        <v>15</v>
      </c>
      <c r="F41" s="8">
        <f t="shared" si="0"/>
        <v>15</v>
      </c>
      <c r="G41" s="15">
        <f>IFERROR(INDEX(Menu!$D$6:$D$205,MATCH($B41,Menu!$B$6:$B$205,0)),"")</f>
        <v>6</v>
      </c>
      <c r="H41" s="15">
        <f t="shared" si="1"/>
        <v>6</v>
      </c>
      <c r="I41" s="15">
        <f t="shared" si="2"/>
        <v>9</v>
      </c>
      <c r="J41" s="10" t="s">
        <v>20</v>
      </c>
      <c r="K41" s="10" t="s">
        <v>37</v>
      </c>
      <c r="L41" t="str">
        <f t="shared" si="3"/>
        <v>Domingo</v>
      </c>
      <c r="M41" s="14" t="str">
        <f t="shared" si="4"/>
        <v>2026-08</v>
      </c>
    </row>
    <row r="42" spans="1:13" x14ac:dyDescent="0.25">
      <c r="A42" s="16">
        <v>46243</v>
      </c>
      <c r="B42" s="10" t="s">
        <v>188</v>
      </c>
      <c r="C42" s="14" t="str">
        <f>IFERROR(INDEX(Menu!$C$6:$C$205,MATCH($B42,Menu!$B$6:$B$205,0)),"")</f>
        <v>Platos de Fondo</v>
      </c>
      <c r="D42" s="18">
        <v>1</v>
      </c>
      <c r="E42" s="8">
        <f>IFERROR(INDEX(Menu!$E$6:$E$205,MATCH($B42,Menu!$B$6:$B$205,0)),"")</f>
        <v>32</v>
      </c>
      <c r="F42" s="8">
        <f t="shared" si="0"/>
        <v>32</v>
      </c>
      <c r="G42" s="15">
        <f>IFERROR(INDEX(Menu!$D$6:$D$205,MATCH($B42,Menu!$B$6:$B$205,0)),"")</f>
        <v>14</v>
      </c>
      <c r="H42" s="15">
        <f t="shared" si="1"/>
        <v>14</v>
      </c>
      <c r="I42" s="15">
        <f t="shared" si="2"/>
        <v>18</v>
      </c>
      <c r="J42" s="10" t="s">
        <v>17</v>
      </c>
      <c r="K42" s="10" t="s">
        <v>37</v>
      </c>
      <c r="L42" t="str">
        <f t="shared" si="3"/>
        <v>Domingo</v>
      </c>
      <c r="M42" s="14" t="str">
        <f t="shared" si="4"/>
        <v>2026-08</v>
      </c>
    </row>
    <row r="43" spans="1:13" x14ac:dyDescent="0.25">
      <c r="A43" s="16">
        <v>46243</v>
      </c>
      <c r="B43" s="10" t="s">
        <v>185</v>
      </c>
      <c r="C43" s="14" t="str">
        <f>IFERROR(INDEX(Menu!$C$6:$C$205,MATCH($B43,Menu!$B$6:$B$205,0)),"")</f>
        <v>Platos de Fondo</v>
      </c>
      <c r="D43" s="18">
        <v>1</v>
      </c>
      <c r="E43" s="8">
        <f>IFERROR(INDEX(Menu!$E$6:$E$205,MATCH($B43,Menu!$B$6:$B$205,0)),"")</f>
        <v>25</v>
      </c>
      <c r="F43" s="8">
        <f t="shared" si="0"/>
        <v>25</v>
      </c>
      <c r="G43" s="15">
        <f>IFERROR(INDEX(Menu!$D$6:$D$205,MATCH($B43,Menu!$B$6:$B$205,0)),"")</f>
        <v>12</v>
      </c>
      <c r="H43" s="15">
        <f t="shared" si="1"/>
        <v>12</v>
      </c>
      <c r="I43" s="15">
        <f t="shared" si="2"/>
        <v>13</v>
      </c>
      <c r="J43" s="10" t="s">
        <v>18</v>
      </c>
      <c r="K43" s="10" t="s">
        <v>37</v>
      </c>
      <c r="L43" t="str">
        <f t="shared" si="3"/>
        <v>Domingo</v>
      </c>
      <c r="M43" s="14" t="str">
        <f t="shared" si="4"/>
        <v>2026-08</v>
      </c>
    </row>
    <row r="44" spans="1:13" x14ac:dyDescent="0.25">
      <c r="A44" s="16">
        <v>46243</v>
      </c>
      <c r="B44" s="10" t="s">
        <v>197</v>
      </c>
      <c r="C44" s="14" t="str">
        <f>IFERROR(INDEX(Menu!$C$6:$C$205,MATCH($B44,Menu!$B$6:$B$205,0)),"")</f>
        <v>Combos</v>
      </c>
      <c r="D44" s="18">
        <v>2</v>
      </c>
      <c r="E44" s="8">
        <f>IFERROR(INDEX(Menu!$E$6:$E$205,MATCH($B44,Menu!$B$6:$B$205,0)),"")</f>
        <v>65</v>
      </c>
      <c r="F44" s="8">
        <f t="shared" si="0"/>
        <v>130</v>
      </c>
      <c r="G44" s="15">
        <f>IFERROR(INDEX(Menu!$D$6:$D$205,MATCH($B44,Menu!$B$6:$B$205,0)),"")</f>
        <v>30</v>
      </c>
      <c r="H44" s="15">
        <f t="shared" si="1"/>
        <v>60</v>
      </c>
      <c r="I44" s="15">
        <f t="shared" si="2"/>
        <v>70</v>
      </c>
      <c r="J44" s="10" t="s">
        <v>18</v>
      </c>
      <c r="K44" s="10" t="s">
        <v>37</v>
      </c>
      <c r="L44" t="str">
        <f t="shared" si="3"/>
        <v>Domingo</v>
      </c>
      <c r="M44" s="14" t="str">
        <f t="shared" si="4"/>
        <v>2026-08</v>
      </c>
    </row>
    <row r="45" spans="1:13" x14ac:dyDescent="0.25">
      <c r="A45" s="16">
        <v>46243</v>
      </c>
      <c r="B45" s="10" t="s">
        <v>190</v>
      </c>
      <c r="C45" s="14" t="str">
        <f>IFERROR(INDEX(Menu!$C$6:$C$205,MATCH($B45,Menu!$B$6:$B$205,0)),"")</f>
        <v>Menu del Dia</v>
      </c>
      <c r="D45" s="18">
        <v>2</v>
      </c>
      <c r="E45" s="8">
        <f>IFERROR(INDEX(Menu!$E$6:$E$205,MATCH($B45,Menu!$B$6:$B$205,0)),"")</f>
        <v>18</v>
      </c>
      <c r="F45" s="8">
        <f t="shared" si="0"/>
        <v>36</v>
      </c>
      <c r="G45" s="15">
        <f>IFERROR(INDEX(Menu!$D$6:$D$205,MATCH($B45,Menu!$B$6:$B$205,0)),"")</f>
        <v>8</v>
      </c>
      <c r="H45" s="15">
        <f t="shared" si="1"/>
        <v>16</v>
      </c>
      <c r="I45" s="15">
        <f t="shared" si="2"/>
        <v>20</v>
      </c>
      <c r="J45" s="10" t="s">
        <v>17</v>
      </c>
      <c r="K45" s="10" t="s">
        <v>38</v>
      </c>
      <c r="L45" t="str">
        <f t="shared" si="3"/>
        <v>Domingo</v>
      </c>
      <c r="M45" s="14" t="str">
        <f t="shared" si="4"/>
        <v>2026-08</v>
      </c>
    </row>
    <row r="46" spans="1:13" x14ac:dyDescent="0.25">
      <c r="A46" s="16">
        <v>46243</v>
      </c>
      <c r="B46" s="10" t="s">
        <v>185</v>
      </c>
      <c r="C46" s="14" t="str">
        <f>IFERROR(INDEX(Menu!$C$6:$C$205,MATCH($B46,Menu!$B$6:$B$205,0)),"")</f>
        <v>Platos de Fondo</v>
      </c>
      <c r="D46" s="18">
        <v>2</v>
      </c>
      <c r="E46" s="8">
        <f>IFERROR(INDEX(Menu!$E$6:$E$205,MATCH($B46,Menu!$B$6:$B$205,0)),"")</f>
        <v>25</v>
      </c>
      <c r="F46" s="8">
        <f t="shared" si="0"/>
        <v>50</v>
      </c>
      <c r="G46" s="15">
        <f>IFERROR(INDEX(Menu!$D$6:$D$205,MATCH($B46,Menu!$B$6:$B$205,0)),"")</f>
        <v>12</v>
      </c>
      <c r="H46" s="15">
        <f t="shared" si="1"/>
        <v>24</v>
      </c>
      <c r="I46" s="15">
        <f t="shared" si="2"/>
        <v>26</v>
      </c>
      <c r="J46" s="10" t="s">
        <v>19</v>
      </c>
      <c r="K46" s="10" t="s">
        <v>38</v>
      </c>
      <c r="L46" t="str">
        <f t="shared" si="3"/>
        <v>Domingo</v>
      </c>
      <c r="M46" s="14" t="str">
        <f t="shared" si="4"/>
        <v>2026-08</v>
      </c>
    </row>
    <row r="47" spans="1:13" x14ac:dyDescent="0.25">
      <c r="A47" s="16">
        <v>46243</v>
      </c>
      <c r="B47" s="10" t="s">
        <v>189</v>
      </c>
      <c r="C47" s="14" t="str">
        <f>IFERROR(INDEX(Menu!$C$6:$C$205,MATCH($B47,Menu!$B$6:$B$205,0)),"")</f>
        <v>Menu del Dia</v>
      </c>
      <c r="D47" s="18">
        <v>3</v>
      </c>
      <c r="E47" s="8">
        <f>IFERROR(INDEX(Menu!$E$6:$E$205,MATCH($B47,Menu!$B$6:$B$205,0)),"")</f>
        <v>15</v>
      </c>
      <c r="F47" s="8">
        <f t="shared" si="0"/>
        <v>45</v>
      </c>
      <c r="G47" s="15">
        <f>IFERROR(INDEX(Menu!$D$6:$D$205,MATCH($B47,Menu!$B$6:$B$205,0)),"")</f>
        <v>6</v>
      </c>
      <c r="H47" s="15">
        <f t="shared" si="1"/>
        <v>18</v>
      </c>
      <c r="I47" s="15">
        <f t="shared" si="2"/>
        <v>27</v>
      </c>
      <c r="J47" s="10" t="s">
        <v>20</v>
      </c>
      <c r="K47" s="10" t="s">
        <v>37</v>
      </c>
      <c r="L47" t="str">
        <f t="shared" si="3"/>
        <v>Domingo</v>
      </c>
      <c r="M47" s="14" t="str">
        <f t="shared" si="4"/>
        <v>2026-08</v>
      </c>
    </row>
    <row r="48" spans="1:13" x14ac:dyDescent="0.25">
      <c r="A48" s="16">
        <v>46243</v>
      </c>
      <c r="B48" s="10" t="s">
        <v>189</v>
      </c>
      <c r="C48" s="14" t="str">
        <f>IFERROR(INDEX(Menu!$C$6:$C$205,MATCH($B48,Menu!$B$6:$B$205,0)),"")</f>
        <v>Menu del Dia</v>
      </c>
      <c r="D48" s="18">
        <v>2</v>
      </c>
      <c r="E48" s="8">
        <f>IFERROR(INDEX(Menu!$E$6:$E$205,MATCH($B48,Menu!$B$6:$B$205,0)),"")</f>
        <v>15</v>
      </c>
      <c r="F48" s="8">
        <f t="shared" si="0"/>
        <v>30</v>
      </c>
      <c r="G48" s="15">
        <f>IFERROR(INDEX(Menu!$D$6:$D$205,MATCH($B48,Menu!$B$6:$B$205,0)),"")</f>
        <v>6</v>
      </c>
      <c r="H48" s="15">
        <f t="shared" si="1"/>
        <v>12</v>
      </c>
      <c r="I48" s="15">
        <f t="shared" si="2"/>
        <v>18</v>
      </c>
      <c r="J48" s="10" t="s">
        <v>17</v>
      </c>
      <c r="K48" s="10" t="s">
        <v>36</v>
      </c>
      <c r="L48" t="str">
        <f t="shared" si="3"/>
        <v>Domingo</v>
      </c>
      <c r="M48" s="14" t="str">
        <f t="shared" si="4"/>
        <v>2026-08</v>
      </c>
    </row>
    <row r="49" spans="1:13" x14ac:dyDescent="0.25">
      <c r="A49" s="16">
        <v>46243</v>
      </c>
      <c r="B49" s="10" t="s">
        <v>188</v>
      </c>
      <c r="C49" s="14" t="str">
        <f>IFERROR(INDEX(Menu!$C$6:$C$205,MATCH($B49,Menu!$B$6:$B$205,0)),"")</f>
        <v>Platos de Fondo</v>
      </c>
      <c r="D49" s="18">
        <v>3</v>
      </c>
      <c r="E49" s="8">
        <f>IFERROR(INDEX(Menu!$E$6:$E$205,MATCH($B49,Menu!$B$6:$B$205,0)),"")</f>
        <v>32</v>
      </c>
      <c r="F49" s="8">
        <f t="shared" si="0"/>
        <v>96</v>
      </c>
      <c r="G49" s="15">
        <f>IFERROR(INDEX(Menu!$D$6:$D$205,MATCH($B49,Menu!$B$6:$B$205,0)),"")</f>
        <v>14</v>
      </c>
      <c r="H49" s="15">
        <f t="shared" si="1"/>
        <v>42</v>
      </c>
      <c r="I49" s="15">
        <f t="shared" si="2"/>
        <v>54</v>
      </c>
      <c r="J49" s="10" t="s">
        <v>17</v>
      </c>
      <c r="K49" s="10" t="s">
        <v>36</v>
      </c>
      <c r="L49" t="str">
        <f t="shared" si="3"/>
        <v>Domingo</v>
      </c>
      <c r="M49" s="14" t="str">
        <f t="shared" si="4"/>
        <v>2026-08</v>
      </c>
    </row>
    <row r="50" spans="1:13" x14ac:dyDescent="0.25">
      <c r="A50" s="16">
        <v>46243</v>
      </c>
      <c r="B50" s="10" t="s">
        <v>197</v>
      </c>
      <c r="C50" s="14" t="str">
        <f>IFERROR(INDEX(Menu!$C$6:$C$205,MATCH($B50,Menu!$B$6:$B$205,0)),"")</f>
        <v>Combos</v>
      </c>
      <c r="D50" s="18">
        <v>2</v>
      </c>
      <c r="E50" s="8">
        <f>IFERROR(INDEX(Menu!$E$6:$E$205,MATCH($B50,Menu!$B$6:$B$205,0)),"")</f>
        <v>65</v>
      </c>
      <c r="F50" s="8">
        <f t="shared" si="0"/>
        <v>130</v>
      </c>
      <c r="G50" s="15">
        <f>IFERROR(INDEX(Menu!$D$6:$D$205,MATCH($B50,Menu!$B$6:$B$205,0)),"")</f>
        <v>30</v>
      </c>
      <c r="H50" s="15">
        <f t="shared" si="1"/>
        <v>60</v>
      </c>
      <c r="I50" s="15">
        <f t="shared" si="2"/>
        <v>70</v>
      </c>
      <c r="J50" s="10" t="s">
        <v>19</v>
      </c>
      <c r="K50" s="10" t="s">
        <v>38</v>
      </c>
      <c r="L50" t="str">
        <f t="shared" si="3"/>
        <v>Domingo</v>
      </c>
      <c r="M50" s="14" t="str">
        <f t="shared" si="4"/>
        <v>2026-08</v>
      </c>
    </row>
    <row r="51" spans="1:13" x14ac:dyDescent="0.25">
      <c r="A51" s="16">
        <v>46243</v>
      </c>
      <c r="B51" s="10" t="s">
        <v>189</v>
      </c>
      <c r="C51" s="14" t="str">
        <f>IFERROR(INDEX(Menu!$C$6:$C$205,MATCH($B51,Menu!$B$6:$B$205,0)),"")</f>
        <v>Menu del Dia</v>
      </c>
      <c r="D51" s="18">
        <v>3</v>
      </c>
      <c r="E51" s="8">
        <f>IFERROR(INDEX(Menu!$E$6:$E$205,MATCH($B51,Menu!$B$6:$B$205,0)),"")</f>
        <v>15</v>
      </c>
      <c r="F51" s="8">
        <f t="shared" si="0"/>
        <v>45</v>
      </c>
      <c r="G51" s="15">
        <f>IFERROR(INDEX(Menu!$D$6:$D$205,MATCH($B51,Menu!$B$6:$B$205,0)),"")</f>
        <v>6</v>
      </c>
      <c r="H51" s="15">
        <f t="shared" si="1"/>
        <v>18</v>
      </c>
      <c r="I51" s="15">
        <f t="shared" si="2"/>
        <v>27</v>
      </c>
      <c r="J51" s="10" t="s">
        <v>17</v>
      </c>
      <c r="K51" s="10" t="s">
        <v>37</v>
      </c>
      <c r="L51" t="str">
        <f t="shared" si="3"/>
        <v>Domingo</v>
      </c>
      <c r="M51" s="14" t="str">
        <f t="shared" si="4"/>
        <v>2026-08</v>
      </c>
    </row>
    <row r="52" spans="1:13" x14ac:dyDescent="0.25">
      <c r="A52" s="16">
        <v>46243</v>
      </c>
      <c r="B52" s="10" t="s">
        <v>185</v>
      </c>
      <c r="C52" s="14" t="str">
        <f>IFERROR(INDEX(Menu!$C$6:$C$205,MATCH($B52,Menu!$B$6:$B$205,0)),"")</f>
        <v>Platos de Fondo</v>
      </c>
      <c r="D52" s="18">
        <v>1</v>
      </c>
      <c r="E52" s="8">
        <f>IFERROR(INDEX(Menu!$E$6:$E$205,MATCH($B52,Menu!$B$6:$B$205,0)),"")</f>
        <v>25</v>
      </c>
      <c r="F52" s="8">
        <f t="shared" si="0"/>
        <v>25</v>
      </c>
      <c r="G52" s="15">
        <f>IFERROR(INDEX(Menu!$D$6:$D$205,MATCH($B52,Menu!$B$6:$B$205,0)),"")</f>
        <v>12</v>
      </c>
      <c r="H52" s="15">
        <f t="shared" si="1"/>
        <v>12</v>
      </c>
      <c r="I52" s="15">
        <f t="shared" si="2"/>
        <v>13</v>
      </c>
      <c r="J52" s="10" t="s">
        <v>19</v>
      </c>
      <c r="K52" s="10" t="s">
        <v>37</v>
      </c>
      <c r="L52" t="str">
        <f t="shared" si="3"/>
        <v>Domingo</v>
      </c>
      <c r="M52" s="14" t="str">
        <f t="shared" si="4"/>
        <v>2026-08</v>
      </c>
    </row>
    <row r="53" spans="1:13" x14ac:dyDescent="0.25">
      <c r="A53" s="16">
        <v>46243</v>
      </c>
      <c r="B53" s="10" t="s">
        <v>186</v>
      </c>
      <c r="C53" s="14" t="str">
        <f>IFERROR(INDEX(Menu!$C$6:$C$205,MATCH($B53,Menu!$B$6:$B$205,0)),"")</f>
        <v>Platos de Fondo</v>
      </c>
      <c r="D53" s="18">
        <v>1</v>
      </c>
      <c r="E53" s="8">
        <f>IFERROR(INDEX(Menu!$E$6:$E$205,MATCH($B53,Menu!$B$6:$B$205,0)),"")</f>
        <v>28</v>
      </c>
      <c r="F53" s="8">
        <f t="shared" si="0"/>
        <v>28</v>
      </c>
      <c r="G53" s="15">
        <f>IFERROR(INDEX(Menu!$D$6:$D$205,MATCH($B53,Menu!$B$6:$B$205,0)),"")</f>
        <v>14</v>
      </c>
      <c r="H53" s="15">
        <f t="shared" si="1"/>
        <v>14</v>
      </c>
      <c r="I53" s="15">
        <f t="shared" si="2"/>
        <v>14</v>
      </c>
      <c r="J53" s="10" t="s">
        <v>19</v>
      </c>
      <c r="K53" s="10" t="s">
        <v>36</v>
      </c>
      <c r="L53" t="str">
        <f t="shared" si="3"/>
        <v>Domingo</v>
      </c>
      <c r="M53" s="14" t="str">
        <f t="shared" si="4"/>
        <v>2026-08</v>
      </c>
    </row>
    <row r="54" spans="1:13" x14ac:dyDescent="0.25">
      <c r="A54" s="16">
        <v>46243</v>
      </c>
      <c r="B54" s="10" t="s">
        <v>190</v>
      </c>
      <c r="C54" s="14" t="str">
        <f>IFERROR(INDEX(Menu!$C$6:$C$205,MATCH($B54,Menu!$B$6:$B$205,0)),"")</f>
        <v>Menu del Dia</v>
      </c>
      <c r="D54" s="18">
        <v>1</v>
      </c>
      <c r="E54" s="8">
        <f>IFERROR(INDEX(Menu!$E$6:$E$205,MATCH($B54,Menu!$B$6:$B$205,0)),"")</f>
        <v>18</v>
      </c>
      <c r="F54" s="8">
        <f t="shared" si="0"/>
        <v>18</v>
      </c>
      <c r="G54" s="15">
        <f>IFERROR(INDEX(Menu!$D$6:$D$205,MATCH($B54,Menu!$B$6:$B$205,0)),"")</f>
        <v>8</v>
      </c>
      <c r="H54" s="15">
        <f t="shared" si="1"/>
        <v>8</v>
      </c>
      <c r="I54" s="15">
        <f t="shared" si="2"/>
        <v>10</v>
      </c>
      <c r="J54" s="10" t="s">
        <v>17</v>
      </c>
      <c r="K54" s="10" t="s">
        <v>38</v>
      </c>
      <c r="L54" t="str">
        <f t="shared" si="3"/>
        <v>Domingo</v>
      </c>
      <c r="M54" s="14" t="str">
        <f t="shared" si="4"/>
        <v>2026-08</v>
      </c>
    </row>
    <row r="55" spans="1:13" x14ac:dyDescent="0.25">
      <c r="A55" s="16">
        <v>46243</v>
      </c>
      <c r="B55" s="10" t="s">
        <v>189</v>
      </c>
      <c r="C55" s="14" t="str">
        <f>IFERROR(INDEX(Menu!$C$6:$C$205,MATCH($B55,Menu!$B$6:$B$205,0)),"")</f>
        <v>Menu del Dia</v>
      </c>
      <c r="D55" s="18">
        <v>3</v>
      </c>
      <c r="E55" s="8">
        <f>IFERROR(INDEX(Menu!$E$6:$E$205,MATCH($B55,Menu!$B$6:$B$205,0)),"")</f>
        <v>15</v>
      </c>
      <c r="F55" s="8">
        <f t="shared" si="0"/>
        <v>45</v>
      </c>
      <c r="G55" s="15">
        <f>IFERROR(INDEX(Menu!$D$6:$D$205,MATCH($B55,Menu!$B$6:$B$205,0)),"")</f>
        <v>6</v>
      </c>
      <c r="H55" s="15">
        <f t="shared" si="1"/>
        <v>18</v>
      </c>
      <c r="I55" s="15">
        <f t="shared" si="2"/>
        <v>27</v>
      </c>
      <c r="J55" s="10" t="s">
        <v>18</v>
      </c>
      <c r="K55" s="10" t="s">
        <v>38</v>
      </c>
      <c r="L55" t="str">
        <f t="shared" si="3"/>
        <v>Domingo</v>
      </c>
      <c r="M55" s="14" t="str">
        <f t="shared" si="4"/>
        <v>2026-08</v>
      </c>
    </row>
    <row r="56" spans="1:13" x14ac:dyDescent="0.25">
      <c r="A56" s="16">
        <v>46244</v>
      </c>
      <c r="B56" s="10" t="s">
        <v>185</v>
      </c>
      <c r="C56" s="14" t="str">
        <f>IFERROR(INDEX(Menu!$C$6:$C$205,MATCH($B56,Menu!$B$6:$B$205,0)),"")</f>
        <v>Platos de Fondo</v>
      </c>
      <c r="D56" s="18">
        <v>2</v>
      </c>
      <c r="E56" s="8">
        <f>IFERROR(INDEX(Menu!$E$6:$E$205,MATCH($B56,Menu!$B$6:$B$205,0)),"")</f>
        <v>25</v>
      </c>
      <c r="F56" s="8">
        <f t="shared" si="0"/>
        <v>50</v>
      </c>
      <c r="G56" s="15">
        <f>IFERROR(INDEX(Menu!$D$6:$D$205,MATCH($B56,Menu!$B$6:$B$205,0)),"")</f>
        <v>12</v>
      </c>
      <c r="H56" s="15">
        <f t="shared" si="1"/>
        <v>24</v>
      </c>
      <c r="I56" s="15">
        <f t="shared" si="2"/>
        <v>26</v>
      </c>
      <c r="J56" s="10" t="s">
        <v>17</v>
      </c>
      <c r="K56" s="10" t="s">
        <v>36</v>
      </c>
      <c r="L56" t="str">
        <f t="shared" si="3"/>
        <v>Lunes</v>
      </c>
      <c r="M56" s="14" t="str">
        <f t="shared" si="4"/>
        <v>2026-08</v>
      </c>
    </row>
    <row r="57" spans="1:13" x14ac:dyDescent="0.25">
      <c r="A57" s="16">
        <v>46244</v>
      </c>
      <c r="B57" s="10" t="s">
        <v>192</v>
      </c>
      <c r="C57" s="14" t="str">
        <f>IFERROR(INDEX(Menu!$C$6:$C$205,MATCH($B57,Menu!$B$6:$B$205,0)),"")</f>
        <v>Entradas</v>
      </c>
      <c r="D57" s="18">
        <v>2</v>
      </c>
      <c r="E57" s="8">
        <f>IFERROR(INDEX(Menu!$E$6:$E$205,MATCH($B57,Menu!$B$6:$B$205,0)),"")</f>
        <v>10</v>
      </c>
      <c r="F57" s="8">
        <f t="shared" si="0"/>
        <v>20</v>
      </c>
      <c r="G57" s="15">
        <f>IFERROR(INDEX(Menu!$D$6:$D$205,MATCH($B57,Menu!$B$6:$B$205,0)),"")</f>
        <v>4</v>
      </c>
      <c r="H57" s="15">
        <f t="shared" si="1"/>
        <v>8</v>
      </c>
      <c r="I57" s="15">
        <f t="shared" si="2"/>
        <v>12</v>
      </c>
      <c r="J57" s="10" t="s">
        <v>17</v>
      </c>
      <c r="K57" s="10" t="s">
        <v>37</v>
      </c>
      <c r="L57" t="str">
        <f t="shared" si="3"/>
        <v>Lunes</v>
      </c>
      <c r="M57" s="14" t="str">
        <f t="shared" si="4"/>
        <v>2026-08</v>
      </c>
    </row>
    <row r="58" spans="1:13" x14ac:dyDescent="0.25">
      <c r="A58" s="16">
        <v>46244</v>
      </c>
      <c r="B58" s="10" t="s">
        <v>185</v>
      </c>
      <c r="C58" s="14" t="str">
        <f>IFERROR(INDEX(Menu!$C$6:$C$205,MATCH($B58,Menu!$B$6:$B$205,0)),"")</f>
        <v>Platos de Fondo</v>
      </c>
      <c r="D58" s="18">
        <v>3</v>
      </c>
      <c r="E58" s="8">
        <f>IFERROR(INDEX(Menu!$E$6:$E$205,MATCH($B58,Menu!$B$6:$B$205,0)),"")</f>
        <v>25</v>
      </c>
      <c r="F58" s="8">
        <f t="shared" si="0"/>
        <v>75</v>
      </c>
      <c r="G58" s="15">
        <f>IFERROR(INDEX(Menu!$D$6:$D$205,MATCH($B58,Menu!$B$6:$B$205,0)),"")</f>
        <v>12</v>
      </c>
      <c r="H58" s="15">
        <f t="shared" si="1"/>
        <v>36</v>
      </c>
      <c r="I58" s="15">
        <f t="shared" si="2"/>
        <v>39</v>
      </c>
      <c r="J58" s="10" t="s">
        <v>20</v>
      </c>
      <c r="K58" s="10" t="s">
        <v>36</v>
      </c>
      <c r="L58" t="str">
        <f t="shared" si="3"/>
        <v>Lunes</v>
      </c>
      <c r="M58" s="14" t="str">
        <f t="shared" si="4"/>
        <v>2026-08</v>
      </c>
    </row>
    <row r="59" spans="1:13" x14ac:dyDescent="0.25">
      <c r="A59" s="16">
        <v>46244</v>
      </c>
      <c r="B59" s="10" t="s">
        <v>189</v>
      </c>
      <c r="C59" s="14" t="str">
        <f>IFERROR(INDEX(Menu!$C$6:$C$205,MATCH($B59,Menu!$B$6:$B$205,0)),"")</f>
        <v>Menu del Dia</v>
      </c>
      <c r="D59" s="18">
        <v>1</v>
      </c>
      <c r="E59" s="8">
        <f>IFERROR(INDEX(Menu!$E$6:$E$205,MATCH($B59,Menu!$B$6:$B$205,0)),"")</f>
        <v>15</v>
      </c>
      <c r="F59" s="8">
        <f t="shared" si="0"/>
        <v>15</v>
      </c>
      <c r="G59" s="15">
        <f>IFERROR(INDEX(Menu!$D$6:$D$205,MATCH($B59,Menu!$B$6:$B$205,0)),"")</f>
        <v>6</v>
      </c>
      <c r="H59" s="15">
        <f t="shared" si="1"/>
        <v>6</v>
      </c>
      <c r="I59" s="15">
        <f t="shared" si="2"/>
        <v>9</v>
      </c>
      <c r="J59" s="10" t="s">
        <v>17</v>
      </c>
      <c r="K59" s="10" t="s">
        <v>37</v>
      </c>
      <c r="L59" t="str">
        <f t="shared" si="3"/>
        <v>Lunes</v>
      </c>
      <c r="M59" s="14" t="str">
        <f t="shared" si="4"/>
        <v>2026-08</v>
      </c>
    </row>
    <row r="60" spans="1:13" x14ac:dyDescent="0.25">
      <c r="A60" s="16">
        <v>46244</v>
      </c>
      <c r="B60" s="10" t="s">
        <v>194</v>
      </c>
      <c r="C60" s="14" t="str">
        <f>IFERROR(INDEX(Menu!$C$6:$C$205,MATCH($B60,Menu!$B$6:$B$205,0)),"")</f>
        <v>Bebidas</v>
      </c>
      <c r="D60" s="18">
        <v>3</v>
      </c>
      <c r="E60" s="8">
        <f>IFERROR(INDEX(Menu!$E$6:$E$205,MATCH($B60,Menu!$B$6:$B$205,0)),"")</f>
        <v>8</v>
      </c>
      <c r="F60" s="8">
        <f t="shared" si="0"/>
        <v>24</v>
      </c>
      <c r="G60" s="15">
        <f>IFERROR(INDEX(Menu!$D$6:$D$205,MATCH($B60,Menu!$B$6:$B$205,0)),"")</f>
        <v>2</v>
      </c>
      <c r="H60" s="15">
        <f t="shared" si="1"/>
        <v>6</v>
      </c>
      <c r="I60" s="15">
        <f t="shared" si="2"/>
        <v>18</v>
      </c>
      <c r="J60" s="10" t="s">
        <v>17</v>
      </c>
      <c r="K60" s="10" t="s">
        <v>37</v>
      </c>
      <c r="L60" t="str">
        <f t="shared" si="3"/>
        <v>Lunes</v>
      </c>
      <c r="M60" s="14" t="str">
        <f t="shared" si="4"/>
        <v>2026-08</v>
      </c>
    </row>
    <row r="61" spans="1:13" x14ac:dyDescent="0.25">
      <c r="A61" s="16">
        <v>46244</v>
      </c>
      <c r="B61" s="10" t="s">
        <v>186</v>
      </c>
      <c r="C61" s="14" t="str">
        <f>IFERROR(INDEX(Menu!$C$6:$C$205,MATCH($B61,Menu!$B$6:$B$205,0)),"")</f>
        <v>Platos de Fondo</v>
      </c>
      <c r="D61" s="18">
        <v>1</v>
      </c>
      <c r="E61" s="8">
        <f>IFERROR(INDEX(Menu!$E$6:$E$205,MATCH($B61,Menu!$B$6:$B$205,0)),"")</f>
        <v>28</v>
      </c>
      <c r="F61" s="8">
        <f t="shared" si="0"/>
        <v>28</v>
      </c>
      <c r="G61" s="15">
        <f>IFERROR(INDEX(Menu!$D$6:$D$205,MATCH($B61,Menu!$B$6:$B$205,0)),"")</f>
        <v>14</v>
      </c>
      <c r="H61" s="15">
        <f t="shared" si="1"/>
        <v>14</v>
      </c>
      <c r="I61" s="15">
        <f t="shared" si="2"/>
        <v>14</v>
      </c>
      <c r="J61" s="10" t="s">
        <v>17</v>
      </c>
      <c r="K61" s="10" t="s">
        <v>36</v>
      </c>
      <c r="L61" t="str">
        <f t="shared" si="3"/>
        <v>Lunes</v>
      </c>
      <c r="M61" s="14" t="str">
        <f t="shared" si="4"/>
        <v>2026-08</v>
      </c>
    </row>
    <row r="62" spans="1:13" x14ac:dyDescent="0.25">
      <c r="A62" s="16">
        <v>46244</v>
      </c>
      <c r="B62" s="10" t="s">
        <v>187</v>
      </c>
      <c r="C62" s="14" t="str">
        <f>IFERROR(INDEX(Menu!$C$6:$C$205,MATCH($B62,Menu!$B$6:$B$205,0)),"")</f>
        <v>Platos de Fondo</v>
      </c>
      <c r="D62" s="18">
        <v>1</v>
      </c>
      <c r="E62" s="8">
        <f>IFERROR(INDEX(Menu!$E$6:$E$205,MATCH($B62,Menu!$B$6:$B$205,0)),"")</f>
        <v>18</v>
      </c>
      <c r="F62" s="8">
        <f t="shared" si="0"/>
        <v>18</v>
      </c>
      <c r="G62" s="15">
        <f>IFERROR(INDEX(Menu!$D$6:$D$205,MATCH($B62,Menu!$B$6:$B$205,0)),"")</f>
        <v>8</v>
      </c>
      <c r="H62" s="15">
        <f t="shared" si="1"/>
        <v>8</v>
      </c>
      <c r="I62" s="15">
        <f t="shared" si="2"/>
        <v>10</v>
      </c>
      <c r="J62" s="10" t="s">
        <v>17</v>
      </c>
      <c r="K62" s="10" t="s">
        <v>38</v>
      </c>
      <c r="L62" t="str">
        <f t="shared" si="3"/>
        <v>Lunes</v>
      </c>
      <c r="M62" s="14" t="str">
        <f t="shared" si="4"/>
        <v>2026-08</v>
      </c>
    </row>
    <row r="63" spans="1:13" x14ac:dyDescent="0.25">
      <c r="A63" s="16">
        <v>46244</v>
      </c>
      <c r="B63" s="10" t="s">
        <v>187</v>
      </c>
      <c r="C63" s="14" t="str">
        <f>IFERROR(INDEX(Menu!$C$6:$C$205,MATCH($B63,Menu!$B$6:$B$205,0)),"")</f>
        <v>Platos de Fondo</v>
      </c>
      <c r="D63" s="18">
        <v>1</v>
      </c>
      <c r="E63" s="8">
        <f>IFERROR(INDEX(Menu!$E$6:$E$205,MATCH($B63,Menu!$B$6:$B$205,0)),"")</f>
        <v>18</v>
      </c>
      <c r="F63" s="8">
        <f t="shared" si="0"/>
        <v>18</v>
      </c>
      <c r="G63" s="15">
        <f>IFERROR(INDEX(Menu!$D$6:$D$205,MATCH($B63,Menu!$B$6:$B$205,0)),"")</f>
        <v>8</v>
      </c>
      <c r="H63" s="15">
        <f t="shared" si="1"/>
        <v>8</v>
      </c>
      <c r="I63" s="15">
        <f t="shared" si="2"/>
        <v>10</v>
      </c>
      <c r="J63" s="10" t="s">
        <v>20</v>
      </c>
      <c r="K63" s="10" t="s">
        <v>37</v>
      </c>
      <c r="L63" t="str">
        <f t="shared" si="3"/>
        <v>Lunes</v>
      </c>
      <c r="M63" s="14" t="str">
        <f t="shared" si="4"/>
        <v>2026-08</v>
      </c>
    </row>
    <row r="64" spans="1:13" x14ac:dyDescent="0.25">
      <c r="A64" s="16">
        <v>46244</v>
      </c>
      <c r="B64" s="10" t="s">
        <v>185</v>
      </c>
      <c r="C64" s="14" t="str">
        <f>IFERROR(INDEX(Menu!$C$6:$C$205,MATCH($B64,Menu!$B$6:$B$205,0)),"")</f>
        <v>Platos de Fondo</v>
      </c>
      <c r="D64" s="18">
        <v>2</v>
      </c>
      <c r="E64" s="8">
        <f>IFERROR(INDEX(Menu!$E$6:$E$205,MATCH($B64,Menu!$B$6:$B$205,0)),"")</f>
        <v>25</v>
      </c>
      <c r="F64" s="8">
        <f t="shared" si="0"/>
        <v>50</v>
      </c>
      <c r="G64" s="15">
        <f>IFERROR(INDEX(Menu!$D$6:$D$205,MATCH($B64,Menu!$B$6:$B$205,0)),"")</f>
        <v>12</v>
      </c>
      <c r="H64" s="15">
        <f t="shared" si="1"/>
        <v>24</v>
      </c>
      <c r="I64" s="15">
        <f t="shared" si="2"/>
        <v>26</v>
      </c>
      <c r="J64" s="10" t="s">
        <v>17</v>
      </c>
      <c r="K64" s="10" t="s">
        <v>38</v>
      </c>
      <c r="L64" t="str">
        <f t="shared" si="3"/>
        <v>Lunes</v>
      </c>
      <c r="M64" s="14" t="str">
        <f t="shared" si="4"/>
        <v>2026-08</v>
      </c>
    </row>
    <row r="65" spans="1:13" x14ac:dyDescent="0.25">
      <c r="A65" s="16">
        <v>46244</v>
      </c>
      <c r="B65" s="10" t="s">
        <v>197</v>
      </c>
      <c r="C65" s="14" t="str">
        <f>IFERROR(INDEX(Menu!$C$6:$C$205,MATCH($B65,Menu!$B$6:$B$205,0)),"")</f>
        <v>Combos</v>
      </c>
      <c r="D65" s="18">
        <v>1</v>
      </c>
      <c r="E65" s="8">
        <f>IFERROR(INDEX(Menu!$E$6:$E$205,MATCH($B65,Menu!$B$6:$B$205,0)),"")</f>
        <v>65</v>
      </c>
      <c r="F65" s="8">
        <f t="shared" si="0"/>
        <v>65</v>
      </c>
      <c r="G65" s="15">
        <f>IFERROR(INDEX(Menu!$D$6:$D$205,MATCH($B65,Menu!$B$6:$B$205,0)),"")</f>
        <v>30</v>
      </c>
      <c r="H65" s="15">
        <f t="shared" si="1"/>
        <v>30</v>
      </c>
      <c r="I65" s="15">
        <f t="shared" si="2"/>
        <v>35</v>
      </c>
      <c r="J65" s="10" t="s">
        <v>17</v>
      </c>
      <c r="K65" s="10" t="s">
        <v>38</v>
      </c>
      <c r="L65" t="str">
        <f t="shared" si="3"/>
        <v>Lunes</v>
      </c>
      <c r="M65" s="14" t="str">
        <f t="shared" si="4"/>
        <v>2026-08</v>
      </c>
    </row>
    <row r="66" spans="1:13" x14ac:dyDescent="0.25">
      <c r="A66" s="16">
        <v>46244</v>
      </c>
      <c r="B66" s="10" t="s">
        <v>189</v>
      </c>
      <c r="C66" s="14" t="str">
        <f>IFERROR(INDEX(Menu!$C$6:$C$205,MATCH($B66,Menu!$B$6:$B$205,0)),"")</f>
        <v>Menu del Dia</v>
      </c>
      <c r="D66" s="18">
        <v>2</v>
      </c>
      <c r="E66" s="8">
        <f>IFERROR(INDEX(Menu!$E$6:$E$205,MATCH($B66,Menu!$B$6:$B$205,0)),"")</f>
        <v>15</v>
      </c>
      <c r="F66" s="8">
        <f t="shared" si="0"/>
        <v>30</v>
      </c>
      <c r="G66" s="15">
        <f>IFERROR(INDEX(Menu!$D$6:$D$205,MATCH($B66,Menu!$B$6:$B$205,0)),"")</f>
        <v>6</v>
      </c>
      <c r="H66" s="15">
        <f t="shared" si="1"/>
        <v>12</v>
      </c>
      <c r="I66" s="15">
        <f t="shared" si="2"/>
        <v>18</v>
      </c>
      <c r="J66" s="10" t="s">
        <v>17</v>
      </c>
      <c r="K66" s="10" t="s">
        <v>37</v>
      </c>
      <c r="L66" t="str">
        <f t="shared" si="3"/>
        <v>Lunes</v>
      </c>
      <c r="M66" s="14" t="str">
        <f t="shared" si="4"/>
        <v>2026-08</v>
      </c>
    </row>
    <row r="67" spans="1:13" x14ac:dyDescent="0.25">
      <c r="A67" s="16">
        <v>46244</v>
      </c>
      <c r="B67" s="10" t="s">
        <v>193</v>
      </c>
      <c r="C67" s="14" t="str">
        <f>IFERROR(INDEX(Menu!$C$6:$C$205,MATCH($B67,Menu!$B$6:$B$205,0)),"")</f>
        <v>Entradas</v>
      </c>
      <c r="D67" s="18">
        <v>1</v>
      </c>
      <c r="E67" s="8">
        <f>IFERROR(INDEX(Menu!$E$6:$E$205,MATCH($B67,Menu!$B$6:$B$205,0)),"")</f>
        <v>12</v>
      </c>
      <c r="F67" s="8">
        <f t="shared" si="0"/>
        <v>12</v>
      </c>
      <c r="G67" s="15">
        <f>IFERROR(INDEX(Menu!$D$6:$D$205,MATCH($B67,Menu!$B$6:$B$205,0)),"")</f>
        <v>4</v>
      </c>
      <c r="H67" s="15">
        <f t="shared" si="1"/>
        <v>4</v>
      </c>
      <c r="I67" s="15">
        <f t="shared" si="2"/>
        <v>8</v>
      </c>
      <c r="J67" s="10" t="s">
        <v>17</v>
      </c>
      <c r="K67" s="10" t="s">
        <v>37</v>
      </c>
      <c r="L67" t="str">
        <f t="shared" si="3"/>
        <v>Lunes</v>
      </c>
      <c r="M67" s="14" t="str">
        <f t="shared" si="4"/>
        <v>2026-08</v>
      </c>
    </row>
    <row r="68" spans="1:13" x14ac:dyDescent="0.25">
      <c r="A68" s="16">
        <v>46244</v>
      </c>
      <c r="B68" s="10" t="s">
        <v>190</v>
      </c>
      <c r="C68" s="14" t="str">
        <f>IFERROR(INDEX(Menu!$C$6:$C$205,MATCH($B68,Menu!$B$6:$B$205,0)),"")</f>
        <v>Menu del Dia</v>
      </c>
      <c r="D68" s="18">
        <v>3</v>
      </c>
      <c r="E68" s="8">
        <f>IFERROR(INDEX(Menu!$E$6:$E$205,MATCH($B68,Menu!$B$6:$B$205,0)),"")</f>
        <v>18</v>
      </c>
      <c r="F68" s="8">
        <f t="shared" si="0"/>
        <v>54</v>
      </c>
      <c r="G68" s="15">
        <f>IFERROR(INDEX(Menu!$D$6:$D$205,MATCH($B68,Menu!$B$6:$B$205,0)),"")</f>
        <v>8</v>
      </c>
      <c r="H68" s="15">
        <f t="shared" si="1"/>
        <v>24</v>
      </c>
      <c r="I68" s="15">
        <f t="shared" si="2"/>
        <v>30</v>
      </c>
      <c r="J68" s="10" t="s">
        <v>18</v>
      </c>
      <c r="K68" s="10" t="s">
        <v>36</v>
      </c>
      <c r="L68" t="str">
        <f t="shared" si="3"/>
        <v>Lunes</v>
      </c>
      <c r="M68" s="14" t="str">
        <f t="shared" si="4"/>
        <v>2026-08</v>
      </c>
    </row>
    <row r="69" spans="1:13" x14ac:dyDescent="0.25">
      <c r="A69" s="16">
        <v>46244</v>
      </c>
      <c r="B69" s="10" t="s">
        <v>186</v>
      </c>
      <c r="C69" s="14" t="str">
        <f>IFERROR(INDEX(Menu!$C$6:$C$205,MATCH($B69,Menu!$B$6:$B$205,0)),"")</f>
        <v>Platos de Fondo</v>
      </c>
      <c r="D69" s="18">
        <v>1</v>
      </c>
      <c r="E69" s="8">
        <f>IFERROR(INDEX(Menu!$E$6:$E$205,MATCH($B69,Menu!$B$6:$B$205,0)),"")</f>
        <v>28</v>
      </c>
      <c r="F69" s="8">
        <f t="shared" si="0"/>
        <v>28</v>
      </c>
      <c r="G69" s="15">
        <f>IFERROR(INDEX(Menu!$D$6:$D$205,MATCH($B69,Menu!$B$6:$B$205,0)),"")</f>
        <v>14</v>
      </c>
      <c r="H69" s="15">
        <f t="shared" si="1"/>
        <v>14</v>
      </c>
      <c r="I69" s="15">
        <f t="shared" si="2"/>
        <v>14</v>
      </c>
      <c r="J69" s="10" t="s">
        <v>17</v>
      </c>
      <c r="K69" s="10" t="s">
        <v>36</v>
      </c>
      <c r="L69" t="str">
        <f t="shared" si="3"/>
        <v>Lunes</v>
      </c>
      <c r="M69" s="14" t="str">
        <f t="shared" si="4"/>
        <v>2026-08</v>
      </c>
    </row>
    <row r="70" spans="1:13" x14ac:dyDescent="0.25">
      <c r="A70" s="16">
        <v>46244</v>
      </c>
      <c r="B70" s="10" t="s">
        <v>198</v>
      </c>
      <c r="C70" s="14" t="str">
        <f>IFERROR(INDEX(Menu!$C$6:$C$205,MATCH($B70,Menu!$B$6:$B$205,0)),"")</f>
        <v>Postres</v>
      </c>
      <c r="D70" s="18">
        <v>2</v>
      </c>
      <c r="E70" s="8">
        <f>IFERROR(INDEX(Menu!$E$6:$E$205,MATCH($B70,Menu!$B$6:$B$205,0)),"")</f>
        <v>8</v>
      </c>
      <c r="F70" s="8">
        <f t="shared" ref="F70:F133" si="5">IF(OR($D70="",$E70=""),"",$D70*$E70)</f>
        <v>16</v>
      </c>
      <c r="G70" s="15">
        <f>IFERROR(INDEX(Menu!$D$6:$D$205,MATCH($B70,Menu!$B$6:$B$205,0)),"")</f>
        <v>3</v>
      </c>
      <c r="H70" s="15">
        <f t="shared" ref="H70:H133" si="6">IF(OR($D70="",$G70=""),"",$D70*$G70)</f>
        <v>6</v>
      </c>
      <c r="I70" s="15">
        <f t="shared" ref="I70:I133" si="7">IF(OR($F70="",$H70=""),"",$F70-$H70)</f>
        <v>10</v>
      </c>
      <c r="J70" s="10" t="s">
        <v>17</v>
      </c>
      <c r="K70" s="10" t="s">
        <v>38</v>
      </c>
      <c r="L70" t="str">
        <f t="shared" ref="L70:L133" si="8">IF($A70="","",CHOOSE(WEEKDAY($A70,2),"Lunes","Martes","Miercoles","Jueves","Viernes","Sabado","Domingo"))</f>
        <v>Lunes</v>
      </c>
      <c r="M70" s="14" t="str">
        <f t="shared" ref="M70:M133" si="9">IF($A70="","",TEXT($A70,"YYYY-MM"))</f>
        <v>2026-08</v>
      </c>
    </row>
    <row r="71" spans="1:13" x14ac:dyDescent="0.25">
      <c r="A71" s="16">
        <v>46244</v>
      </c>
      <c r="B71" s="10" t="s">
        <v>188</v>
      </c>
      <c r="C71" s="14" t="str">
        <f>IFERROR(INDEX(Menu!$C$6:$C$205,MATCH($B71,Menu!$B$6:$B$205,0)),"")</f>
        <v>Platos de Fondo</v>
      </c>
      <c r="D71" s="18">
        <v>1</v>
      </c>
      <c r="E71" s="8">
        <f>IFERROR(INDEX(Menu!$E$6:$E$205,MATCH($B71,Menu!$B$6:$B$205,0)),"")</f>
        <v>32</v>
      </c>
      <c r="F71" s="8">
        <f t="shared" si="5"/>
        <v>32</v>
      </c>
      <c r="G71" s="15">
        <f>IFERROR(INDEX(Menu!$D$6:$D$205,MATCH($B71,Menu!$B$6:$B$205,0)),"")</f>
        <v>14</v>
      </c>
      <c r="H71" s="15">
        <f t="shared" si="6"/>
        <v>14</v>
      </c>
      <c r="I71" s="15">
        <f t="shared" si="7"/>
        <v>18</v>
      </c>
      <c r="J71" s="10" t="s">
        <v>17</v>
      </c>
      <c r="K71" s="10" t="s">
        <v>37</v>
      </c>
      <c r="L71" t="str">
        <f t="shared" si="8"/>
        <v>Lunes</v>
      </c>
      <c r="M71" s="14" t="str">
        <f t="shared" si="9"/>
        <v>2026-08</v>
      </c>
    </row>
    <row r="72" spans="1:13" x14ac:dyDescent="0.25">
      <c r="A72" s="16">
        <v>46244</v>
      </c>
      <c r="B72" s="10" t="s">
        <v>185</v>
      </c>
      <c r="C72" s="14" t="str">
        <f>IFERROR(INDEX(Menu!$C$6:$C$205,MATCH($B72,Menu!$B$6:$B$205,0)),"")</f>
        <v>Platos de Fondo</v>
      </c>
      <c r="D72" s="18">
        <v>2</v>
      </c>
      <c r="E72" s="8">
        <f>IFERROR(INDEX(Menu!$E$6:$E$205,MATCH($B72,Menu!$B$6:$B$205,0)),"")</f>
        <v>25</v>
      </c>
      <c r="F72" s="8">
        <f t="shared" si="5"/>
        <v>50</v>
      </c>
      <c r="G72" s="15">
        <f>IFERROR(INDEX(Menu!$D$6:$D$205,MATCH($B72,Menu!$B$6:$B$205,0)),"")</f>
        <v>12</v>
      </c>
      <c r="H72" s="15">
        <f t="shared" si="6"/>
        <v>24</v>
      </c>
      <c r="I72" s="15">
        <f t="shared" si="7"/>
        <v>26</v>
      </c>
      <c r="J72" s="10" t="s">
        <v>20</v>
      </c>
      <c r="K72" s="10" t="s">
        <v>37</v>
      </c>
      <c r="L72" t="str">
        <f t="shared" si="8"/>
        <v>Lunes</v>
      </c>
      <c r="M72" s="14" t="str">
        <f t="shared" si="9"/>
        <v>2026-08</v>
      </c>
    </row>
    <row r="73" spans="1:13" x14ac:dyDescent="0.25">
      <c r="A73" s="16">
        <v>46244</v>
      </c>
      <c r="B73" s="10" t="s">
        <v>193</v>
      </c>
      <c r="C73" s="14" t="str">
        <f>IFERROR(INDEX(Menu!$C$6:$C$205,MATCH($B73,Menu!$B$6:$B$205,0)),"")</f>
        <v>Entradas</v>
      </c>
      <c r="D73" s="18">
        <v>3</v>
      </c>
      <c r="E73" s="8">
        <f>IFERROR(INDEX(Menu!$E$6:$E$205,MATCH($B73,Menu!$B$6:$B$205,0)),"")</f>
        <v>12</v>
      </c>
      <c r="F73" s="8">
        <f t="shared" si="5"/>
        <v>36</v>
      </c>
      <c r="G73" s="15">
        <f>IFERROR(INDEX(Menu!$D$6:$D$205,MATCH($B73,Menu!$B$6:$B$205,0)),"")</f>
        <v>4</v>
      </c>
      <c r="H73" s="15">
        <f t="shared" si="6"/>
        <v>12</v>
      </c>
      <c r="I73" s="15">
        <f t="shared" si="7"/>
        <v>24</v>
      </c>
      <c r="J73" s="10" t="s">
        <v>17</v>
      </c>
      <c r="K73" s="10" t="s">
        <v>38</v>
      </c>
      <c r="L73" t="str">
        <f t="shared" si="8"/>
        <v>Lunes</v>
      </c>
      <c r="M73" s="14" t="str">
        <f t="shared" si="9"/>
        <v>2026-08</v>
      </c>
    </row>
    <row r="74" spans="1:13" x14ac:dyDescent="0.25">
      <c r="A74" s="16">
        <v>46244</v>
      </c>
      <c r="B74" s="10" t="s">
        <v>189</v>
      </c>
      <c r="C74" s="14" t="str">
        <f>IFERROR(INDEX(Menu!$C$6:$C$205,MATCH($B74,Menu!$B$6:$B$205,0)),"")</f>
        <v>Menu del Dia</v>
      </c>
      <c r="D74" s="18">
        <v>1</v>
      </c>
      <c r="E74" s="8">
        <f>IFERROR(INDEX(Menu!$E$6:$E$205,MATCH($B74,Menu!$B$6:$B$205,0)),"")</f>
        <v>15</v>
      </c>
      <c r="F74" s="8">
        <f t="shared" si="5"/>
        <v>15</v>
      </c>
      <c r="G74" s="15">
        <f>IFERROR(INDEX(Menu!$D$6:$D$205,MATCH($B74,Menu!$B$6:$B$205,0)),"")</f>
        <v>6</v>
      </c>
      <c r="H74" s="15">
        <f t="shared" si="6"/>
        <v>6</v>
      </c>
      <c r="I74" s="15">
        <f t="shared" si="7"/>
        <v>9</v>
      </c>
      <c r="J74" s="10" t="s">
        <v>20</v>
      </c>
      <c r="K74" s="10" t="s">
        <v>36</v>
      </c>
      <c r="L74" t="str">
        <f t="shared" si="8"/>
        <v>Lunes</v>
      </c>
      <c r="M74" s="14" t="str">
        <f t="shared" si="9"/>
        <v>2026-08</v>
      </c>
    </row>
    <row r="75" spans="1:13" x14ac:dyDescent="0.25">
      <c r="A75" s="16">
        <v>46244</v>
      </c>
      <c r="B75" s="10" t="s">
        <v>198</v>
      </c>
      <c r="C75" s="14" t="str">
        <f>IFERROR(INDEX(Menu!$C$6:$C$205,MATCH($B75,Menu!$B$6:$B$205,0)),"")</f>
        <v>Postres</v>
      </c>
      <c r="D75" s="18">
        <v>1</v>
      </c>
      <c r="E75" s="8">
        <f>IFERROR(INDEX(Menu!$E$6:$E$205,MATCH($B75,Menu!$B$6:$B$205,0)),"")</f>
        <v>8</v>
      </c>
      <c r="F75" s="8">
        <f t="shared" si="5"/>
        <v>8</v>
      </c>
      <c r="G75" s="15">
        <f>IFERROR(INDEX(Menu!$D$6:$D$205,MATCH($B75,Menu!$B$6:$B$205,0)),"")</f>
        <v>3</v>
      </c>
      <c r="H75" s="15">
        <f t="shared" si="6"/>
        <v>3</v>
      </c>
      <c r="I75" s="15">
        <f t="shared" si="7"/>
        <v>5</v>
      </c>
      <c r="J75" s="10" t="s">
        <v>18</v>
      </c>
      <c r="K75" s="10" t="s">
        <v>37</v>
      </c>
      <c r="L75" t="str">
        <f t="shared" si="8"/>
        <v>Lunes</v>
      </c>
      <c r="M75" s="14" t="str">
        <f t="shared" si="9"/>
        <v>2026-08</v>
      </c>
    </row>
    <row r="76" spans="1:13" x14ac:dyDescent="0.25">
      <c r="A76" s="16">
        <v>46244</v>
      </c>
      <c r="B76" s="10" t="s">
        <v>186</v>
      </c>
      <c r="C76" s="14" t="str">
        <f>IFERROR(INDEX(Menu!$C$6:$C$205,MATCH($B76,Menu!$B$6:$B$205,0)),"")</f>
        <v>Platos de Fondo</v>
      </c>
      <c r="D76" s="18">
        <v>3</v>
      </c>
      <c r="E76" s="8">
        <f>IFERROR(INDEX(Menu!$E$6:$E$205,MATCH($B76,Menu!$B$6:$B$205,0)),"")</f>
        <v>28</v>
      </c>
      <c r="F76" s="8">
        <f t="shared" si="5"/>
        <v>84</v>
      </c>
      <c r="G76" s="15">
        <f>IFERROR(INDEX(Menu!$D$6:$D$205,MATCH($B76,Menu!$B$6:$B$205,0)),"")</f>
        <v>14</v>
      </c>
      <c r="H76" s="15">
        <f t="shared" si="6"/>
        <v>42</v>
      </c>
      <c r="I76" s="15">
        <f t="shared" si="7"/>
        <v>42</v>
      </c>
      <c r="J76" s="10" t="s">
        <v>17</v>
      </c>
      <c r="K76" s="10" t="s">
        <v>38</v>
      </c>
      <c r="L76" t="str">
        <f t="shared" si="8"/>
        <v>Lunes</v>
      </c>
      <c r="M76" s="14" t="str">
        <f t="shared" si="9"/>
        <v>2026-08</v>
      </c>
    </row>
    <row r="77" spans="1:13" x14ac:dyDescent="0.25">
      <c r="A77" s="16">
        <v>46244</v>
      </c>
      <c r="B77" s="10" t="s">
        <v>190</v>
      </c>
      <c r="C77" s="14" t="str">
        <f>IFERROR(INDEX(Menu!$C$6:$C$205,MATCH($B77,Menu!$B$6:$B$205,0)),"")</f>
        <v>Menu del Dia</v>
      </c>
      <c r="D77" s="18">
        <v>3</v>
      </c>
      <c r="E77" s="8">
        <f>IFERROR(INDEX(Menu!$E$6:$E$205,MATCH($B77,Menu!$B$6:$B$205,0)),"")</f>
        <v>18</v>
      </c>
      <c r="F77" s="8">
        <f t="shared" si="5"/>
        <v>54</v>
      </c>
      <c r="G77" s="15">
        <f>IFERROR(INDEX(Menu!$D$6:$D$205,MATCH($B77,Menu!$B$6:$B$205,0)),"")</f>
        <v>8</v>
      </c>
      <c r="H77" s="15">
        <f t="shared" si="6"/>
        <v>24</v>
      </c>
      <c r="I77" s="15">
        <f t="shared" si="7"/>
        <v>30</v>
      </c>
      <c r="J77" s="10" t="s">
        <v>17</v>
      </c>
      <c r="K77" s="10" t="s">
        <v>38</v>
      </c>
      <c r="L77" t="str">
        <f t="shared" si="8"/>
        <v>Lunes</v>
      </c>
      <c r="M77" s="14" t="str">
        <f t="shared" si="9"/>
        <v>2026-08</v>
      </c>
    </row>
    <row r="78" spans="1:13" x14ac:dyDescent="0.25">
      <c r="A78" s="16">
        <v>46244</v>
      </c>
      <c r="B78" s="10" t="s">
        <v>189</v>
      </c>
      <c r="C78" s="14" t="str">
        <f>IFERROR(INDEX(Menu!$C$6:$C$205,MATCH($B78,Menu!$B$6:$B$205,0)),"")</f>
        <v>Menu del Dia</v>
      </c>
      <c r="D78" s="18">
        <v>2</v>
      </c>
      <c r="E78" s="8">
        <f>IFERROR(INDEX(Menu!$E$6:$E$205,MATCH($B78,Menu!$B$6:$B$205,0)),"")</f>
        <v>15</v>
      </c>
      <c r="F78" s="8">
        <f t="shared" si="5"/>
        <v>30</v>
      </c>
      <c r="G78" s="15">
        <f>IFERROR(INDEX(Menu!$D$6:$D$205,MATCH($B78,Menu!$B$6:$B$205,0)),"")</f>
        <v>6</v>
      </c>
      <c r="H78" s="15">
        <f t="shared" si="6"/>
        <v>12</v>
      </c>
      <c r="I78" s="15">
        <f t="shared" si="7"/>
        <v>18</v>
      </c>
      <c r="J78" s="10" t="s">
        <v>19</v>
      </c>
      <c r="K78" s="10" t="s">
        <v>38</v>
      </c>
      <c r="L78" t="str">
        <f t="shared" si="8"/>
        <v>Lunes</v>
      </c>
      <c r="M78" s="14" t="str">
        <f t="shared" si="9"/>
        <v>2026-08</v>
      </c>
    </row>
    <row r="79" spans="1:13" x14ac:dyDescent="0.25">
      <c r="A79" s="16">
        <v>46244</v>
      </c>
      <c r="B79" s="10" t="s">
        <v>195</v>
      </c>
      <c r="C79" s="14" t="str">
        <f>IFERROR(INDEX(Menu!$C$6:$C$205,MATCH($B79,Menu!$B$6:$B$205,0)),"")</f>
        <v>Bebidas</v>
      </c>
      <c r="D79" s="18">
        <v>3</v>
      </c>
      <c r="E79" s="8">
        <f>IFERROR(INDEX(Menu!$E$6:$E$205,MATCH($B79,Menu!$B$6:$B$205,0)),"")</f>
        <v>9</v>
      </c>
      <c r="F79" s="8">
        <f t="shared" si="5"/>
        <v>27</v>
      </c>
      <c r="G79" s="15">
        <f>IFERROR(INDEX(Menu!$D$6:$D$205,MATCH($B79,Menu!$B$6:$B$205,0)),"")</f>
        <v>3</v>
      </c>
      <c r="H79" s="15">
        <f t="shared" si="6"/>
        <v>9</v>
      </c>
      <c r="I79" s="15">
        <f t="shared" si="7"/>
        <v>18</v>
      </c>
      <c r="J79" s="10" t="s">
        <v>19</v>
      </c>
      <c r="K79" s="10" t="s">
        <v>37</v>
      </c>
      <c r="L79" t="str">
        <f t="shared" si="8"/>
        <v>Lunes</v>
      </c>
      <c r="M79" s="14" t="str">
        <f t="shared" si="9"/>
        <v>2026-08</v>
      </c>
    </row>
    <row r="80" spans="1:13" x14ac:dyDescent="0.25">
      <c r="A80" s="16">
        <v>46245</v>
      </c>
      <c r="B80" s="10" t="s">
        <v>187</v>
      </c>
      <c r="C80" s="14" t="str">
        <f>IFERROR(INDEX(Menu!$C$6:$C$205,MATCH($B80,Menu!$B$6:$B$205,0)),"")</f>
        <v>Platos de Fondo</v>
      </c>
      <c r="D80" s="18">
        <v>1</v>
      </c>
      <c r="E80" s="8">
        <f>IFERROR(INDEX(Menu!$E$6:$E$205,MATCH($B80,Menu!$B$6:$B$205,0)),"")</f>
        <v>18</v>
      </c>
      <c r="F80" s="8">
        <f t="shared" si="5"/>
        <v>18</v>
      </c>
      <c r="G80" s="15">
        <f>IFERROR(INDEX(Menu!$D$6:$D$205,MATCH($B80,Menu!$B$6:$B$205,0)),"")</f>
        <v>8</v>
      </c>
      <c r="H80" s="15">
        <f t="shared" si="6"/>
        <v>8</v>
      </c>
      <c r="I80" s="15">
        <f t="shared" si="7"/>
        <v>10</v>
      </c>
      <c r="J80" s="10" t="s">
        <v>17</v>
      </c>
      <c r="K80" s="10" t="s">
        <v>36</v>
      </c>
      <c r="L80" t="str">
        <f t="shared" si="8"/>
        <v>Martes</v>
      </c>
      <c r="M80" s="14" t="str">
        <f t="shared" si="9"/>
        <v>2026-08</v>
      </c>
    </row>
    <row r="81" spans="1:13" x14ac:dyDescent="0.25">
      <c r="A81" s="16">
        <v>46245</v>
      </c>
      <c r="B81" s="10" t="s">
        <v>186</v>
      </c>
      <c r="C81" s="14" t="str">
        <f>IFERROR(INDEX(Menu!$C$6:$C$205,MATCH($B81,Menu!$B$6:$B$205,0)),"")</f>
        <v>Platos de Fondo</v>
      </c>
      <c r="D81" s="18">
        <v>2</v>
      </c>
      <c r="E81" s="8">
        <f>IFERROR(INDEX(Menu!$E$6:$E$205,MATCH($B81,Menu!$B$6:$B$205,0)),"")</f>
        <v>28</v>
      </c>
      <c r="F81" s="8">
        <f t="shared" si="5"/>
        <v>56</v>
      </c>
      <c r="G81" s="15">
        <f>IFERROR(INDEX(Menu!$D$6:$D$205,MATCH($B81,Menu!$B$6:$B$205,0)),"")</f>
        <v>14</v>
      </c>
      <c r="H81" s="15">
        <f t="shared" si="6"/>
        <v>28</v>
      </c>
      <c r="I81" s="15">
        <f t="shared" si="7"/>
        <v>28</v>
      </c>
      <c r="J81" s="10" t="s">
        <v>17</v>
      </c>
      <c r="K81" s="10" t="s">
        <v>37</v>
      </c>
      <c r="L81" t="str">
        <f t="shared" si="8"/>
        <v>Martes</v>
      </c>
      <c r="M81" s="14" t="str">
        <f t="shared" si="9"/>
        <v>2026-08</v>
      </c>
    </row>
    <row r="82" spans="1:13" x14ac:dyDescent="0.25">
      <c r="A82" s="16">
        <v>46245</v>
      </c>
      <c r="B82" s="10" t="s">
        <v>185</v>
      </c>
      <c r="C82" s="14" t="str">
        <f>IFERROR(INDEX(Menu!$C$6:$C$205,MATCH($B82,Menu!$B$6:$B$205,0)),"")</f>
        <v>Platos de Fondo</v>
      </c>
      <c r="D82" s="18">
        <v>2</v>
      </c>
      <c r="E82" s="8">
        <f>IFERROR(INDEX(Menu!$E$6:$E$205,MATCH($B82,Menu!$B$6:$B$205,0)),"")</f>
        <v>25</v>
      </c>
      <c r="F82" s="8">
        <f t="shared" si="5"/>
        <v>50</v>
      </c>
      <c r="G82" s="15">
        <f>IFERROR(INDEX(Menu!$D$6:$D$205,MATCH($B82,Menu!$B$6:$B$205,0)),"")</f>
        <v>12</v>
      </c>
      <c r="H82" s="15">
        <f t="shared" si="6"/>
        <v>24</v>
      </c>
      <c r="I82" s="15">
        <f t="shared" si="7"/>
        <v>26</v>
      </c>
      <c r="J82" s="10" t="s">
        <v>20</v>
      </c>
      <c r="K82" s="10" t="s">
        <v>37</v>
      </c>
      <c r="L82" t="str">
        <f t="shared" si="8"/>
        <v>Martes</v>
      </c>
      <c r="M82" s="14" t="str">
        <f t="shared" si="9"/>
        <v>2026-08</v>
      </c>
    </row>
    <row r="83" spans="1:13" x14ac:dyDescent="0.25">
      <c r="A83" s="16">
        <v>46245</v>
      </c>
      <c r="B83" s="10" t="s">
        <v>188</v>
      </c>
      <c r="C83" s="14" t="str">
        <f>IFERROR(INDEX(Menu!$C$6:$C$205,MATCH($B83,Menu!$B$6:$B$205,0)),"")</f>
        <v>Platos de Fondo</v>
      </c>
      <c r="D83" s="18">
        <v>1</v>
      </c>
      <c r="E83" s="8">
        <f>IFERROR(INDEX(Menu!$E$6:$E$205,MATCH($B83,Menu!$B$6:$B$205,0)),"")</f>
        <v>32</v>
      </c>
      <c r="F83" s="8">
        <f t="shared" si="5"/>
        <v>32</v>
      </c>
      <c r="G83" s="15">
        <f>IFERROR(INDEX(Menu!$D$6:$D$205,MATCH($B83,Menu!$B$6:$B$205,0)),"")</f>
        <v>14</v>
      </c>
      <c r="H83" s="15">
        <f t="shared" si="6"/>
        <v>14</v>
      </c>
      <c r="I83" s="15">
        <f t="shared" si="7"/>
        <v>18</v>
      </c>
      <c r="J83" s="10" t="s">
        <v>18</v>
      </c>
      <c r="K83" s="10" t="s">
        <v>36</v>
      </c>
      <c r="L83" t="str">
        <f t="shared" si="8"/>
        <v>Martes</v>
      </c>
      <c r="M83" s="14" t="str">
        <f t="shared" si="9"/>
        <v>2026-08</v>
      </c>
    </row>
    <row r="84" spans="1:13" x14ac:dyDescent="0.25">
      <c r="A84" s="16">
        <v>46245</v>
      </c>
      <c r="B84" s="10" t="s">
        <v>186</v>
      </c>
      <c r="C84" s="14" t="str">
        <f>IFERROR(INDEX(Menu!$C$6:$C$205,MATCH($B84,Menu!$B$6:$B$205,0)),"")</f>
        <v>Platos de Fondo</v>
      </c>
      <c r="D84" s="18">
        <v>2</v>
      </c>
      <c r="E84" s="8">
        <f>IFERROR(INDEX(Menu!$E$6:$E$205,MATCH($B84,Menu!$B$6:$B$205,0)),"")</f>
        <v>28</v>
      </c>
      <c r="F84" s="8">
        <f t="shared" si="5"/>
        <v>56</v>
      </c>
      <c r="G84" s="15">
        <f>IFERROR(INDEX(Menu!$D$6:$D$205,MATCH($B84,Menu!$B$6:$B$205,0)),"")</f>
        <v>14</v>
      </c>
      <c r="H84" s="15">
        <f t="shared" si="6"/>
        <v>28</v>
      </c>
      <c r="I84" s="15">
        <f t="shared" si="7"/>
        <v>28</v>
      </c>
      <c r="J84" s="10" t="s">
        <v>19</v>
      </c>
      <c r="K84" s="10" t="s">
        <v>37</v>
      </c>
      <c r="L84" t="str">
        <f t="shared" si="8"/>
        <v>Martes</v>
      </c>
      <c r="M84" s="14" t="str">
        <f t="shared" si="9"/>
        <v>2026-08</v>
      </c>
    </row>
    <row r="85" spans="1:13" x14ac:dyDescent="0.25">
      <c r="A85" s="16">
        <v>46245</v>
      </c>
      <c r="B85" s="10" t="s">
        <v>190</v>
      </c>
      <c r="C85" s="14" t="str">
        <f>IFERROR(INDEX(Menu!$C$6:$C$205,MATCH($B85,Menu!$B$6:$B$205,0)),"")</f>
        <v>Menu del Dia</v>
      </c>
      <c r="D85" s="18">
        <v>2</v>
      </c>
      <c r="E85" s="8">
        <f>IFERROR(INDEX(Menu!$E$6:$E$205,MATCH($B85,Menu!$B$6:$B$205,0)),"")</f>
        <v>18</v>
      </c>
      <c r="F85" s="8">
        <f t="shared" si="5"/>
        <v>36</v>
      </c>
      <c r="G85" s="15">
        <f>IFERROR(INDEX(Menu!$D$6:$D$205,MATCH($B85,Menu!$B$6:$B$205,0)),"")</f>
        <v>8</v>
      </c>
      <c r="H85" s="15">
        <f t="shared" si="6"/>
        <v>16</v>
      </c>
      <c r="I85" s="15">
        <f t="shared" si="7"/>
        <v>20</v>
      </c>
      <c r="J85" s="10" t="s">
        <v>17</v>
      </c>
      <c r="K85" s="10" t="s">
        <v>38</v>
      </c>
      <c r="L85" t="str">
        <f t="shared" si="8"/>
        <v>Martes</v>
      </c>
      <c r="M85" s="14" t="str">
        <f t="shared" si="9"/>
        <v>2026-08</v>
      </c>
    </row>
    <row r="86" spans="1:13" x14ac:dyDescent="0.25">
      <c r="A86" s="16">
        <v>46245</v>
      </c>
      <c r="B86" s="10" t="s">
        <v>185</v>
      </c>
      <c r="C86" s="14" t="str">
        <f>IFERROR(INDEX(Menu!$C$6:$C$205,MATCH($B86,Menu!$B$6:$B$205,0)),"")</f>
        <v>Platos de Fondo</v>
      </c>
      <c r="D86" s="18">
        <v>2</v>
      </c>
      <c r="E86" s="8">
        <f>IFERROR(INDEX(Menu!$E$6:$E$205,MATCH($B86,Menu!$B$6:$B$205,0)),"")</f>
        <v>25</v>
      </c>
      <c r="F86" s="8">
        <f t="shared" si="5"/>
        <v>50</v>
      </c>
      <c r="G86" s="15">
        <f>IFERROR(INDEX(Menu!$D$6:$D$205,MATCH($B86,Menu!$B$6:$B$205,0)),"")</f>
        <v>12</v>
      </c>
      <c r="H86" s="15">
        <f t="shared" si="6"/>
        <v>24</v>
      </c>
      <c r="I86" s="15">
        <f t="shared" si="7"/>
        <v>26</v>
      </c>
      <c r="J86" s="10" t="s">
        <v>18</v>
      </c>
      <c r="K86" s="10" t="s">
        <v>37</v>
      </c>
      <c r="L86" t="str">
        <f t="shared" si="8"/>
        <v>Martes</v>
      </c>
      <c r="M86" s="14" t="str">
        <f t="shared" si="9"/>
        <v>2026-08</v>
      </c>
    </row>
    <row r="87" spans="1:13" x14ac:dyDescent="0.25">
      <c r="A87" s="16">
        <v>46245</v>
      </c>
      <c r="B87" s="10" t="s">
        <v>197</v>
      </c>
      <c r="C87" s="14" t="str">
        <f>IFERROR(INDEX(Menu!$C$6:$C$205,MATCH($B87,Menu!$B$6:$B$205,0)),"")</f>
        <v>Combos</v>
      </c>
      <c r="D87" s="18">
        <v>3</v>
      </c>
      <c r="E87" s="8">
        <f>IFERROR(INDEX(Menu!$E$6:$E$205,MATCH($B87,Menu!$B$6:$B$205,0)),"")</f>
        <v>65</v>
      </c>
      <c r="F87" s="8">
        <f t="shared" si="5"/>
        <v>195</v>
      </c>
      <c r="G87" s="15">
        <f>IFERROR(INDEX(Menu!$D$6:$D$205,MATCH($B87,Menu!$B$6:$B$205,0)),"")</f>
        <v>30</v>
      </c>
      <c r="H87" s="15">
        <f t="shared" si="6"/>
        <v>90</v>
      </c>
      <c r="I87" s="15">
        <f t="shared" si="7"/>
        <v>105</v>
      </c>
      <c r="J87" s="10" t="s">
        <v>19</v>
      </c>
      <c r="K87" s="10" t="s">
        <v>36</v>
      </c>
      <c r="L87" t="str">
        <f t="shared" si="8"/>
        <v>Martes</v>
      </c>
      <c r="M87" s="14" t="str">
        <f t="shared" si="9"/>
        <v>2026-08</v>
      </c>
    </row>
    <row r="88" spans="1:13" x14ac:dyDescent="0.25">
      <c r="A88" s="16">
        <v>46245</v>
      </c>
      <c r="B88" s="10" t="s">
        <v>192</v>
      </c>
      <c r="C88" s="14" t="str">
        <f>IFERROR(INDEX(Menu!$C$6:$C$205,MATCH($B88,Menu!$B$6:$B$205,0)),"")</f>
        <v>Entradas</v>
      </c>
      <c r="D88" s="18">
        <v>2</v>
      </c>
      <c r="E88" s="8">
        <f>IFERROR(INDEX(Menu!$E$6:$E$205,MATCH($B88,Menu!$B$6:$B$205,0)),"")</f>
        <v>10</v>
      </c>
      <c r="F88" s="8">
        <f t="shared" si="5"/>
        <v>20</v>
      </c>
      <c r="G88" s="15">
        <f>IFERROR(INDEX(Menu!$D$6:$D$205,MATCH($B88,Menu!$B$6:$B$205,0)),"")</f>
        <v>4</v>
      </c>
      <c r="H88" s="15">
        <f t="shared" si="6"/>
        <v>8</v>
      </c>
      <c r="I88" s="15">
        <f t="shared" si="7"/>
        <v>12</v>
      </c>
      <c r="J88" s="10" t="s">
        <v>18</v>
      </c>
      <c r="K88" s="10" t="s">
        <v>37</v>
      </c>
      <c r="L88" t="str">
        <f t="shared" si="8"/>
        <v>Martes</v>
      </c>
      <c r="M88" s="14" t="str">
        <f t="shared" si="9"/>
        <v>2026-08</v>
      </c>
    </row>
    <row r="89" spans="1:13" x14ac:dyDescent="0.25">
      <c r="A89" s="16">
        <v>46245</v>
      </c>
      <c r="B89" s="10" t="s">
        <v>186</v>
      </c>
      <c r="C89" s="14" t="str">
        <f>IFERROR(INDEX(Menu!$C$6:$C$205,MATCH($B89,Menu!$B$6:$B$205,0)),"")</f>
        <v>Platos de Fondo</v>
      </c>
      <c r="D89" s="18">
        <v>1</v>
      </c>
      <c r="E89" s="8">
        <f>IFERROR(INDEX(Menu!$E$6:$E$205,MATCH($B89,Menu!$B$6:$B$205,0)),"")</f>
        <v>28</v>
      </c>
      <c r="F89" s="8">
        <f t="shared" si="5"/>
        <v>28</v>
      </c>
      <c r="G89" s="15">
        <f>IFERROR(INDEX(Menu!$D$6:$D$205,MATCH($B89,Menu!$B$6:$B$205,0)),"")</f>
        <v>14</v>
      </c>
      <c r="H89" s="15">
        <f t="shared" si="6"/>
        <v>14</v>
      </c>
      <c r="I89" s="15">
        <f t="shared" si="7"/>
        <v>14</v>
      </c>
      <c r="J89" s="10" t="s">
        <v>20</v>
      </c>
      <c r="K89" s="10" t="s">
        <v>37</v>
      </c>
      <c r="L89" t="str">
        <f t="shared" si="8"/>
        <v>Martes</v>
      </c>
      <c r="M89" s="14" t="str">
        <f t="shared" si="9"/>
        <v>2026-08</v>
      </c>
    </row>
    <row r="90" spans="1:13" x14ac:dyDescent="0.25">
      <c r="A90" s="16">
        <v>46245</v>
      </c>
      <c r="B90" s="10" t="s">
        <v>189</v>
      </c>
      <c r="C90" s="14" t="str">
        <f>IFERROR(INDEX(Menu!$C$6:$C$205,MATCH($B90,Menu!$B$6:$B$205,0)),"")</f>
        <v>Menu del Dia</v>
      </c>
      <c r="D90" s="18">
        <v>1</v>
      </c>
      <c r="E90" s="8">
        <f>IFERROR(INDEX(Menu!$E$6:$E$205,MATCH($B90,Menu!$B$6:$B$205,0)),"")</f>
        <v>15</v>
      </c>
      <c r="F90" s="8">
        <f t="shared" si="5"/>
        <v>15</v>
      </c>
      <c r="G90" s="15">
        <f>IFERROR(INDEX(Menu!$D$6:$D$205,MATCH($B90,Menu!$B$6:$B$205,0)),"")</f>
        <v>6</v>
      </c>
      <c r="H90" s="15">
        <f t="shared" si="6"/>
        <v>6</v>
      </c>
      <c r="I90" s="15">
        <f t="shared" si="7"/>
        <v>9</v>
      </c>
      <c r="J90" s="10" t="s">
        <v>17</v>
      </c>
      <c r="K90" s="10" t="s">
        <v>37</v>
      </c>
      <c r="L90" t="str">
        <f t="shared" si="8"/>
        <v>Martes</v>
      </c>
      <c r="M90" s="14" t="str">
        <f t="shared" si="9"/>
        <v>2026-08</v>
      </c>
    </row>
    <row r="91" spans="1:13" x14ac:dyDescent="0.25">
      <c r="A91" s="16">
        <v>46245</v>
      </c>
      <c r="B91" s="10" t="s">
        <v>186</v>
      </c>
      <c r="C91" s="14" t="str">
        <f>IFERROR(INDEX(Menu!$C$6:$C$205,MATCH($B91,Menu!$B$6:$B$205,0)),"")</f>
        <v>Platos de Fondo</v>
      </c>
      <c r="D91" s="18">
        <v>3</v>
      </c>
      <c r="E91" s="8">
        <f>IFERROR(INDEX(Menu!$E$6:$E$205,MATCH($B91,Menu!$B$6:$B$205,0)),"")</f>
        <v>28</v>
      </c>
      <c r="F91" s="8">
        <f t="shared" si="5"/>
        <v>84</v>
      </c>
      <c r="G91" s="15">
        <f>IFERROR(INDEX(Menu!$D$6:$D$205,MATCH($B91,Menu!$B$6:$B$205,0)),"")</f>
        <v>14</v>
      </c>
      <c r="H91" s="15">
        <f t="shared" si="6"/>
        <v>42</v>
      </c>
      <c r="I91" s="15">
        <f t="shared" si="7"/>
        <v>42</v>
      </c>
      <c r="J91" s="10" t="s">
        <v>17</v>
      </c>
      <c r="K91" s="10" t="s">
        <v>37</v>
      </c>
      <c r="L91" t="str">
        <f t="shared" si="8"/>
        <v>Martes</v>
      </c>
      <c r="M91" s="14" t="str">
        <f t="shared" si="9"/>
        <v>2026-08</v>
      </c>
    </row>
    <row r="92" spans="1:13" x14ac:dyDescent="0.25">
      <c r="A92" s="16">
        <v>46245</v>
      </c>
      <c r="B92" s="10" t="s">
        <v>198</v>
      </c>
      <c r="C92" s="14" t="str">
        <f>IFERROR(INDEX(Menu!$C$6:$C$205,MATCH($B92,Menu!$B$6:$B$205,0)),"")</f>
        <v>Postres</v>
      </c>
      <c r="D92" s="18">
        <v>2</v>
      </c>
      <c r="E92" s="8">
        <f>IFERROR(INDEX(Menu!$E$6:$E$205,MATCH($B92,Menu!$B$6:$B$205,0)),"")</f>
        <v>8</v>
      </c>
      <c r="F92" s="8">
        <f t="shared" si="5"/>
        <v>16</v>
      </c>
      <c r="G92" s="15">
        <f>IFERROR(INDEX(Menu!$D$6:$D$205,MATCH($B92,Menu!$B$6:$B$205,0)),"")</f>
        <v>3</v>
      </c>
      <c r="H92" s="15">
        <f t="shared" si="6"/>
        <v>6</v>
      </c>
      <c r="I92" s="15">
        <f t="shared" si="7"/>
        <v>10</v>
      </c>
      <c r="J92" s="10" t="s">
        <v>19</v>
      </c>
      <c r="K92" s="10" t="s">
        <v>38</v>
      </c>
      <c r="L92" t="str">
        <f t="shared" si="8"/>
        <v>Martes</v>
      </c>
      <c r="M92" s="14" t="str">
        <f t="shared" si="9"/>
        <v>2026-08</v>
      </c>
    </row>
    <row r="93" spans="1:13" x14ac:dyDescent="0.25">
      <c r="A93" s="16">
        <v>46245</v>
      </c>
      <c r="B93" s="10" t="s">
        <v>198</v>
      </c>
      <c r="C93" s="14" t="str">
        <f>IFERROR(INDEX(Menu!$C$6:$C$205,MATCH($B93,Menu!$B$6:$B$205,0)),"")</f>
        <v>Postres</v>
      </c>
      <c r="D93" s="18">
        <v>2</v>
      </c>
      <c r="E93" s="8">
        <f>IFERROR(INDEX(Menu!$E$6:$E$205,MATCH($B93,Menu!$B$6:$B$205,0)),"")</f>
        <v>8</v>
      </c>
      <c r="F93" s="8">
        <f t="shared" si="5"/>
        <v>16</v>
      </c>
      <c r="G93" s="15">
        <f>IFERROR(INDEX(Menu!$D$6:$D$205,MATCH($B93,Menu!$B$6:$B$205,0)),"")</f>
        <v>3</v>
      </c>
      <c r="H93" s="15">
        <f t="shared" si="6"/>
        <v>6</v>
      </c>
      <c r="I93" s="15">
        <f t="shared" si="7"/>
        <v>10</v>
      </c>
      <c r="J93" s="10" t="s">
        <v>17</v>
      </c>
      <c r="K93" s="10" t="s">
        <v>38</v>
      </c>
      <c r="L93" t="str">
        <f t="shared" si="8"/>
        <v>Martes</v>
      </c>
      <c r="M93" s="14" t="str">
        <f t="shared" si="9"/>
        <v>2026-08</v>
      </c>
    </row>
    <row r="94" spans="1:13" x14ac:dyDescent="0.25">
      <c r="A94" s="16">
        <v>46245</v>
      </c>
      <c r="B94" s="10" t="s">
        <v>197</v>
      </c>
      <c r="C94" s="14" t="str">
        <f>IFERROR(INDEX(Menu!$C$6:$C$205,MATCH($B94,Menu!$B$6:$B$205,0)),"")</f>
        <v>Combos</v>
      </c>
      <c r="D94" s="18">
        <v>3</v>
      </c>
      <c r="E94" s="8">
        <f>IFERROR(INDEX(Menu!$E$6:$E$205,MATCH($B94,Menu!$B$6:$B$205,0)),"")</f>
        <v>65</v>
      </c>
      <c r="F94" s="8">
        <f t="shared" si="5"/>
        <v>195</v>
      </c>
      <c r="G94" s="15">
        <f>IFERROR(INDEX(Menu!$D$6:$D$205,MATCH($B94,Menu!$B$6:$B$205,0)),"")</f>
        <v>30</v>
      </c>
      <c r="H94" s="15">
        <f t="shared" si="6"/>
        <v>90</v>
      </c>
      <c r="I94" s="15">
        <f t="shared" si="7"/>
        <v>105</v>
      </c>
      <c r="J94" s="10" t="s">
        <v>17</v>
      </c>
      <c r="K94" s="10" t="s">
        <v>37</v>
      </c>
      <c r="L94" t="str">
        <f t="shared" si="8"/>
        <v>Martes</v>
      </c>
      <c r="M94" s="14" t="str">
        <f t="shared" si="9"/>
        <v>2026-08</v>
      </c>
    </row>
    <row r="95" spans="1:13" x14ac:dyDescent="0.25">
      <c r="A95" s="16">
        <v>46245</v>
      </c>
      <c r="B95" s="10" t="s">
        <v>187</v>
      </c>
      <c r="C95" s="14" t="str">
        <f>IFERROR(INDEX(Menu!$C$6:$C$205,MATCH($B95,Menu!$B$6:$B$205,0)),"")</f>
        <v>Platos de Fondo</v>
      </c>
      <c r="D95" s="18">
        <v>3</v>
      </c>
      <c r="E95" s="8">
        <f>IFERROR(INDEX(Menu!$E$6:$E$205,MATCH($B95,Menu!$B$6:$B$205,0)),"")</f>
        <v>18</v>
      </c>
      <c r="F95" s="8">
        <f t="shared" si="5"/>
        <v>54</v>
      </c>
      <c r="G95" s="15">
        <f>IFERROR(INDEX(Menu!$D$6:$D$205,MATCH($B95,Menu!$B$6:$B$205,0)),"")</f>
        <v>8</v>
      </c>
      <c r="H95" s="15">
        <f t="shared" si="6"/>
        <v>24</v>
      </c>
      <c r="I95" s="15">
        <f t="shared" si="7"/>
        <v>30</v>
      </c>
      <c r="J95" s="10" t="s">
        <v>17</v>
      </c>
      <c r="K95" s="10" t="s">
        <v>37</v>
      </c>
      <c r="L95" t="str">
        <f t="shared" si="8"/>
        <v>Martes</v>
      </c>
      <c r="M95" s="14" t="str">
        <f t="shared" si="9"/>
        <v>2026-08</v>
      </c>
    </row>
    <row r="96" spans="1:13" x14ac:dyDescent="0.25">
      <c r="A96" s="16">
        <v>46245</v>
      </c>
      <c r="B96" s="10" t="s">
        <v>185</v>
      </c>
      <c r="C96" s="14" t="str">
        <f>IFERROR(INDEX(Menu!$C$6:$C$205,MATCH($B96,Menu!$B$6:$B$205,0)),"")</f>
        <v>Platos de Fondo</v>
      </c>
      <c r="D96" s="18">
        <v>1</v>
      </c>
      <c r="E96" s="8">
        <f>IFERROR(INDEX(Menu!$E$6:$E$205,MATCH($B96,Menu!$B$6:$B$205,0)),"")</f>
        <v>25</v>
      </c>
      <c r="F96" s="8">
        <f t="shared" si="5"/>
        <v>25</v>
      </c>
      <c r="G96" s="15">
        <f>IFERROR(INDEX(Menu!$D$6:$D$205,MATCH($B96,Menu!$B$6:$B$205,0)),"")</f>
        <v>12</v>
      </c>
      <c r="H96" s="15">
        <f t="shared" si="6"/>
        <v>12</v>
      </c>
      <c r="I96" s="15">
        <f t="shared" si="7"/>
        <v>13</v>
      </c>
      <c r="J96" s="10" t="s">
        <v>19</v>
      </c>
      <c r="K96" s="10" t="s">
        <v>36</v>
      </c>
      <c r="L96" t="str">
        <f t="shared" si="8"/>
        <v>Martes</v>
      </c>
      <c r="M96" s="14" t="str">
        <f t="shared" si="9"/>
        <v>2026-08</v>
      </c>
    </row>
    <row r="97" spans="1:13" x14ac:dyDescent="0.25">
      <c r="A97" s="16">
        <v>46245</v>
      </c>
      <c r="B97" s="10" t="s">
        <v>188</v>
      </c>
      <c r="C97" s="14" t="str">
        <f>IFERROR(INDEX(Menu!$C$6:$C$205,MATCH($B97,Menu!$B$6:$B$205,0)),"")</f>
        <v>Platos de Fondo</v>
      </c>
      <c r="D97" s="18">
        <v>2</v>
      </c>
      <c r="E97" s="8">
        <f>IFERROR(INDEX(Menu!$E$6:$E$205,MATCH($B97,Menu!$B$6:$B$205,0)),"")</f>
        <v>32</v>
      </c>
      <c r="F97" s="8">
        <f t="shared" si="5"/>
        <v>64</v>
      </c>
      <c r="G97" s="15">
        <f>IFERROR(INDEX(Menu!$D$6:$D$205,MATCH($B97,Menu!$B$6:$B$205,0)),"")</f>
        <v>14</v>
      </c>
      <c r="H97" s="15">
        <f t="shared" si="6"/>
        <v>28</v>
      </c>
      <c r="I97" s="15">
        <f t="shared" si="7"/>
        <v>36</v>
      </c>
      <c r="J97" s="10" t="s">
        <v>17</v>
      </c>
      <c r="K97" s="10" t="s">
        <v>36</v>
      </c>
      <c r="L97" t="str">
        <f t="shared" si="8"/>
        <v>Martes</v>
      </c>
      <c r="M97" s="14" t="str">
        <f t="shared" si="9"/>
        <v>2026-08</v>
      </c>
    </row>
    <row r="98" spans="1:13" x14ac:dyDescent="0.25">
      <c r="A98" s="16">
        <v>46245</v>
      </c>
      <c r="B98" s="10" t="s">
        <v>189</v>
      </c>
      <c r="C98" s="14" t="str">
        <f>IFERROR(INDEX(Menu!$C$6:$C$205,MATCH($B98,Menu!$B$6:$B$205,0)),"")</f>
        <v>Menu del Dia</v>
      </c>
      <c r="D98" s="18">
        <v>2</v>
      </c>
      <c r="E98" s="8">
        <f>IFERROR(INDEX(Menu!$E$6:$E$205,MATCH($B98,Menu!$B$6:$B$205,0)),"")</f>
        <v>15</v>
      </c>
      <c r="F98" s="8">
        <f t="shared" si="5"/>
        <v>30</v>
      </c>
      <c r="G98" s="15">
        <f>IFERROR(INDEX(Menu!$D$6:$D$205,MATCH($B98,Menu!$B$6:$B$205,0)),"")</f>
        <v>6</v>
      </c>
      <c r="H98" s="15">
        <f t="shared" si="6"/>
        <v>12</v>
      </c>
      <c r="I98" s="15">
        <f t="shared" si="7"/>
        <v>18</v>
      </c>
      <c r="J98" s="10" t="s">
        <v>18</v>
      </c>
      <c r="K98" s="10" t="s">
        <v>37</v>
      </c>
      <c r="L98" t="str">
        <f t="shared" si="8"/>
        <v>Martes</v>
      </c>
      <c r="M98" s="14" t="str">
        <f t="shared" si="9"/>
        <v>2026-08</v>
      </c>
    </row>
    <row r="99" spans="1:13" x14ac:dyDescent="0.25">
      <c r="A99" s="16">
        <v>46245</v>
      </c>
      <c r="B99" s="10" t="s">
        <v>198</v>
      </c>
      <c r="C99" s="14" t="str">
        <f>IFERROR(INDEX(Menu!$C$6:$C$205,MATCH($B99,Menu!$B$6:$B$205,0)),"")</f>
        <v>Postres</v>
      </c>
      <c r="D99" s="18">
        <v>1</v>
      </c>
      <c r="E99" s="8">
        <f>IFERROR(INDEX(Menu!$E$6:$E$205,MATCH($B99,Menu!$B$6:$B$205,0)),"")</f>
        <v>8</v>
      </c>
      <c r="F99" s="8">
        <f t="shared" si="5"/>
        <v>8</v>
      </c>
      <c r="G99" s="15">
        <f>IFERROR(INDEX(Menu!$D$6:$D$205,MATCH($B99,Menu!$B$6:$B$205,0)),"")</f>
        <v>3</v>
      </c>
      <c r="H99" s="15">
        <f t="shared" si="6"/>
        <v>3</v>
      </c>
      <c r="I99" s="15">
        <f t="shared" si="7"/>
        <v>5</v>
      </c>
      <c r="J99" s="10" t="s">
        <v>17</v>
      </c>
      <c r="K99" s="10" t="s">
        <v>37</v>
      </c>
      <c r="L99" t="str">
        <f t="shared" si="8"/>
        <v>Martes</v>
      </c>
      <c r="M99" s="14" t="str">
        <f t="shared" si="9"/>
        <v>2026-08</v>
      </c>
    </row>
    <row r="100" spans="1:13" x14ac:dyDescent="0.25">
      <c r="A100" s="16">
        <v>46245</v>
      </c>
      <c r="B100" s="10" t="s">
        <v>186</v>
      </c>
      <c r="C100" s="14" t="str">
        <f>IFERROR(INDEX(Menu!$C$6:$C$205,MATCH($B100,Menu!$B$6:$B$205,0)),"")</f>
        <v>Platos de Fondo</v>
      </c>
      <c r="D100" s="18">
        <v>1</v>
      </c>
      <c r="E100" s="8">
        <f>IFERROR(INDEX(Menu!$E$6:$E$205,MATCH($B100,Menu!$B$6:$B$205,0)),"")</f>
        <v>28</v>
      </c>
      <c r="F100" s="8">
        <f t="shared" si="5"/>
        <v>28</v>
      </c>
      <c r="G100" s="15">
        <f>IFERROR(INDEX(Menu!$D$6:$D$205,MATCH($B100,Menu!$B$6:$B$205,0)),"")</f>
        <v>14</v>
      </c>
      <c r="H100" s="15">
        <f t="shared" si="6"/>
        <v>14</v>
      </c>
      <c r="I100" s="15">
        <f t="shared" si="7"/>
        <v>14</v>
      </c>
      <c r="J100" s="10" t="s">
        <v>17</v>
      </c>
      <c r="K100" s="10" t="s">
        <v>38</v>
      </c>
      <c r="L100" t="str">
        <f t="shared" si="8"/>
        <v>Martes</v>
      </c>
      <c r="M100" s="14" t="str">
        <f t="shared" si="9"/>
        <v>2026-08</v>
      </c>
    </row>
    <row r="101" spans="1:13" x14ac:dyDescent="0.25">
      <c r="A101" s="16">
        <v>46245</v>
      </c>
      <c r="B101" s="10" t="s">
        <v>187</v>
      </c>
      <c r="C101" s="14" t="str">
        <f>IFERROR(INDEX(Menu!$C$6:$C$205,MATCH($B101,Menu!$B$6:$B$205,0)),"")</f>
        <v>Platos de Fondo</v>
      </c>
      <c r="D101" s="18">
        <v>3</v>
      </c>
      <c r="E101" s="8">
        <f>IFERROR(INDEX(Menu!$E$6:$E$205,MATCH($B101,Menu!$B$6:$B$205,0)),"")</f>
        <v>18</v>
      </c>
      <c r="F101" s="8">
        <f t="shared" si="5"/>
        <v>54</v>
      </c>
      <c r="G101" s="15">
        <f>IFERROR(INDEX(Menu!$D$6:$D$205,MATCH($B101,Menu!$B$6:$B$205,0)),"")</f>
        <v>8</v>
      </c>
      <c r="H101" s="15">
        <f t="shared" si="6"/>
        <v>24</v>
      </c>
      <c r="I101" s="15">
        <f t="shared" si="7"/>
        <v>30</v>
      </c>
      <c r="J101" s="10" t="s">
        <v>17</v>
      </c>
      <c r="K101" s="10" t="s">
        <v>37</v>
      </c>
      <c r="L101" t="str">
        <f t="shared" si="8"/>
        <v>Martes</v>
      </c>
      <c r="M101" s="14" t="str">
        <f t="shared" si="9"/>
        <v>2026-08</v>
      </c>
    </row>
    <row r="102" spans="1:13" x14ac:dyDescent="0.25">
      <c r="A102" s="16">
        <v>46245</v>
      </c>
      <c r="B102" s="10" t="s">
        <v>190</v>
      </c>
      <c r="C102" s="14" t="str">
        <f>IFERROR(INDEX(Menu!$C$6:$C$205,MATCH($B102,Menu!$B$6:$B$205,0)),"")</f>
        <v>Menu del Dia</v>
      </c>
      <c r="D102" s="18">
        <v>3</v>
      </c>
      <c r="E102" s="8">
        <f>IFERROR(INDEX(Menu!$E$6:$E$205,MATCH($B102,Menu!$B$6:$B$205,0)),"")</f>
        <v>18</v>
      </c>
      <c r="F102" s="8">
        <f t="shared" si="5"/>
        <v>54</v>
      </c>
      <c r="G102" s="15">
        <f>IFERROR(INDEX(Menu!$D$6:$D$205,MATCH($B102,Menu!$B$6:$B$205,0)),"")</f>
        <v>8</v>
      </c>
      <c r="H102" s="15">
        <f t="shared" si="6"/>
        <v>24</v>
      </c>
      <c r="I102" s="15">
        <f t="shared" si="7"/>
        <v>30</v>
      </c>
      <c r="J102" s="10" t="s">
        <v>18</v>
      </c>
      <c r="K102" s="10" t="s">
        <v>38</v>
      </c>
      <c r="L102" t="str">
        <f t="shared" si="8"/>
        <v>Martes</v>
      </c>
      <c r="M102" s="14" t="str">
        <f t="shared" si="9"/>
        <v>2026-08</v>
      </c>
    </row>
    <row r="103" spans="1:13" x14ac:dyDescent="0.25">
      <c r="A103" s="16">
        <v>46245</v>
      </c>
      <c r="B103" s="10" t="s">
        <v>185</v>
      </c>
      <c r="C103" s="14" t="str">
        <f>IFERROR(INDEX(Menu!$C$6:$C$205,MATCH($B103,Menu!$B$6:$B$205,0)),"")</f>
        <v>Platos de Fondo</v>
      </c>
      <c r="D103" s="18">
        <v>1</v>
      </c>
      <c r="E103" s="8">
        <f>IFERROR(INDEX(Menu!$E$6:$E$205,MATCH($B103,Menu!$B$6:$B$205,0)),"")</f>
        <v>25</v>
      </c>
      <c r="F103" s="8">
        <f t="shared" si="5"/>
        <v>25</v>
      </c>
      <c r="G103" s="15">
        <f>IFERROR(INDEX(Menu!$D$6:$D$205,MATCH($B103,Menu!$B$6:$B$205,0)),"")</f>
        <v>12</v>
      </c>
      <c r="H103" s="15">
        <f t="shared" si="6"/>
        <v>12</v>
      </c>
      <c r="I103" s="15">
        <f t="shared" si="7"/>
        <v>13</v>
      </c>
      <c r="J103" s="10" t="s">
        <v>20</v>
      </c>
      <c r="K103" s="10" t="s">
        <v>37</v>
      </c>
      <c r="L103" t="str">
        <f t="shared" si="8"/>
        <v>Martes</v>
      </c>
      <c r="M103" s="14" t="str">
        <f t="shared" si="9"/>
        <v>2026-08</v>
      </c>
    </row>
    <row r="104" spans="1:13" x14ac:dyDescent="0.25">
      <c r="A104" s="16">
        <v>46245</v>
      </c>
      <c r="B104" s="10" t="s">
        <v>185</v>
      </c>
      <c r="C104" s="14" t="str">
        <f>IFERROR(INDEX(Menu!$C$6:$C$205,MATCH($B104,Menu!$B$6:$B$205,0)),"")</f>
        <v>Platos de Fondo</v>
      </c>
      <c r="D104" s="18">
        <v>1</v>
      </c>
      <c r="E104" s="8">
        <f>IFERROR(INDEX(Menu!$E$6:$E$205,MATCH($B104,Menu!$B$6:$B$205,0)),"")</f>
        <v>25</v>
      </c>
      <c r="F104" s="8">
        <f t="shared" si="5"/>
        <v>25</v>
      </c>
      <c r="G104" s="15">
        <f>IFERROR(INDEX(Menu!$D$6:$D$205,MATCH($B104,Menu!$B$6:$B$205,0)),"")</f>
        <v>12</v>
      </c>
      <c r="H104" s="15">
        <f t="shared" si="6"/>
        <v>12</v>
      </c>
      <c r="I104" s="15">
        <f t="shared" si="7"/>
        <v>13</v>
      </c>
      <c r="J104" s="10" t="s">
        <v>20</v>
      </c>
      <c r="K104" s="10" t="s">
        <v>36</v>
      </c>
      <c r="L104" t="str">
        <f t="shared" si="8"/>
        <v>Martes</v>
      </c>
      <c r="M104" s="14" t="str">
        <f t="shared" si="9"/>
        <v>2026-08</v>
      </c>
    </row>
    <row r="105" spans="1:13" x14ac:dyDescent="0.25">
      <c r="A105" s="16">
        <v>46246</v>
      </c>
      <c r="B105" s="10" t="s">
        <v>186</v>
      </c>
      <c r="C105" s="14" t="str">
        <f>IFERROR(INDEX(Menu!$C$6:$C$205,MATCH($B105,Menu!$B$6:$B$205,0)),"")</f>
        <v>Platos de Fondo</v>
      </c>
      <c r="D105" s="18">
        <v>3</v>
      </c>
      <c r="E105" s="8">
        <f>IFERROR(INDEX(Menu!$E$6:$E$205,MATCH($B105,Menu!$B$6:$B$205,0)),"")</f>
        <v>28</v>
      </c>
      <c r="F105" s="8">
        <f t="shared" si="5"/>
        <v>84</v>
      </c>
      <c r="G105" s="15">
        <f>IFERROR(INDEX(Menu!$D$6:$D$205,MATCH($B105,Menu!$B$6:$B$205,0)),"")</f>
        <v>14</v>
      </c>
      <c r="H105" s="15">
        <f t="shared" si="6"/>
        <v>42</v>
      </c>
      <c r="I105" s="15">
        <f t="shared" si="7"/>
        <v>42</v>
      </c>
      <c r="J105" s="10" t="s">
        <v>17</v>
      </c>
      <c r="K105" s="10" t="s">
        <v>36</v>
      </c>
      <c r="L105" t="str">
        <f t="shared" si="8"/>
        <v>Miercoles</v>
      </c>
      <c r="M105" s="14" t="str">
        <f t="shared" si="9"/>
        <v>2026-08</v>
      </c>
    </row>
    <row r="106" spans="1:13" x14ac:dyDescent="0.25">
      <c r="A106" s="16">
        <v>46246</v>
      </c>
      <c r="B106" s="10" t="s">
        <v>189</v>
      </c>
      <c r="C106" s="14" t="str">
        <f>IFERROR(INDEX(Menu!$C$6:$C$205,MATCH($B106,Menu!$B$6:$B$205,0)),"")</f>
        <v>Menu del Dia</v>
      </c>
      <c r="D106" s="18">
        <v>1</v>
      </c>
      <c r="E106" s="8">
        <f>IFERROR(INDEX(Menu!$E$6:$E$205,MATCH($B106,Menu!$B$6:$B$205,0)),"")</f>
        <v>15</v>
      </c>
      <c r="F106" s="8">
        <f t="shared" si="5"/>
        <v>15</v>
      </c>
      <c r="G106" s="15">
        <f>IFERROR(INDEX(Menu!$D$6:$D$205,MATCH($B106,Menu!$B$6:$B$205,0)),"")</f>
        <v>6</v>
      </c>
      <c r="H106" s="15">
        <f t="shared" si="6"/>
        <v>6</v>
      </c>
      <c r="I106" s="15">
        <f t="shared" si="7"/>
        <v>9</v>
      </c>
      <c r="J106" s="10" t="s">
        <v>19</v>
      </c>
      <c r="K106" s="10" t="s">
        <v>37</v>
      </c>
      <c r="L106" t="str">
        <f t="shared" si="8"/>
        <v>Miercoles</v>
      </c>
      <c r="M106" s="14" t="str">
        <f t="shared" si="9"/>
        <v>2026-08</v>
      </c>
    </row>
    <row r="107" spans="1:13" x14ac:dyDescent="0.25">
      <c r="A107" s="16">
        <v>46246</v>
      </c>
      <c r="B107" s="10" t="s">
        <v>189</v>
      </c>
      <c r="C107" s="14" t="str">
        <f>IFERROR(INDEX(Menu!$C$6:$C$205,MATCH($B107,Menu!$B$6:$B$205,0)),"")</f>
        <v>Menu del Dia</v>
      </c>
      <c r="D107" s="18">
        <v>3</v>
      </c>
      <c r="E107" s="8">
        <f>IFERROR(INDEX(Menu!$E$6:$E$205,MATCH($B107,Menu!$B$6:$B$205,0)),"")</f>
        <v>15</v>
      </c>
      <c r="F107" s="8">
        <f t="shared" si="5"/>
        <v>45</v>
      </c>
      <c r="G107" s="15">
        <f>IFERROR(INDEX(Menu!$D$6:$D$205,MATCH($B107,Menu!$B$6:$B$205,0)),"")</f>
        <v>6</v>
      </c>
      <c r="H107" s="15">
        <f t="shared" si="6"/>
        <v>18</v>
      </c>
      <c r="I107" s="15">
        <f t="shared" si="7"/>
        <v>27</v>
      </c>
      <c r="J107" s="10" t="s">
        <v>17</v>
      </c>
      <c r="K107" s="10" t="s">
        <v>38</v>
      </c>
      <c r="L107" t="str">
        <f t="shared" si="8"/>
        <v>Miercoles</v>
      </c>
      <c r="M107" s="14" t="str">
        <f t="shared" si="9"/>
        <v>2026-08</v>
      </c>
    </row>
    <row r="108" spans="1:13" x14ac:dyDescent="0.25">
      <c r="A108" s="16">
        <v>46246</v>
      </c>
      <c r="B108" s="10" t="s">
        <v>195</v>
      </c>
      <c r="C108" s="14" t="str">
        <f>IFERROR(INDEX(Menu!$C$6:$C$205,MATCH($B108,Menu!$B$6:$B$205,0)),"")</f>
        <v>Bebidas</v>
      </c>
      <c r="D108" s="18">
        <v>2</v>
      </c>
      <c r="E108" s="8">
        <f>IFERROR(INDEX(Menu!$E$6:$E$205,MATCH($B108,Menu!$B$6:$B$205,0)),"")</f>
        <v>9</v>
      </c>
      <c r="F108" s="8">
        <f t="shared" si="5"/>
        <v>18</v>
      </c>
      <c r="G108" s="15">
        <f>IFERROR(INDEX(Menu!$D$6:$D$205,MATCH($B108,Menu!$B$6:$B$205,0)),"")</f>
        <v>3</v>
      </c>
      <c r="H108" s="15">
        <f t="shared" si="6"/>
        <v>6</v>
      </c>
      <c r="I108" s="15">
        <f t="shared" si="7"/>
        <v>12</v>
      </c>
      <c r="J108" s="10" t="s">
        <v>18</v>
      </c>
      <c r="K108" s="10" t="s">
        <v>38</v>
      </c>
      <c r="L108" t="str">
        <f t="shared" si="8"/>
        <v>Miercoles</v>
      </c>
      <c r="M108" s="14" t="str">
        <f t="shared" si="9"/>
        <v>2026-08</v>
      </c>
    </row>
    <row r="109" spans="1:13" x14ac:dyDescent="0.25">
      <c r="A109" s="16">
        <v>46246</v>
      </c>
      <c r="B109" s="10" t="s">
        <v>185</v>
      </c>
      <c r="C109" s="14" t="str">
        <f>IFERROR(INDEX(Menu!$C$6:$C$205,MATCH($B109,Menu!$B$6:$B$205,0)),"")</f>
        <v>Platos de Fondo</v>
      </c>
      <c r="D109" s="18">
        <v>1</v>
      </c>
      <c r="E109" s="8">
        <f>IFERROR(INDEX(Menu!$E$6:$E$205,MATCH($B109,Menu!$B$6:$B$205,0)),"")</f>
        <v>25</v>
      </c>
      <c r="F109" s="8">
        <f t="shared" si="5"/>
        <v>25</v>
      </c>
      <c r="G109" s="15">
        <f>IFERROR(INDEX(Menu!$D$6:$D$205,MATCH($B109,Menu!$B$6:$B$205,0)),"")</f>
        <v>12</v>
      </c>
      <c r="H109" s="15">
        <f t="shared" si="6"/>
        <v>12</v>
      </c>
      <c r="I109" s="15">
        <f t="shared" si="7"/>
        <v>13</v>
      </c>
      <c r="J109" s="10" t="s">
        <v>17</v>
      </c>
      <c r="K109" s="10" t="s">
        <v>38</v>
      </c>
      <c r="L109" t="str">
        <f t="shared" si="8"/>
        <v>Miercoles</v>
      </c>
      <c r="M109" s="14" t="str">
        <f t="shared" si="9"/>
        <v>2026-08</v>
      </c>
    </row>
    <row r="110" spans="1:13" x14ac:dyDescent="0.25">
      <c r="A110" s="16">
        <v>46246</v>
      </c>
      <c r="B110" s="10" t="s">
        <v>188</v>
      </c>
      <c r="C110" s="14" t="str">
        <f>IFERROR(INDEX(Menu!$C$6:$C$205,MATCH($B110,Menu!$B$6:$B$205,0)),"")</f>
        <v>Platos de Fondo</v>
      </c>
      <c r="D110" s="18">
        <v>2</v>
      </c>
      <c r="E110" s="8">
        <f>IFERROR(INDEX(Menu!$E$6:$E$205,MATCH($B110,Menu!$B$6:$B$205,0)),"")</f>
        <v>32</v>
      </c>
      <c r="F110" s="8">
        <f t="shared" si="5"/>
        <v>64</v>
      </c>
      <c r="G110" s="15">
        <f>IFERROR(INDEX(Menu!$D$6:$D$205,MATCH($B110,Menu!$B$6:$B$205,0)),"")</f>
        <v>14</v>
      </c>
      <c r="H110" s="15">
        <f t="shared" si="6"/>
        <v>28</v>
      </c>
      <c r="I110" s="15">
        <f t="shared" si="7"/>
        <v>36</v>
      </c>
      <c r="J110" s="10" t="s">
        <v>19</v>
      </c>
      <c r="K110" s="10" t="s">
        <v>36</v>
      </c>
      <c r="L110" t="str">
        <f t="shared" si="8"/>
        <v>Miercoles</v>
      </c>
      <c r="M110" s="14" t="str">
        <f t="shared" si="9"/>
        <v>2026-08</v>
      </c>
    </row>
    <row r="111" spans="1:13" x14ac:dyDescent="0.25">
      <c r="A111" s="16">
        <v>46246</v>
      </c>
      <c r="B111" s="10" t="s">
        <v>188</v>
      </c>
      <c r="C111" s="14" t="str">
        <f>IFERROR(INDEX(Menu!$C$6:$C$205,MATCH($B111,Menu!$B$6:$B$205,0)),"")</f>
        <v>Platos de Fondo</v>
      </c>
      <c r="D111" s="18">
        <v>1</v>
      </c>
      <c r="E111" s="8">
        <f>IFERROR(INDEX(Menu!$E$6:$E$205,MATCH($B111,Menu!$B$6:$B$205,0)),"")</f>
        <v>32</v>
      </c>
      <c r="F111" s="8">
        <f t="shared" si="5"/>
        <v>32</v>
      </c>
      <c r="G111" s="15">
        <f>IFERROR(INDEX(Menu!$D$6:$D$205,MATCH($B111,Menu!$B$6:$B$205,0)),"")</f>
        <v>14</v>
      </c>
      <c r="H111" s="15">
        <f t="shared" si="6"/>
        <v>14</v>
      </c>
      <c r="I111" s="15">
        <f t="shared" si="7"/>
        <v>18</v>
      </c>
      <c r="J111" s="10" t="s">
        <v>18</v>
      </c>
      <c r="K111" s="10" t="s">
        <v>38</v>
      </c>
      <c r="L111" t="str">
        <f t="shared" si="8"/>
        <v>Miercoles</v>
      </c>
      <c r="M111" s="14" t="str">
        <f t="shared" si="9"/>
        <v>2026-08</v>
      </c>
    </row>
    <row r="112" spans="1:13" x14ac:dyDescent="0.25">
      <c r="A112" s="16">
        <v>46246</v>
      </c>
      <c r="B112" s="10" t="s">
        <v>189</v>
      </c>
      <c r="C112" s="14" t="str">
        <f>IFERROR(INDEX(Menu!$C$6:$C$205,MATCH($B112,Menu!$B$6:$B$205,0)),"")</f>
        <v>Menu del Dia</v>
      </c>
      <c r="D112" s="18">
        <v>2</v>
      </c>
      <c r="E112" s="8">
        <f>IFERROR(INDEX(Menu!$E$6:$E$205,MATCH($B112,Menu!$B$6:$B$205,0)),"")</f>
        <v>15</v>
      </c>
      <c r="F112" s="8">
        <f t="shared" si="5"/>
        <v>30</v>
      </c>
      <c r="G112" s="15">
        <f>IFERROR(INDEX(Menu!$D$6:$D$205,MATCH($B112,Menu!$B$6:$B$205,0)),"")</f>
        <v>6</v>
      </c>
      <c r="H112" s="15">
        <f t="shared" si="6"/>
        <v>12</v>
      </c>
      <c r="I112" s="15">
        <f t="shared" si="7"/>
        <v>18</v>
      </c>
      <c r="J112" s="10" t="s">
        <v>17</v>
      </c>
      <c r="K112" s="10" t="s">
        <v>36</v>
      </c>
      <c r="L112" t="str">
        <f t="shared" si="8"/>
        <v>Miercoles</v>
      </c>
      <c r="M112" s="14" t="str">
        <f t="shared" si="9"/>
        <v>2026-08</v>
      </c>
    </row>
    <row r="113" spans="1:13" x14ac:dyDescent="0.25">
      <c r="A113" s="16">
        <v>46246</v>
      </c>
      <c r="B113" s="10" t="s">
        <v>188</v>
      </c>
      <c r="C113" s="14" t="str">
        <f>IFERROR(INDEX(Menu!$C$6:$C$205,MATCH($B113,Menu!$B$6:$B$205,0)),"")</f>
        <v>Platos de Fondo</v>
      </c>
      <c r="D113" s="18">
        <v>1</v>
      </c>
      <c r="E113" s="8">
        <f>IFERROR(INDEX(Menu!$E$6:$E$205,MATCH($B113,Menu!$B$6:$B$205,0)),"")</f>
        <v>32</v>
      </c>
      <c r="F113" s="8">
        <f t="shared" si="5"/>
        <v>32</v>
      </c>
      <c r="G113" s="15">
        <f>IFERROR(INDEX(Menu!$D$6:$D$205,MATCH($B113,Menu!$B$6:$B$205,0)),"")</f>
        <v>14</v>
      </c>
      <c r="H113" s="15">
        <f t="shared" si="6"/>
        <v>14</v>
      </c>
      <c r="I113" s="15">
        <f t="shared" si="7"/>
        <v>18</v>
      </c>
      <c r="J113" s="10" t="s">
        <v>17</v>
      </c>
      <c r="K113" s="10" t="s">
        <v>36</v>
      </c>
      <c r="L113" t="str">
        <f t="shared" si="8"/>
        <v>Miercoles</v>
      </c>
      <c r="M113" s="14" t="str">
        <f t="shared" si="9"/>
        <v>2026-08</v>
      </c>
    </row>
    <row r="114" spans="1:13" x14ac:dyDescent="0.25">
      <c r="A114" s="16">
        <v>46246</v>
      </c>
      <c r="B114" s="10" t="s">
        <v>194</v>
      </c>
      <c r="C114" s="14" t="str">
        <f>IFERROR(INDEX(Menu!$C$6:$C$205,MATCH($B114,Menu!$B$6:$B$205,0)),"")</f>
        <v>Bebidas</v>
      </c>
      <c r="D114" s="18">
        <v>3</v>
      </c>
      <c r="E114" s="8">
        <f>IFERROR(INDEX(Menu!$E$6:$E$205,MATCH($B114,Menu!$B$6:$B$205,0)),"")</f>
        <v>8</v>
      </c>
      <c r="F114" s="8">
        <f t="shared" si="5"/>
        <v>24</v>
      </c>
      <c r="G114" s="15">
        <f>IFERROR(INDEX(Menu!$D$6:$D$205,MATCH($B114,Menu!$B$6:$B$205,0)),"")</f>
        <v>2</v>
      </c>
      <c r="H114" s="15">
        <f t="shared" si="6"/>
        <v>6</v>
      </c>
      <c r="I114" s="15">
        <f t="shared" si="7"/>
        <v>18</v>
      </c>
      <c r="J114" s="10" t="s">
        <v>18</v>
      </c>
      <c r="K114" s="10" t="s">
        <v>37</v>
      </c>
      <c r="L114" t="str">
        <f t="shared" si="8"/>
        <v>Miercoles</v>
      </c>
      <c r="M114" s="14" t="str">
        <f t="shared" si="9"/>
        <v>2026-08</v>
      </c>
    </row>
    <row r="115" spans="1:13" x14ac:dyDescent="0.25">
      <c r="A115" s="16">
        <v>46246</v>
      </c>
      <c r="B115" s="10" t="s">
        <v>187</v>
      </c>
      <c r="C115" s="14" t="str">
        <f>IFERROR(INDEX(Menu!$C$6:$C$205,MATCH($B115,Menu!$B$6:$B$205,0)),"")</f>
        <v>Platos de Fondo</v>
      </c>
      <c r="D115" s="18">
        <v>3</v>
      </c>
      <c r="E115" s="8">
        <f>IFERROR(INDEX(Menu!$E$6:$E$205,MATCH($B115,Menu!$B$6:$B$205,0)),"")</f>
        <v>18</v>
      </c>
      <c r="F115" s="8">
        <f t="shared" si="5"/>
        <v>54</v>
      </c>
      <c r="G115" s="15">
        <f>IFERROR(INDEX(Menu!$D$6:$D$205,MATCH($B115,Menu!$B$6:$B$205,0)),"")</f>
        <v>8</v>
      </c>
      <c r="H115" s="15">
        <f t="shared" si="6"/>
        <v>24</v>
      </c>
      <c r="I115" s="15">
        <f t="shared" si="7"/>
        <v>30</v>
      </c>
      <c r="J115" s="10" t="s">
        <v>17</v>
      </c>
      <c r="K115" s="10" t="s">
        <v>37</v>
      </c>
      <c r="L115" t="str">
        <f t="shared" si="8"/>
        <v>Miercoles</v>
      </c>
      <c r="M115" s="14" t="str">
        <f t="shared" si="9"/>
        <v>2026-08</v>
      </c>
    </row>
    <row r="116" spans="1:13" x14ac:dyDescent="0.25">
      <c r="A116" s="16">
        <v>46246</v>
      </c>
      <c r="B116" s="10" t="s">
        <v>189</v>
      </c>
      <c r="C116" s="14" t="str">
        <f>IFERROR(INDEX(Menu!$C$6:$C$205,MATCH($B116,Menu!$B$6:$B$205,0)),"")</f>
        <v>Menu del Dia</v>
      </c>
      <c r="D116" s="18">
        <v>1</v>
      </c>
      <c r="E116" s="8">
        <f>IFERROR(INDEX(Menu!$E$6:$E$205,MATCH($B116,Menu!$B$6:$B$205,0)),"")</f>
        <v>15</v>
      </c>
      <c r="F116" s="8">
        <f t="shared" si="5"/>
        <v>15</v>
      </c>
      <c r="G116" s="15">
        <f>IFERROR(INDEX(Menu!$D$6:$D$205,MATCH($B116,Menu!$B$6:$B$205,0)),"")</f>
        <v>6</v>
      </c>
      <c r="H116" s="15">
        <f t="shared" si="6"/>
        <v>6</v>
      </c>
      <c r="I116" s="15">
        <f t="shared" si="7"/>
        <v>9</v>
      </c>
      <c r="J116" s="10" t="s">
        <v>17</v>
      </c>
      <c r="K116" s="10" t="s">
        <v>38</v>
      </c>
      <c r="L116" t="str">
        <f t="shared" si="8"/>
        <v>Miercoles</v>
      </c>
      <c r="M116" s="14" t="str">
        <f t="shared" si="9"/>
        <v>2026-08</v>
      </c>
    </row>
    <row r="117" spans="1:13" x14ac:dyDescent="0.25">
      <c r="A117" s="16">
        <v>46246</v>
      </c>
      <c r="B117" s="10" t="s">
        <v>193</v>
      </c>
      <c r="C117" s="14" t="str">
        <f>IFERROR(INDEX(Menu!$C$6:$C$205,MATCH($B117,Menu!$B$6:$B$205,0)),"")</f>
        <v>Entradas</v>
      </c>
      <c r="D117" s="18">
        <v>2</v>
      </c>
      <c r="E117" s="8">
        <f>IFERROR(INDEX(Menu!$E$6:$E$205,MATCH($B117,Menu!$B$6:$B$205,0)),"")</f>
        <v>12</v>
      </c>
      <c r="F117" s="8">
        <f t="shared" si="5"/>
        <v>24</v>
      </c>
      <c r="G117" s="15">
        <f>IFERROR(INDEX(Menu!$D$6:$D$205,MATCH($B117,Menu!$B$6:$B$205,0)),"")</f>
        <v>4</v>
      </c>
      <c r="H117" s="15">
        <f t="shared" si="6"/>
        <v>8</v>
      </c>
      <c r="I117" s="15">
        <f t="shared" si="7"/>
        <v>16</v>
      </c>
      <c r="J117" s="10" t="s">
        <v>17</v>
      </c>
      <c r="K117" s="10" t="s">
        <v>38</v>
      </c>
      <c r="L117" t="str">
        <f t="shared" si="8"/>
        <v>Miercoles</v>
      </c>
      <c r="M117" s="14" t="str">
        <f t="shared" si="9"/>
        <v>2026-08</v>
      </c>
    </row>
    <row r="118" spans="1:13" x14ac:dyDescent="0.25">
      <c r="A118" s="16">
        <v>46246</v>
      </c>
      <c r="B118" s="10" t="s">
        <v>197</v>
      </c>
      <c r="C118" s="14" t="str">
        <f>IFERROR(INDEX(Menu!$C$6:$C$205,MATCH($B118,Menu!$B$6:$B$205,0)),"")</f>
        <v>Combos</v>
      </c>
      <c r="D118" s="18">
        <v>2</v>
      </c>
      <c r="E118" s="8">
        <f>IFERROR(INDEX(Menu!$E$6:$E$205,MATCH($B118,Menu!$B$6:$B$205,0)),"")</f>
        <v>65</v>
      </c>
      <c r="F118" s="8">
        <f t="shared" si="5"/>
        <v>130</v>
      </c>
      <c r="G118" s="15">
        <f>IFERROR(INDEX(Menu!$D$6:$D$205,MATCH($B118,Menu!$B$6:$B$205,0)),"")</f>
        <v>30</v>
      </c>
      <c r="H118" s="15">
        <f t="shared" si="6"/>
        <v>60</v>
      </c>
      <c r="I118" s="15">
        <f t="shared" si="7"/>
        <v>70</v>
      </c>
      <c r="J118" s="10" t="s">
        <v>18</v>
      </c>
      <c r="K118" s="10" t="s">
        <v>36</v>
      </c>
      <c r="L118" t="str">
        <f t="shared" si="8"/>
        <v>Miercoles</v>
      </c>
      <c r="M118" s="14" t="str">
        <f t="shared" si="9"/>
        <v>2026-08</v>
      </c>
    </row>
    <row r="119" spans="1:13" x14ac:dyDescent="0.25">
      <c r="A119" s="16">
        <v>46246</v>
      </c>
      <c r="B119" s="10" t="s">
        <v>188</v>
      </c>
      <c r="C119" s="14" t="str">
        <f>IFERROR(INDEX(Menu!$C$6:$C$205,MATCH($B119,Menu!$B$6:$B$205,0)),"")</f>
        <v>Platos de Fondo</v>
      </c>
      <c r="D119" s="18">
        <v>2</v>
      </c>
      <c r="E119" s="8">
        <f>IFERROR(INDEX(Menu!$E$6:$E$205,MATCH($B119,Menu!$B$6:$B$205,0)),"")</f>
        <v>32</v>
      </c>
      <c r="F119" s="8">
        <f t="shared" si="5"/>
        <v>64</v>
      </c>
      <c r="G119" s="15">
        <f>IFERROR(INDEX(Menu!$D$6:$D$205,MATCH($B119,Menu!$B$6:$B$205,0)),"")</f>
        <v>14</v>
      </c>
      <c r="H119" s="15">
        <f t="shared" si="6"/>
        <v>28</v>
      </c>
      <c r="I119" s="15">
        <f t="shared" si="7"/>
        <v>36</v>
      </c>
      <c r="J119" s="10" t="s">
        <v>18</v>
      </c>
      <c r="K119" s="10" t="s">
        <v>38</v>
      </c>
      <c r="L119" t="str">
        <f t="shared" si="8"/>
        <v>Miercoles</v>
      </c>
      <c r="M119" s="14" t="str">
        <f t="shared" si="9"/>
        <v>2026-08</v>
      </c>
    </row>
    <row r="120" spans="1:13" x14ac:dyDescent="0.25">
      <c r="A120" s="16">
        <v>46246</v>
      </c>
      <c r="B120" s="10" t="s">
        <v>197</v>
      </c>
      <c r="C120" s="14" t="str">
        <f>IFERROR(INDEX(Menu!$C$6:$C$205,MATCH($B120,Menu!$B$6:$B$205,0)),"")</f>
        <v>Combos</v>
      </c>
      <c r="D120" s="18">
        <v>1</v>
      </c>
      <c r="E120" s="8">
        <f>IFERROR(INDEX(Menu!$E$6:$E$205,MATCH($B120,Menu!$B$6:$B$205,0)),"")</f>
        <v>65</v>
      </c>
      <c r="F120" s="8">
        <f t="shared" si="5"/>
        <v>65</v>
      </c>
      <c r="G120" s="15">
        <f>IFERROR(INDEX(Menu!$D$6:$D$205,MATCH($B120,Menu!$B$6:$B$205,0)),"")</f>
        <v>30</v>
      </c>
      <c r="H120" s="15">
        <f t="shared" si="6"/>
        <v>30</v>
      </c>
      <c r="I120" s="15">
        <f t="shared" si="7"/>
        <v>35</v>
      </c>
      <c r="J120" s="10" t="s">
        <v>17</v>
      </c>
      <c r="K120" s="10" t="s">
        <v>38</v>
      </c>
      <c r="L120" t="str">
        <f t="shared" si="8"/>
        <v>Miercoles</v>
      </c>
      <c r="M120" s="14" t="str">
        <f t="shared" si="9"/>
        <v>2026-08</v>
      </c>
    </row>
    <row r="121" spans="1:13" x14ac:dyDescent="0.25">
      <c r="A121" s="16">
        <v>46246</v>
      </c>
      <c r="B121" s="10" t="s">
        <v>186</v>
      </c>
      <c r="C121" s="14" t="str">
        <f>IFERROR(INDEX(Menu!$C$6:$C$205,MATCH($B121,Menu!$B$6:$B$205,0)),"")</f>
        <v>Platos de Fondo</v>
      </c>
      <c r="D121" s="18">
        <v>3</v>
      </c>
      <c r="E121" s="8">
        <f>IFERROR(INDEX(Menu!$E$6:$E$205,MATCH($B121,Menu!$B$6:$B$205,0)),"")</f>
        <v>28</v>
      </c>
      <c r="F121" s="8">
        <f t="shared" si="5"/>
        <v>84</v>
      </c>
      <c r="G121" s="15">
        <f>IFERROR(INDEX(Menu!$D$6:$D$205,MATCH($B121,Menu!$B$6:$B$205,0)),"")</f>
        <v>14</v>
      </c>
      <c r="H121" s="15">
        <f t="shared" si="6"/>
        <v>42</v>
      </c>
      <c r="I121" s="15">
        <f t="shared" si="7"/>
        <v>42</v>
      </c>
      <c r="J121" s="10" t="s">
        <v>17</v>
      </c>
      <c r="K121" s="10" t="s">
        <v>38</v>
      </c>
      <c r="L121" t="str">
        <f t="shared" si="8"/>
        <v>Miercoles</v>
      </c>
      <c r="M121" s="14" t="str">
        <f t="shared" si="9"/>
        <v>2026-08</v>
      </c>
    </row>
    <row r="122" spans="1:13" x14ac:dyDescent="0.25">
      <c r="A122" s="16">
        <v>46246</v>
      </c>
      <c r="B122" s="10" t="s">
        <v>190</v>
      </c>
      <c r="C122" s="14" t="str">
        <f>IFERROR(INDEX(Menu!$C$6:$C$205,MATCH($B122,Menu!$B$6:$B$205,0)),"")</f>
        <v>Menu del Dia</v>
      </c>
      <c r="D122" s="18">
        <v>1</v>
      </c>
      <c r="E122" s="8">
        <f>IFERROR(INDEX(Menu!$E$6:$E$205,MATCH($B122,Menu!$B$6:$B$205,0)),"")</f>
        <v>18</v>
      </c>
      <c r="F122" s="8">
        <f t="shared" si="5"/>
        <v>18</v>
      </c>
      <c r="G122" s="15">
        <f>IFERROR(INDEX(Menu!$D$6:$D$205,MATCH($B122,Menu!$B$6:$B$205,0)),"")</f>
        <v>8</v>
      </c>
      <c r="H122" s="15">
        <f t="shared" si="6"/>
        <v>8</v>
      </c>
      <c r="I122" s="15">
        <f t="shared" si="7"/>
        <v>10</v>
      </c>
      <c r="J122" s="10" t="s">
        <v>18</v>
      </c>
      <c r="K122" s="10" t="s">
        <v>37</v>
      </c>
      <c r="L122" t="str">
        <f t="shared" si="8"/>
        <v>Miercoles</v>
      </c>
      <c r="M122" s="14" t="str">
        <f t="shared" si="9"/>
        <v>2026-08</v>
      </c>
    </row>
    <row r="123" spans="1:13" x14ac:dyDescent="0.25">
      <c r="A123" s="16">
        <v>46246</v>
      </c>
      <c r="B123" s="10" t="s">
        <v>189</v>
      </c>
      <c r="C123" s="14" t="str">
        <f>IFERROR(INDEX(Menu!$C$6:$C$205,MATCH($B123,Menu!$B$6:$B$205,0)),"")</f>
        <v>Menu del Dia</v>
      </c>
      <c r="D123" s="18">
        <v>2</v>
      </c>
      <c r="E123" s="8">
        <f>IFERROR(INDEX(Menu!$E$6:$E$205,MATCH($B123,Menu!$B$6:$B$205,0)),"")</f>
        <v>15</v>
      </c>
      <c r="F123" s="8">
        <f t="shared" si="5"/>
        <v>30</v>
      </c>
      <c r="G123" s="15">
        <f>IFERROR(INDEX(Menu!$D$6:$D$205,MATCH($B123,Menu!$B$6:$B$205,0)),"")</f>
        <v>6</v>
      </c>
      <c r="H123" s="15">
        <f t="shared" si="6"/>
        <v>12</v>
      </c>
      <c r="I123" s="15">
        <f t="shared" si="7"/>
        <v>18</v>
      </c>
      <c r="J123" s="10" t="s">
        <v>17</v>
      </c>
      <c r="K123" s="10" t="s">
        <v>38</v>
      </c>
      <c r="L123" t="str">
        <f t="shared" si="8"/>
        <v>Miercoles</v>
      </c>
      <c r="M123" s="14" t="str">
        <f t="shared" si="9"/>
        <v>2026-08</v>
      </c>
    </row>
    <row r="124" spans="1:13" x14ac:dyDescent="0.25">
      <c r="A124" s="16">
        <v>46246</v>
      </c>
      <c r="B124" s="10" t="s">
        <v>189</v>
      </c>
      <c r="C124" s="14" t="str">
        <f>IFERROR(INDEX(Menu!$C$6:$C$205,MATCH($B124,Menu!$B$6:$B$205,0)),"")</f>
        <v>Menu del Dia</v>
      </c>
      <c r="D124" s="18">
        <v>3</v>
      </c>
      <c r="E124" s="8">
        <f>IFERROR(INDEX(Menu!$E$6:$E$205,MATCH($B124,Menu!$B$6:$B$205,0)),"")</f>
        <v>15</v>
      </c>
      <c r="F124" s="8">
        <f t="shared" si="5"/>
        <v>45</v>
      </c>
      <c r="G124" s="15">
        <f>IFERROR(INDEX(Menu!$D$6:$D$205,MATCH($B124,Menu!$B$6:$B$205,0)),"")</f>
        <v>6</v>
      </c>
      <c r="H124" s="15">
        <f t="shared" si="6"/>
        <v>18</v>
      </c>
      <c r="I124" s="15">
        <f t="shared" si="7"/>
        <v>27</v>
      </c>
      <c r="J124" s="10" t="s">
        <v>18</v>
      </c>
      <c r="K124" s="10" t="s">
        <v>37</v>
      </c>
      <c r="L124" t="str">
        <f t="shared" si="8"/>
        <v>Miercoles</v>
      </c>
      <c r="M124" s="14" t="str">
        <f t="shared" si="9"/>
        <v>2026-08</v>
      </c>
    </row>
    <row r="125" spans="1:13" x14ac:dyDescent="0.25">
      <c r="A125" s="16">
        <v>46246</v>
      </c>
      <c r="B125" s="10" t="s">
        <v>196</v>
      </c>
      <c r="C125" s="14" t="str">
        <f>IFERROR(INDEX(Menu!$C$6:$C$205,MATCH($B125,Menu!$B$6:$B$205,0)),"")</f>
        <v>Bebidas</v>
      </c>
      <c r="D125" s="18">
        <v>3</v>
      </c>
      <c r="E125" s="8">
        <f>IFERROR(INDEX(Menu!$E$6:$E$205,MATCH($B125,Menu!$B$6:$B$205,0)),"")</f>
        <v>5</v>
      </c>
      <c r="F125" s="8">
        <f t="shared" si="5"/>
        <v>15</v>
      </c>
      <c r="G125" s="15">
        <f>IFERROR(INDEX(Menu!$D$6:$D$205,MATCH($B125,Menu!$B$6:$B$205,0)),"")</f>
        <v>2</v>
      </c>
      <c r="H125" s="15">
        <f t="shared" si="6"/>
        <v>6</v>
      </c>
      <c r="I125" s="15">
        <f t="shared" si="7"/>
        <v>9</v>
      </c>
      <c r="J125" s="10" t="s">
        <v>18</v>
      </c>
      <c r="K125" s="10" t="s">
        <v>36</v>
      </c>
      <c r="L125" t="str">
        <f t="shared" si="8"/>
        <v>Miercoles</v>
      </c>
      <c r="M125" s="14" t="str">
        <f t="shared" si="9"/>
        <v>2026-08</v>
      </c>
    </row>
    <row r="126" spans="1:13" x14ac:dyDescent="0.25">
      <c r="A126" s="16">
        <v>46246</v>
      </c>
      <c r="B126" s="10" t="s">
        <v>195</v>
      </c>
      <c r="C126" s="14" t="str">
        <f>IFERROR(INDEX(Menu!$C$6:$C$205,MATCH($B126,Menu!$B$6:$B$205,0)),"")</f>
        <v>Bebidas</v>
      </c>
      <c r="D126" s="18">
        <v>3</v>
      </c>
      <c r="E126" s="8">
        <f>IFERROR(INDEX(Menu!$E$6:$E$205,MATCH($B126,Menu!$B$6:$B$205,0)),"")</f>
        <v>9</v>
      </c>
      <c r="F126" s="8">
        <f t="shared" si="5"/>
        <v>27</v>
      </c>
      <c r="G126" s="15">
        <f>IFERROR(INDEX(Menu!$D$6:$D$205,MATCH($B126,Menu!$B$6:$B$205,0)),"")</f>
        <v>3</v>
      </c>
      <c r="H126" s="15">
        <f t="shared" si="6"/>
        <v>9</v>
      </c>
      <c r="I126" s="15">
        <f t="shared" si="7"/>
        <v>18</v>
      </c>
      <c r="J126" s="10" t="s">
        <v>17</v>
      </c>
      <c r="K126" s="10" t="s">
        <v>38</v>
      </c>
      <c r="L126" t="str">
        <f t="shared" si="8"/>
        <v>Miercoles</v>
      </c>
      <c r="M126" s="14" t="str">
        <f t="shared" si="9"/>
        <v>2026-08</v>
      </c>
    </row>
    <row r="127" spans="1:13" x14ac:dyDescent="0.25">
      <c r="A127" s="16">
        <v>46246</v>
      </c>
      <c r="B127" s="10" t="s">
        <v>189</v>
      </c>
      <c r="C127" s="14" t="str">
        <f>IFERROR(INDEX(Menu!$C$6:$C$205,MATCH($B127,Menu!$B$6:$B$205,0)),"")</f>
        <v>Menu del Dia</v>
      </c>
      <c r="D127" s="18">
        <v>2</v>
      </c>
      <c r="E127" s="8">
        <f>IFERROR(INDEX(Menu!$E$6:$E$205,MATCH($B127,Menu!$B$6:$B$205,0)),"")</f>
        <v>15</v>
      </c>
      <c r="F127" s="8">
        <f t="shared" si="5"/>
        <v>30</v>
      </c>
      <c r="G127" s="15">
        <f>IFERROR(INDEX(Menu!$D$6:$D$205,MATCH($B127,Menu!$B$6:$B$205,0)),"")</f>
        <v>6</v>
      </c>
      <c r="H127" s="15">
        <f t="shared" si="6"/>
        <v>12</v>
      </c>
      <c r="I127" s="15">
        <f t="shared" si="7"/>
        <v>18</v>
      </c>
      <c r="J127" s="10" t="s">
        <v>18</v>
      </c>
      <c r="K127" s="10" t="s">
        <v>38</v>
      </c>
      <c r="L127" t="str">
        <f t="shared" si="8"/>
        <v>Miercoles</v>
      </c>
      <c r="M127" s="14" t="str">
        <f t="shared" si="9"/>
        <v>2026-08</v>
      </c>
    </row>
    <row r="128" spans="1:13" x14ac:dyDescent="0.25">
      <c r="A128" s="16">
        <v>46246</v>
      </c>
      <c r="B128" s="10" t="s">
        <v>189</v>
      </c>
      <c r="C128" s="14" t="str">
        <f>IFERROR(INDEX(Menu!$C$6:$C$205,MATCH($B128,Menu!$B$6:$B$205,0)),"")</f>
        <v>Menu del Dia</v>
      </c>
      <c r="D128" s="18">
        <v>1</v>
      </c>
      <c r="E128" s="8">
        <f>IFERROR(INDEX(Menu!$E$6:$E$205,MATCH($B128,Menu!$B$6:$B$205,0)),"")</f>
        <v>15</v>
      </c>
      <c r="F128" s="8">
        <f t="shared" si="5"/>
        <v>15</v>
      </c>
      <c r="G128" s="15">
        <f>IFERROR(INDEX(Menu!$D$6:$D$205,MATCH($B128,Menu!$B$6:$B$205,0)),"")</f>
        <v>6</v>
      </c>
      <c r="H128" s="15">
        <f t="shared" si="6"/>
        <v>6</v>
      </c>
      <c r="I128" s="15">
        <f t="shared" si="7"/>
        <v>9</v>
      </c>
      <c r="J128" s="10" t="s">
        <v>20</v>
      </c>
      <c r="K128" s="10" t="s">
        <v>36</v>
      </c>
      <c r="L128" t="str">
        <f t="shared" si="8"/>
        <v>Miercoles</v>
      </c>
      <c r="M128" s="14" t="str">
        <f t="shared" si="9"/>
        <v>2026-08</v>
      </c>
    </row>
    <row r="129" spans="1:13" x14ac:dyDescent="0.25">
      <c r="A129" s="16">
        <v>46246</v>
      </c>
      <c r="B129" s="10" t="s">
        <v>187</v>
      </c>
      <c r="C129" s="14" t="str">
        <f>IFERROR(INDEX(Menu!$C$6:$C$205,MATCH($B129,Menu!$B$6:$B$205,0)),"")</f>
        <v>Platos de Fondo</v>
      </c>
      <c r="D129" s="18">
        <v>1</v>
      </c>
      <c r="E129" s="8">
        <f>IFERROR(INDEX(Menu!$E$6:$E$205,MATCH($B129,Menu!$B$6:$B$205,0)),"")</f>
        <v>18</v>
      </c>
      <c r="F129" s="8">
        <f t="shared" si="5"/>
        <v>18</v>
      </c>
      <c r="G129" s="15">
        <f>IFERROR(INDEX(Menu!$D$6:$D$205,MATCH($B129,Menu!$B$6:$B$205,0)),"")</f>
        <v>8</v>
      </c>
      <c r="H129" s="15">
        <f t="shared" si="6"/>
        <v>8</v>
      </c>
      <c r="I129" s="15">
        <f t="shared" si="7"/>
        <v>10</v>
      </c>
      <c r="J129" s="10" t="s">
        <v>18</v>
      </c>
      <c r="K129" s="10" t="s">
        <v>36</v>
      </c>
      <c r="L129" t="str">
        <f t="shared" si="8"/>
        <v>Miercoles</v>
      </c>
      <c r="M129" s="14" t="str">
        <f t="shared" si="9"/>
        <v>2026-08</v>
      </c>
    </row>
    <row r="130" spans="1:13" x14ac:dyDescent="0.25">
      <c r="A130" s="16">
        <v>46246</v>
      </c>
      <c r="B130" s="10" t="s">
        <v>197</v>
      </c>
      <c r="C130" s="14" t="str">
        <f>IFERROR(INDEX(Menu!$C$6:$C$205,MATCH($B130,Menu!$B$6:$B$205,0)),"")</f>
        <v>Combos</v>
      </c>
      <c r="D130" s="18">
        <v>2</v>
      </c>
      <c r="E130" s="8">
        <f>IFERROR(INDEX(Menu!$E$6:$E$205,MATCH($B130,Menu!$B$6:$B$205,0)),"")</f>
        <v>65</v>
      </c>
      <c r="F130" s="8">
        <f t="shared" si="5"/>
        <v>130</v>
      </c>
      <c r="G130" s="15">
        <f>IFERROR(INDEX(Menu!$D$6:$D$205,MATCH($B130,Menu!$B$6:$B$205,0)),"")</f>
        <v>30</v>
      </c>
      <c r="H130" s="15">
        <f t="shared" si="6"/>
        <v>60</v>
      </c>
      <c r="I130" s="15">
        <f t="shared" si="7"/>
        <v>70</v>
      </c>
      <c r="J130" s="10" t="s">
        <v>17</v>
      </c>
      <c r="K130" s="10" t="s">
        <v>38</v>
      </c>
      <c r="L130" t="str">
        <f t="shared" si="8"/>
        <v>Miercoles</v>
      </c>
      <c r="M130" s="14" t="str">
        <f t="shared" si="9"/>
        <v>2026-08</v>
      </c>
    </row>
    <row r="131" spans="1:13" x14ac:dyDescent="0.25">
      <c r="A131" s="16">
        <v>46246</v>
      </c>
      <c r="B131" s="10" t="s">
        <v>191</v>
      </c>
      <c r="C131" s="14" t="str">
        <f>IFERROR(INDEX(Menu!$C$6:$C$205,MATCH($B131,Menu!$B$6:$B$205,0)),"")</f>
        <v>Entradas</v>
      </c>
      <c r="D131" s="18">
        <v>2</v>
      </c>
      <c r="E131" s="8">
        <f>IFERROR(INDEX(Menu!$E$6:$E$205,MATCH($B131,Menu!$B$6:$B$205,0)),"")</f>
        <v>12</v>
      </c>
      <c r="F131" s="8">
        <f t="shared" si="5"/>
        <v>24</v>
      </c>
      <c r="G131" s="15">
        <f>IFERROR(INDEX(Menu!$D$6:$D$205,MATCH($B131,Menu!$B$6:$B$205,0)),"")</f>
        <v>5</v>
      </c>
      <c r="H131" s="15">
        <f t="shared" si="6"/>
        <v>10</v>
      </c>
      <c r="I131" s="15">
        <f t="shared" si="7"/>
        <v>14</v>
      </c>
      <c r="J131" s="10" t="s">
        <v>19</v>
      </c>
      <c r="K131" s="10" t="s">
        <v>38</v>
      </c>
      <c r="L131" t="str">
        <f t="shared" si="8"/>
        <v>Miercoles</v>
      </c>
      <c r="M131" s="14" t="str">
        <f t="shared" si="9"/>
        <v>2026-08</v>
      </c>
    </row>
    <row r="132" spans="1:13" x14ac:dyDescent="0.25">
      <c r="A132" s="16">
        <v>46246</v>
      </c>
      <c r="B132" s="10" t="s">
        <v>188</v>
      </c>
      <c r="C132" s="14" t="str">
        <f>IFERROR(INDEX(Menu!$C$6:$C$205,MATCH($B132,Menu!$B$6:$B$205,0)),"")</f>
        <v>Platos de Fondo</v>
      </c>
      <c r="D132" s="18">
        <v>1</v>
      </c>
      <c r="E132" s="8">
        <f>IFERROR(INDEX(Menu!$E$6:$E$205,MATCH($B132,Menu!$B$6:$B$205,0)),"")</f>
        <v>32</v>
      </c>
      <c r="F132" s="8">
        <f t="shared" si="5"/>
        <v>32</v>
      </c>
      <c r="G132" s="15">
        <f>IFERROR(INDEX(Menu!$D$6:$D$205,MATCH($B132,Menu!$B$6:$B$205,0)),"")</f>
        <v>14</v>
      </c>
      <c r="H132" s="15">
        <f t="shared" si="6"/>
        <v>14</v>
      </c>
      <c r="I132" s="15">
        <f t="shared" si="7"/>
        <v>18</v>
      </c>
      <c r="J132" s="10" t="s">
        <v>18</v>
      </c>
      <c r="K132" s="10" t="s">
        <v>36</v>
      </c>
      <c r="L132" t="str">
        <f t="shared" si="8"/>
        <v>Miercoles</v>
      </c>
      <c r="M132" s="14" t="str">
        <f t="shared" si="9"/>
        <v>2026-08</v>
      </c>
    </row>
    <row r="133" spans="1:13" x14ac:dyDescent="0.25">
      <c r="A133" s="16">
        <v>46246</v>
      </c>
      <c r="B133" s="10" t="s">
        <v>199</v>
      </c>
      <c r="C133" s="14" t="str">
        <f>IFERROR(INDEX(Menu!$C$6:$C$205,MATCH($B133,Menu!$B$6:$B$205,0)),"")</f>
        <v>Postres</v>
      </c>
      <c r="D133" s="18">
        <v>2</v>
      </c>
      <c r="E133" s="8">
        <f>IFERROR(INDEX(Menu!$E$6:$E$205,MATCH($B133,Menu!$B$6:$B$205,0)),"")</f>
        <v>7</v>
      </c>
      <c r="F133" s="8">
        <f t="shared" si="5"/>
        <v>14</v>
      </c>
      <c r="G133" s="15">
        <f>IFERROR(INDEX(Menu!$D$6:$D$205,MATCH($B133,Menu!$B$6:$B$205,0)),"")</f>
        <v>2.5</v>
      </c>
      <c r="H133" s="15">
        <f t="shared" si="6"/>
        <v>5</v>
      </c>
      <c r="I133" s="15">
        <f t="shared" si="7"/>
        <v>9</v>
      </c>
      <c r="J133" s="10" t="s">
        <v>20</v>
      </c>
      <c r="K133" s="10" t="s">
        <v>38</v>
      </c>
      <c r="L133" t="str">
        <f t="shared" si="8"/>
        <v>Miercoles</v>
      </c>
      <c r="M133" s="14" t="str">
        <f t="shared" si="9"/>
        <v>2026-08</v>
      </c>
    </row>
    <row r="134" spans="1:13" x14ac:dyDescent="0.25">
      <c r="A134" s="16">
        <v>46246</v>
      </c>
      <c r="B134" s="10" t="s">
        <v>192</v>
      </c>
      <c r="C134" s="14" t="str">
        <f>IFERROR(INDEX(Menu!$C$6:$C$205,MATCH($B134,Menu!$B$6:$B$205,0)),"")</f>
        <v>Entradas</v>
      </c>
      <c r="D134" s="18">
        <v>1</v>
      </c>
      <c r="E134" s="8">
        <f>IFERROR(INDEX(Menu!$E$6:$E$205,MATCH($B134,Menu!$B$6:$B$205,0)),"")</f>
        <v>10</v>
      </c>
      <c r="F134" s="8">
        <f t="shared" ref="F134:F197" si="10">IF(OR($D134="",$E134=""),"",$D134*$E134)</f>
        <v>10</v>
      </c>
      <c r="G134" s="15">
        <f>IFERROR(INDEX(Menu!$D$6:$D$205,MATCH($B134,Menu!$B$6:$B$205,0)),"")</f>
        <v>4</v>
      </c>
      <c r="H134" s="15">
        <f t="shared" ref="H134:H197" si="11">IF(OR($D134="",$G134=""),"",$D134*$G134)</f>
        <v>4</v>
      </c>
      <c r="I134" s="15">
        <f t="shared" ref="I134:I197" si="12">IF(OR($F134="",$H134=""),"",$F134-$H134)</f>
        <v>6</v>
      </c>
      <c r="J134" s="10" t="s">
        <v>18</v>
      </c>
      <c r="K134" s="10" t="s">
        <v>36</v>
      </c>
      <c r="L134" t="str">
        <f t="shared" ref="L134:L197" si="13">IF($A134="","",CHOOSE(WEEKDAY($A134,2),"Lunes","Martes","Miercoles","Jueves","Viernes","Sabado","Domingo"))</f>
        <v>Miercoles</v>
      </c>
      <c r="M134" s="14" t="str">
        <f t="shared" ref="M134:M197" si="14">IF($A134="","",TEXT($A134,"YYYY-MM"))</f>
        <v>2026-08</v>
      </c>
    </row>
    <row r="135" spans="1:13" x14ac:dyDescent="0.25">
      <c r="A135" s="16">
        <v>46246</v>
      </c>
      <c r="B135" s="10" t="s">
        <v>187</v>
      </c>
      <c r="C135" s="14" t="str">
        <f>IFERROR(INDEX(Menu!$C$6:$C$205,MATCH($B135,Menu!$B$6:$B$205,0)),"")</f>
        <v>Platos de Fondo</v>
      </c>
      <c r="D135" s="18">
        <v>1</v>
      </c>
      <c r="E135" s="8">
        <f>IFERROR(INDEX(Menu!$E$6:$E$205,MATCH($B135,Menu!$B$6:$B$205,0)),"")</f>
        <v>18</v>
      </c>
      <c r="F135" s="8">
        <f t="shared" si="10"/>
        <v>18</v>
      </c>
      <c r="G135" s="15">
        <f>IFERROR(INDEX(Menu!$D$6:$D$205,MATCH($B135,Menu!$B$6:$B$205,0)),"")</f>
        <v>8</v>
      </c>
      <c r="H135" s="15">
        <f t="shared" si="11"/>
        <v>8</v>
      </c>
      <c r="I135" s="15">
        <f t="shared" si="12"/>
        <v>10</v>
      </c>
      <c r="J135" s="10" t="s">
        <v>17</v>
      </c>
      <c r="K135" s="10" t="s">
        <v>38</v>
      </c>
      <c r="L135" t="str">
        <f t="shared" si="13"/>
        <v>Miercoles</v>
      </c>
      <c r="M135" s="14" t="str">
        <f t="shared" si="14"/>
        <v>2026-08</v>
      </c>
    </row>
    <row r="136" spans="1:13" x14ac:dyDescent="0.25">
      <c r="A136" s="16">
        <v>46246</v>
      </c>
      <c r="B136" s="10" t="s">
        <v>188</v>
      </c>
      <c r="C136" s="14" t="str">
        <f>IFERROR(INDEX(Menu!$C$6:$C$205,MATCH($B136,Menu!$B$6:$B$205,0)),"")</f>
        <v>Platos de Fondo</v>
      </c>
      <c r="D136" s="18">
        <v>3</v>
      </c>
      <c r="E136" s="8">
        <f>IFERROR(INDEX(Menu!$E$6:$E$205,MATCH($B136,Menu!$B$6:$B$205,0)),"")</f>
        <v>32</v>
      </c>
      <c r="F136" s="8">
        <f t="shared" si="10"/>
        <v>96</v>
      </c>
      <c r="G136" s="15">
        <f>IFERROR(INDEX(Menu!$D$6:$D$205,MATCH($B136,Menu!$B$6:$B$205,0)),"")</f>
        <v>14</v>
      </c>
      <c r="H136" s="15">
        <f t="shared" si="11"/>
        <v>42</v>
      </c>
      <c r="I136" s="15">
        <f t="shared" si="12"/>
        <v>54</v>
      </c>
      <c r="J136" s="10" t="s">
        <v>17</v>
      </c>
      <c r="K136" s="10" t="s">
        <v>38</v>
      </c>
      <c r="L136" t="str">
        <f t="shared" si="13"/>
        <v>Miercoles</v>
      </c>
      <c r="M136" s="14" t="str">
        <f t="shared" si="14"/>
        <v>2026-08</v>
      </c>
    </row>
    <row r="137" spans="1:13" x14ac:dyDescent="0.25">
      <c r="A137" s="16">
        <v>46246</v>
      </c>
      <c r="B137" s="10" t="s">
        <v>186</v>
      </c>
      <c r="C137" s="14" t="str">
        <f>IFERROR(INDEX(Menu!$C$6:$C$205,MATCH($B137,Menu!$B$6:$B$205,0)),"")</f>
        <v>Platos de Fondo</v>
      </c>
      <c r="D137" s="18">
        <v>1</v>
      </c>
      <c r="E137" s="8">
        <f>IFERROR(INDEX(Menu!$E$6:$E$205,MATCH($B137,Menu!$B$6:$B$205,0)),"")</f>
        <v>28</v>
      </c>
      <c r="F137" s="8">
        <f t="shared" si="10"/>
        <v>28</v>
      </c>
      <c r="G137" s="15">
        <f>IFERROR(INDEX(Menu!$D$6:$D$205,MATCH($B137,Menu!$B$6:$B$205,0)),"")</f>
        <v>14</v>
      </c>
      <c r="H137" s="15">
        <f t="shared" si="11"/>
        <v>14</v>
      </c>
      <c r="I137" s="15">
        <f t="shared" si="12"/>
        <v>14</v>
      </c>
      <c r="J137" s="10" t="s">
        <v>18</v>
      </c>
      <c r="K137" s="10" t="s">
        <v>38</v>
      </c>
      <c r="L137" t="str">
        <f t="shared" si="13"/>
        <v>Miercoles</v>
      </c>
      <c r="M137" s="14" t="str">
        <f t="shared" si="14"/>
        <v>2026-08</v>
      </c>
    </row>
    <row r="138" spans="1:13" x14ac:dyDescent="0.25">
      <c r="A138" s="16">
        <v>46246</v>
      </c>
      <c r="B138" s="10" t="s">
        <v>185</v>
      </c>
      <c r="C138" s="14" t="str">
        <f>IFERROR(INDEX(Menu!$C$6:$C$205,MATCH($B138,Menu!$B$6:$B$205,0)),"")</f>
        <v>Platos de Fondo</v>
      </c>
      <c r="D138" s="18">
        <v>2</v>
      </c>
      <c r="E138" s="8">
        <f>IFERROR(INDEX(Menu!$E$6:$E$205,MATCH($B138,Menu!$B$6:$B$205,0)),"")</f>
        <v>25</v>
      </c>
      <c r="F138" s="8">
        <f t="shared" si="10"/>
        <v>50</v>
      </c>
      <c r="G138" s="15">
        <f>IFERROR(INDEX(Menu!$D$6:$D$205,MATCH($B138,Menu!$B$6:$B$205,0)),"")</f>
        <v>12</v>
      </c>
      <c r="H138" s="15">
        <f t="shared" si="11"/>
        <v>24</v>
      </c>
      <c r="I138" s="15">
        <f t="shared" si="12"/>
        <v>26</v>
      </c>
      <c r="J138" s="10" t="s">
        <v>17</v>
      </c>
      <c r="K138" s="10" t="s">
        <v>36</v>
      </c>
      <c r="L138" t="str">
        <f t="shared" si="13"/>
        <v>Miercoles</v>
      </c>
      <c r="M138" s="14" t="str">
        <f t="shared" si="14"/>
        <v>2026-08</v>
      </c>
    </row>
    <row r="139" spans="1:13" x14ac:dyDescent="0.25">
      <c r="A139" s="16">
        <v>46246</v>
      </c>
      <c r="B139" s="10" t="s">
        <v>186</v>
      </c>
      <c r="C139" s="14" t="str">
        <f>IFERROR(INDEX(Menu!$C$6:$C$205,MATCH($B139,Menu!$B$6:$B$205,0)),"")</f>
        <v>Platos de Fondo</v>
      </c>
      <c r="D139" s="18">
        <v>2</v>
      </c>
      <c r="E139" s="8">
        <f>IFERROR(INDEX(Menu!$E$6:$E$205,MATCH($B139,Menu!$B$6:$B$205,0)),"")</f>
        <v>28</v>
      </c>
      <c r="F139" s="8">
        <f t="shared" si="10"/>
        <v>56</v>
      </c>
      <c r="G139" s="15">
        <f>IFERROR(INDEX(Menu!$D$6:$D$205,MATCH($B139,Menu!$B$6:$B$205,0)),"")</f>
        <v>14</v>
      </c>
      <c r="H139" s="15">
        <f t="shared" si="11"/>
        <v>28</v>
      </c>
      <c r="I139" s="15">
        <f t="shared" si="12"/>
        <v>28</v>
      </c>
      <c r="J139" s="10" t="s">
        <v>17</v>
      </c>
      <c r="K139" s="10" t="s">
        <v>37</v>
      </c>
      <c r="L139" t="str">
        <f t="shared" si="13"/>
        <v>Miercoles</v>
      </c>
      <c r="M139" s="14" t="str">
        <f t="shared" si="14"/>
        <v>2026-08</v>
      </c>
    </row>
    <row r="140" spans="1:13" x14ac:dyDescent="0.25">
      <c r="A140" s="16">
        <v>46246</v>
      </c>
      <c r="B140" s="10" t="s">
        <v>191</v>
      </c>
      <c r="C140" s="14" t="str">
        <f>IFERROR(INDEX(Menu!$C$6:$C$205,MATCH($B140,Menu!$B$6:$B$205,0)),"")</f>
        <v>Entradas</v>
      </c>
      <c r="D140" s="18">
        <v>3</v>
      </c>
      <c r="E140" s="8">
        <f>IFERROR(INDEX(Menu!$E$6:$E$205,MATCH($B140,Menu!$B$6:$B$205,0)),"")</f>
        <v>12</v>
      </c>
      <c r="F140" s="8">
        <f t="shared" si="10"/>
        <v>36</v>
      </c>
      <c r="G140" s="15">
        <f>IFERROR(INDEX(Menu!$D$6:$D$205,MATCH($B140,Menu!$B$6:$B$205,0)),"")</f>
        <v>5</v>
      </c>
      <c r="H140" s="15">
        <f t="shared" si="11"/>
        <v>15</v>
      </c>
      <c r="I140" s="15">
        <f t="shared" si="12"/>
        <v>21</v>
      </c>
      <c r="J140" s="10" t="s">
        <v>17</v>
      </c>
      <c r="K140" s="10" t="s">
        <v>37</v>
      </c>
      <c r="L140" t="str">
        <f t="shared" si="13"/>
        <v>Miercoles</v>
      </c>
      <c r="M140" s="14" t="str">
        <f t="shared" si="14"/>
        <v>2026-08</v>
      </c>
    </row>
    <row r="141" spans="1:13" x14ac:dyDescent="0.25">
      <c r="A141" s="16">
        <v>46246</v>
      </c>
      <c r="B141" s="10" t="s">
        <v>199</v>
      </c>
      <c r="C141" s="14" t="str">
        <f>IFERROR(INDEX(Menu!$C$6:$C$205,MATCH($B141,Menu!$B$6:$B$205,0)),"")</f>
        <v>Postres</v>
      </c>
      <c r="D141" s="18">
        <v>3</v>
      </c>
      <c r="E141" s="8">
        <f>IFERROR(INDEX(Menu!$E$6:$E$205,MATCH($B141,Menu!$B$6:$B$205,0)),"")</f>
        <v>7</v>
      </c>
      <c r="F141" s="8">
        <f t="shared" si="10"/>
        <v>21</v>
      </c>
      <c r="G141" s="15">
        <f>IFERROR(INDEX(Menu!$D$6:$D$205,MATCH($B141,Menu!$B$6:$B$205,0)),"")</f>
        <v>2.5</v>
      </c>
      <c r="H141" s="15">
        <f t="shared" si="11"/>
        <v>7.5</v>
      </c>
      <c r="I141" s="15">
        <f t="shared" si="12"/>
        <v>13.5</v>
      </c>
      <c r="J141" s="10" t="s">
        <v>19</v>
      </c>
      <c r="K141" s="10" t="s">
        <v>38</v>
      </c>
      <c r="L141" t="str">
        <f t="shared" si="13"/>
        <v>Miercoles</v>
      </c>
      <c r="M141" s="14" t="str">
        <f t="shared" si="14"/>
        <v>2026-08</v>
      </c>
    </row>
    <row r="142" spans="1:13" x14ac:dyDescent="0.25">
      <c r="A142" s="16">
        <v>46246</v>
      </c>
      <c r="B142" s="10" t="s">
        <v>199</v>
      </c>
      <c r="C142" s="14" t="str">
        <f>IFERROR(INDEX(Menu!$C$6:$C$205,MATCH($B142,Menu!$B$6:$B$205,0)),"")</f>
        <v>Postres</v>
      </c>
      <c r="D142" s="18">
        <v>2</v>
      </c>
      <c r="E142" s="8">
        <f>IFERROR(INDEX(Menu!$E$6:$E$205,MATCH($B142,Menu!$B$6:$B$205,0)),"")</f>
        <v>7</v>
      </c>
      <c r="F142" s="8">
        <f t="shared" si="10"/>
        <v>14</v>
      </c>
      <c r="G142" s="15">
        <f>IFERROR(INDEX(Menu!$D$6:$D$205,MATCH($B142,Menu!$B$6:$B$205,0)),"")</f>
        <v>2.5</v>
      </c>
      <c r="H142" s="15">
        <f t="shared" si="11"/>
        <v>5</v>
      </c>
      <c r="I142" s="15">
        <f t="shared" si="12"/>
        <v>9</v>
      </c>
      <c r="J142" s="10" t="s">
        <v>19</v>
      </c>
      <c r="K142" s="10" t="s">
        <v>38</v>
      </c>
      <c r="L142" t="str">
        <f t="shared" si="13"/>
        <v>Miercoles</v>
      </c>
      <c r="M142" s="14" t="str">
        <f t="shared" si="14"/>
        <v>2026-08</v>
      </c>
    </row>
    <row r="143" spans="1:13" x14ac:dyDescent="0.25">
      <c r="A143" s="16">
        <v>46246</v>
      </c>
      <c r="B143" s="10" t="s">
        <v>189</v>
      </c>
      <c r="C143" s="14" t="str">
        <f>IFERROR(INDEX(Menu!$C$6:$C$205,MATCH($B143,Menu!$B$6:$B$205,0)),"")</f>
        <v>Menu del Dia</v>
      </c>
      <c r="D143" s="18">
        <v>3</v>
      </c>
      <c r="E143" s="8">
        <f>IFERROR(INDEX(Menu!$E$6:$E$205,MATCH($B143,Menu!$B$6:$B$205,0)),"")</f>
        <v>15</v>
      </c>
      <c r="F143" s="8">
        <f t="shared" si="10"/>
        <v>45</v>
      </c>
      <c r="G143" s="15">
        <f>IFERROR(INDEX(Menu!$D$6:$D$205,MATCH($B143,Menu!$B$6:$B$205,0)),"")</f>
        <v>6</v>
      </c>
      <c r="H143" s="15">
        <f t="shared" si="11"/>
        <v>18</v>
      </c>
      <c r="I143" s="15">
        <f t="shared" si="12"/>
        <v>27</v>
      </c>
      <c r="J143" s="10" t="s">
        <v>18</v>
      </c>
      <c r="K143" s="10" t="s">
        <v>38</v>
      </c>
      <c r="L143" t="str">
        <f t="shared" si="13"/>
        <v>Miercoles</v>
      </c>
      <c r="M143" s="14" t="str">
        <f t="shared" si="14"/>
        <v>2026-08</v>
      </c>
    </row>
    <row r="144" spans="1:13" x14ac:dyDescent="0.25">
      <c r="A144" s="16">
        <v>46246</v>
      </c>
      <c r="B144" s="10" t="s">
        <v>193</v>
      </c>
      <c r="C144" s="14" t="str">
        <f>IFERROR(INDEX(Menu!$C$6:$C$205,MATCH($B144,Menu!$B$6:$B$205,0)),"")</f>
        <v>Entradas</v>
      </c>
      <c r="D144" s="18">
        <v>3</v>
      </c>
      <c r="E144" s="8">
        <f>IFERROR(INDEX(Menu!$E$6:$E$205,MATCH($B144,Menu!$B$6:$B$205,0)),"")</f>
        <v>12</v>
      </c>
      <c r="F144" s="8">
        <f t="shared" si="10"/>
        <v>36</v>
      </c>
      <c r="G144" s="15">
        <f>IFERROR(INDEX(Menu!$D$6:$D$205,MATCH($B144,Menu!$B$6:$B$205,0)),"")</f>
        <v>4</v>
      </c>
      <c r="H144" s="15">
        <f t="shared" si="11"/>
        <v>12</v>
      </c>
      <c r="I144" s="15">
        <f t="shared" si="12"/>
        <v>24</v>
      </c>
      <c r="J144" s="10" t="s">
        <v>18</v>
      </c>
      <c r="K144" s="10" t="s">
        <v>37</v>
      </c>
      <c r="L144" t="str">
        <f t="shared" si="13"/>
        <v>Miercoles</v>
      </c>
      <c r="M144" s="14" t="str">
        <f t="shared" si="14"/>
        <v>2026-08</v>
      </c>
    </row>
    <row r="145" spans="1:13" x14ac:dyDescent="0.25">
      <c r="A145" s="16">
        <v>46246</v>
      </c>
      <c r="B145" s="10" t="s">
        <v>188</v>
      </c>
      <c r="C145" s="14" t="str">
        <f>IFERROR(INDEX(Menu!$C$6:$C$205,MATCH($B145,Menu!$B$6:$B$205,0)),"")</f>
        <v>Platos de Fondo</v>
      </c>
      <c r="D145" s="18">
        <v>1</v>
      </c>
      <c r="E145" s="8">
        <f>IFERROR(INDEX(Menu!$E$6:$E$205,MATCH($B145,Menu!$B$6:$B$205,0)),"")</f>
        <v>32</v>
      </c>
      <c r="F145" s="8">
        <f t="shared" si="10"/>
        <v>32</v>
      </c>
      <c r="G145" s="15">
        <f>IFERROR(INDEX(Menu!$D$6:$D$205,MATCH($B145,Menu!$B$6:$B$205,0)),"")</f>
        <v>14</v>
      </c>
      <c r="H145" s="15">
        <f t="shared" si="11"/>
        <v>14</v>
      </c>
      <c r="I145" s="15">
        <f t="shared" si="12"/>
        <v>18</v>
      </c>
      <c r="J145" s="10" t="s">
        <v>17</v>
      </c>
      <c r="K145" s="10" t="s">
        <v>37</v>
      </c>
      <c r="L145" t="str">
        <f t="shared" si="13"/>
        <v>Miercoles</v>
      </c>
      <c r="M145" s="14" t="str">
        <f t="shared" si="14"/>
        <v>2026-08</v>
      </c>
    </row>
    <row r="146" spans="1:13" x14ac:dyDescent="0.25">
      <c r="A146" s="16">
        <v>46246</v>
      </c>
      <c r="B146" s="10" t="s">
        <v>197</v>
      </c>
      <c r="C146" s="14" t="str">
        <f>IFERROR(INDEX(Menu!$C$6:$C$205,MATCH($B146,Menu!$B$6:$B$205,0)),"")</f>
        <v>Combos</v>
      </c>
      <c r="D146" s="18">
        <v>3</v>
      </c>
      <c r="E146" s="8">
        <f>IFERROR(INDEX(Menu!$E$6:$E$205,MATCH($B146,Menu!$B$6:$B$205,0)),"")</f>
        <v>65</v>
      </c>
      <c r="F146" s="8">
        <f t="shared" si="10"/>
        <v>195</v>
      </c>
      <c r="G146" s="15">
        <f>IFERROR(INDEX(Menu!$D$6:$D$205,MATCH($B146,Menu!$B$6:$B$205,0)),"")</f>
        <v>30</v>
      </c>
      <c r="H146" s="15">
        <f t="shared" si="11"/>
        <v>90</v>
      </c>
      <c r="I146" s="15">
        <f t="shared" si="12"/>
        <v>105</v>
      </c>
      <c r="J146" s="10" t="s">
        <v>18</v>
      </c>
      <c r="K146" s="10" t="s">
        <v>38</v>
      </c>
      <c r="L146" t="str">
        <f t="shared" si="13"/>
        <v>Miercoles</v>
      </c>
      <c r="M146" s="14" t="str">
        <f t="shared" si="14"/>
        <v>2026-08</v>
      </c>
    </row>
    <row r="147" spans="1:13" x14ac:dyDescent="0.25">
      <c r="A147" s="16">
        <v>46246</v>
      </c>
      <c r="B147" s="10" t="s">
        <v>188</v>
      </c>
      <c r="C147" s="14" t="str">
        <f>IFERROR(INDEX(Menu!$C$6:$C$205,MATCH($B147,Menu!$B$6:$B$205,0)),"")</f>
        <v>Platos de Fondo</v>
      </c>
      <c r="D147" s="18">
        <v>3</v>
      </c>
      <c r="E147" s="8">
        <f>IFERROR(INDEX(Menu!$E$6:$E$205,MATCH($B147,Menu!$B$6:$B$205,0)),"")</f>
        <v>32</v>
      </c>
      <c r="F147" s="8">
        <f t="shared" si="10"/>
        <v>96</v>
      </c>
      <c r="G147" s="15">
        <f>IFERROR(INDEX(Menu!$D$6:$D$205,MATCH($B147,Menu!$B$6:$B$205,0)),"")</f>
        <v>14</v>
      </c>
      <c r="H147" s="15">
        <f t="shared" si="11"/>
        <v>42</v>
      </c>
      <c r="I147" s="15">
        <f t="shared" si="12"/>
        <v>54</v>
      </c>
      <c r="J147" s="10" t="s">
        <v>17</v>
      </c>
      <c r="K147" s="10" t="s">
        <v>37</v>
      </c>
      <c r="L147" t="str">
        <f t="shared" si="13"/>
        <v>Miercoles</v>
      </c>
      <c r="M147" s="14" t="str">
        <f t="shared" si="14"/>
        <v>2026-08</v>
      </c>
    </row>
    <row r="148" spans="1:13" x14ac:dyDescent="0.25">
      <c r="A148" s="16">
        <v>46246</v>
      </c>
      <c r="B148" s="10" t="s">
        <v>198</v>
      </c>
      <c r="C148" s="14" t="str">
        <f>IFERROR(INDEX(Menu!$C$6:$C$205,MATCH($B148,Menu!$B$6:$B$205,0)),"")</f>
        <v>Postres</v>
      </c>
      <c r="D148" s="18">
        <v>3</v>
      </c>
      <c r="E148" s="8">
        <f>IFERROR(INDEX(Menu!$E$6:$E$205,MATCH($B148,Menu!$B$6:$B$205,0)),"")</f>
        <v>8</v>
      </c>
      <c r="F148" s="8">
        <f t="shared" si="10"/>
        <v>24</v>
      </c>
      <c r="G148" s="15">
        <f>IFERROR(INDEX(Menu!$D$6:$D$205,MATCH($B148,Menu!$B$6:$B$205,0)),"")</f>
        <v>3</v>
      </c>
      <c r="H148" s="15">
        <f t="shared" si="11"/>
        <v>9</v>
      </c>
      <c r="I148" s="15">
        <f t="shared" si="12"/>
        <v>15</v>
      </c>
      <c r="J148" s="10" t="s">
        <v>17</v>
      </c>
      <c r="K148" s="10" t="s">
        <v>38</v>
      </c>
      <c r="L148" t="str">
        <f t="shared" si="13"/>
        <v>Miercoles</v>
      </c>
      <c r="M148" s="14" t="str">
        <f t="shared" si="14"/>
        <v>2026-08</v>
      </c>
    </row>
    <row r="149" spans="1:13" x14ac:dyDescent="0.25">
      <c r="A149" s="16">
        <v>46246</v>
      </c>
      <c r="B149" s="10" t="s">
        <v>185</v>
      </c>
      <c r="C149" s="14" t="str">
        <f>IFERROR(INDEX(Menu!$C$6:$C$205,MATCH($B149,Menu!$B$6:$B$205,0)),"")</f>
        <v>Platos de Fondo</v>
      </c>
      <c r="D149" s="18">
        <v>3</v>
      </c>
      <c r="E149" s="8">
        <f>IFERROR(INDEX(Menu!$E$6:$E$205,MATCH($B149,Menu!$B$6:$B$205,0)),"")</f>
        <v>25</v>
      </c>
      <c r="F149" s="8">
        <f t="shared" si="10"/>
        <v>75</v>
      </c>
      <c r="G149" s="15">
        <f>IFERROR(INDEX(Menu!$D$6:$D$205,MATCH($B149,Menu!$B$6:$B$205,0)),"")</f>
        <v>12</v>
      </c>
      <c r="H149" s="15">
        <f t="shared" si="11"/>
        <v>36</v>
      </c>
      <c r="I149" s="15">
        <f t="shared" si="12"/>
        <v>39</v>
      </c>
      <c r="J149" s="10" t="s">
        <v>19</v>
      </c>
      <c r="K149" s="10" t="s">
        <v>36</v>
      </c>
      <c r="L149" t="str">
        <f t="shared" si="13"/>
        <v>Miercoles</v>
      </c>
      <c r="M149" s="14" t="str">
        <f t="shared" si="14"/>
        <v>2026-08</v>
      </c>
    </row>
    <row r="150" spans="1:13" x14ac:dyDescent="0.25">
      <c r="A150" s="16">
        <v>46246</v>
      </c>
      <c r="B150" s="10" t="s">
        <v>186</v>
      </c>
      <c r="C150" s="14" t="str">
        <f>IFERROR(INDEX(Menu!$C$6:$C$205,MATCH($B150,Menu!$B$6:$B$205,0)),"")</f>
        <v>Platos de Fondo</v>
      </c>
      <c r="D150" s="18">
        <v>2</v>
      </c>
      <c r="E150" s="8">
        <f>IFERROR(INDEX(Menu!$E$6:$E$205,MATCH($B150,Menu!$B$6:$B$205,0)),"")</f>
        <v>28</v>
      </c>
      <c r="F150" s="8">
        <f t="shared" si="10"/>
        <v>56</v>
      </c>
      <c r="G150" s="15">
        <f>IFERROR(INDEX(Menu!$D$6:$D$205,MATCH($B150,Menu!$B$6:$B$205,0)),"")</f>
        <v>14</v>
      </c>
      <c r="H150" s="15">
        <f t="shared" si="11"/>
        <v>28</v>
      </c>
      <c r="I150" s="15">
        <f t="shared" si="12"/>
        <v>28</v>
      </c>
      <c r="J150" s="10" t="s">
        <v>17</v>
      </c>
      <c r="K150" s="10" t="s">
        <v>38</v>
      </c>
      <c r="L150" t="str">
        <f t="shared" si="13"/>
        <v>Miercoles</v>
      </c>
      <c r="M150" s="14" t="str">
        <f t="shared" si="14"/>
        <v>2026-08</v>
      </c>
    </row>
    <row r="151" spans="1:13" x14ac:dyDescent="0.25">
      <c r="A151" s="16">
        <v>46246</v>
      </c>
      <c r="B151" s="10" t="s">
        <v>191</v>
      </c>
      <c r="C151" s="14" t="str">
        <f>IFERROR(INDEX(Menu!$C$6:$C$205,MATCH($B151,Menu!$B$6:$B$205,0)),"")</f>
        <v>Entradas</v>
      </c>
      <c r="D151" s="18">
        <v>2</v>
      </c>
      <c r="E151" s="8">
        <f>IFERROR(INDEX(Menu!$E$6:$E$205,MATCH($B151,Menu!$B$6:$B$205,0)),"")</f>
        <v>12</v>
      </c>
      <c r="F151" s="8">
        <f t="shared" si="10"/>
        <v>24</v>
      </c>
      <c r="G151" s="15">
        <f>IFERROR(INDEX(Menu!$D$6:$D$205,MATCH($B151,Menu!$B$6:$B$205,0)),"")</f>
        <v>5</v>
      </c>
      <c r="H151" s="15">
        <f t="shared" si="11"/>
        <v>10</v>
      </c>
      <c r="I151" s="15">
        <f t="shared" si="12"/>
        <v>14</v>
      </c>
      <c r="J151" s="10" t="s">
        <v>17</v>
      </c>
      <c r="K151" s="10" t="s">
        <v>36</v>
      </c>
      <c r="L151" t="str">
        <f t="shared" si="13"/>
        <v>Miercoles</v>
      </c>
      <c r="M151" s="14" t="str">
        <f t="shared" si="14"/>
        <v>2026-08</v>
      </c>
    </row>
    <row r="152" spans="1:13" x14ac:dyDescent="0.25">
      <c r="A152" s="16">
        <v>46246</v>
      </c>
      <c r="B152" s="10" t="s">
        <v>195</v>
      </c>
      <c r="C152" s="14" t="str">
        <f>IFERROR(INDEX(Menu!$C$6:$C$205,MATCH($B152,Menu!$B$6:$B$205,0)),"")</f>
        <v>Bebidas</v>
      </c>
      <c r="D152" s="18">
        <v>3</v>
      </c>
      <c r="E152" s="8">
        <f>IFERROR(INDEX(Menu!$E$6:$E$205,MATCH($B152,Menu!$B$6:$B$205,0)),"")</f>
        <v>9</v>
      </c>
      <c r="F152" s="8">
        <f t="shared" si="10"/>
        <v>27</v>
      </c>
      <c r="G152" s="15">
        <f>IFERROR(INDEX(Menu!$D$6:$D$205,MATCH($B152,Menu!$B$6:$B$205,0)),"")</f>
        <v>3</v>
      </c>
      <c r="H152" s="15">
        <f t="shared" si="11"/>
        <v>9</v>
      </c>
      <c r="I152" s="15">
        <f t="shared" si="12"/>
        <v>18</v>
      </c>
      <c r="J152" s="10" t="s">
        <v>18</v>
      </c>
      <c r="K152" s="10" t="s">
        <v>37</v>
      </c>
      <c r="L152" t="str">
        <f t="shared" si="13"/>
        <v>Miercoles</v>
      </c>
      <c r="M152" s="14" t="str">
        <f t="shared" si="14"/>
        <v>2026-08</v>
      </c>
    </row>
    <row r="153" spans="1:13" x14ac:dyDescent="0.25">
      <c r="A153" s="16">
        <v>46246</v>
      </c>
      <c r="B153" s="10" t="s">
        <v>187</v>
      </c>
      <c r="C153" s="14" t="str">
        <f>IFERROR(INDEX(Menu!$C$6:$C$205,MATCH($B153,Menu!$B$6:$B$205,0)),"")</f>
        <v>Platos de Fondo</v>
      </c>
      <c r="D153" s="18">
        <v>2</v>
      </c>
      <c r="E153" s="8">
        <f>IFERROR(INDEX(Menu!$E$6:$E$205,MATCH($B153,Menu!$B$6:$B$205,0)),"")</f>
        <v>18</v>
      </c>
      <c r="F153" s="8">
        <f t="shared" si="10"/>
        <v>36</v>
      </c>
      <c r="G153" s="15">
        <f>IFERROR(INDEX(Menu!$D$6:$D$205,MATCH($B153,Menu!$B$6:$B$205,0)),"")</f>
        <v>8</v>
      </c>
      <c r="H153" s="15">
        <f t="shared" si="11"/>
        <v>16</v>
      </c>
      <c r="I153" s="15">
        <f t="shared" si="12"/>
        <v>20</v>
      </c>
      <c r="J153" s="10" t="s">
        <v>20</v>
      </c>
      <c r="K153" s="10" t="s">
        <v>38</v>
      </c>
      <c r="L153" t="str">
        <f t="shared" si="13"/>
        <v>Miercoles</v>
      </c>
      <c r="M153" s="14" t="str">
        <f t="shared" si="14"/>
        <v>2026-08</v>
      </c>
    </row>
    <row r="154" spans="1:13" x14ac:dyDescent="0.25">
      <c r="A154" s="16">
        <v>46246</v>
      </c>
      <c r="B154" s="10" t="s">
        <v>193</v>
      </c>
      <c r="C154" s="14" t="str">
        <f>IFERROR(INDEX(Menu!$C$6:$C$205,MATCH($B154,Menu!$B$6:$B$205,0)),"")</f>
        <v>Entradas</v>
      </c>
      <c r="D154" s="18">
        <v>1</v>
      </c>
      <c r="E154" s="8">
        <f>IFERROR(INDEX(Menu!$E$6:$E$205,MATCH($B154,Menu!$B$6:$B$205,0)),"")</f>
        <v>12</v>
      </c>
      <c r="F154" s="8">
        <f t="shared" si="10"/>
        <v>12</v>
      </c>
      <c r="G154" s="15">
        <f>IFERROR(INDEX(Menu!$D$6:$D$205,MATCH($B154,Menu!$B$6:$B$205,0)),"")</f>
        <v>4</v>
      </c>
      <c r="H154" s="15">
        <f t="shared" si="11"/>
        <v>4</v>
      </c>
      <c r="I154" s="15">
        <f t="shared" si="12"/>
        <v>8</v>
      </c>
      <c r="J154" s="10" t="s">
        <v>18</v>
      </c>
      <c r="K154" s="10" t="s">
        <v>37</v>
      </c>
      <c r="L154" t="str">
        <f t="shared" si="13"/>
        <v>Miercoles</v>
      </c>
      <c r="M154" s="14" t="str">
        <f t="shared" si="14"/>
        <v>2026-08</v>
      </c>
    </row>
    <row r="155" spans="1:13" x14ac:dyDescent="0.25">
      <c r="A155" s="16">
        <v>46246</v>
      </c>
      <c r="B155" s="10" t="s">
        <v>185</v>
      </c>
      <c r="C155" s="14" t="str">
        <f>IFERROR(INDEX(Menu!$C$6:$C$205,MATCH($B155,Menu!$B$6:$B$205,0)),"")</f>
        <v>Platos de Fondo</v>
      </c>
      <c r="D155" s="18">
        <v>1</v>
      </c>
      <c r="E155" s="8">
        <f>IFERROR(INDEX(Menu!$E$6:$E$205,MATCH($B155,Menu!$B$6:$B$205,0)),"")</f>
        <v>25</v>
      </c>
      <c r="F155" s="8">
        <f t="shared" si="10"/>
        <v>25</v>
      </c>
      <c r="G155" s="15">
        <f>IFERROR(INDEX(Menu!$D$6:$D$205,MATCH($B155,Menu!$B$6:$B$205,0)),"")</f>
        <v>12</v>
      </c>
      <c r="H155" s="15">
        <f t="shared" si="11"/>
        <v>12</v>
      </c>
      <c r="I155" s="15">
        <f t="shared" si="12"/>
        <v>13</v>
      </c>
      <c r="J155" s="10" t="s">
        <v>17</v>
      </c>
      <c r="K155" s="10" t="s">
        <v>38</v>
      </c>
      <c r="L155" t="str">
        <f t="shared" si="13"/>
        <v>Miercoles</v>
      </c>
      <c r="M155" s="14" t="str">
        <f t="shared" si="14"/>
        <v>2026-08</v>
      </c>
    </row>
    <row r="156" spans="1:13" x14ac:dyDescent="0.25">
      <c r="A156" s="16">
        <v>46246</v>
      </c>
      <c r="B156" s="10" t="s">
        <v>189</v>
      </c>
      <c r="C156" s="14" t="str">
        <f>IFERROR(INDEX(Menu!$C$6:$C$205,MATCH($B156,Menu!$B$6:$B$205,0)),"")</f>
        <v>Menu del Dia</v>
      </c>
      <c r="D156" s="18">
        <v>1</v>
      </c>
      <c r="E156" s="8">
        <f>IFERROR(INDEX(Menu!$E$6:$E$205,MATCH($B156,Menu!$B$6:$B$205,0)),"")</f>
        <v>15</v>
      </c>
      <c r="F156" s="8">
        <f t="shared" si="10"/>
        <v>15</v>
      </c>
      <c r="G156" s="15">
        <f>IFERROR(INDEX(Menu!$D$6:$D$205,MATCH($B156,Menu!$B$6:$B$205,0)),"")</f>
        <v>6</v>
      </c>
      <c r="H156" s="15">
        <f t="shared" si="11"/>
        <v>6</v>
      </c>
      <c r="I156" s="15">
        <f t="shared" si="12"/>
        <v>9</v>
      </c>
      <c r="J156" s="10" t="s">
        <v>19</v>
      </c>
      <c r="K156" s="10" t="s">
        <v>37</v>
      </c>
      <c r="L156" t="str">
        <f t="shared" si="13"/>
        <v>Miercoles</v>
      </c>
      <c r="M156" s="14" t="str">
        <f t="shared" si="14"/>
        <v>2026-08</v>
      </c>
    </row>
    <row r="157" spans="1:13" x14ac:dyDescent="0.25">
      <c r="A157" s="16">
        <v>46246</v>
      </c>
      <c r="B157" s="10" t="s">
        <v>186</v>
      </c>
      <c r="C157" s="14" t="str">
        <f>IFERROR(INDEX(Menu!$C$6:$C$205,MATCH($B157,Menu!$B$6:$B$205,0)),"")</f>
        <v>Platos de Fondo</v>
      </c>
      <c r="D157" s="18">
        <v>2</v>
      </c>
      <c r="E157" s="8">
        <f>IFERROR(INDEX(Menu!$E$6:$E$205,MATCH($B157,Menu!$B$6:$B$205,0)),"")</f>
        <v>28</v>
      </c>
      <c r="F157" s="8">
        <f t="shared" si="10"/>
        <v>56</v>
      </c>
      <c r="G157" s="15">
        <f>IFERROR(INDEX(Menu!$D$6:$D$205,MATCH($B157,Menu!$B$6:$B$205,0)),"")</f>
        <v>14</v>
      </c>
      <c r="H157" s="15">
        <f t="shared" si="11"/>
        <v>28</v>
      </c>
      <c r="I157" s="15">
        <f t="shared" si="12"/>
        <v>28</v>
      </c>
      <c r="J157" s="10" t="s">
        <v>18</v>
      </c>
      <c r="K157" s="10" t="s">
        <v>38</v>
      </c>
      <c r="L157" t="str">
        <f t="shared" si="13"/>
        <v>Miercoles</v>
      </c>
      <c r="M157" s="14" t="str">
        <f t="shared" si="14"/>
        <v>2026-08</v>
      </c>
    </row>
    <row r="158" spans="1:13" x14ac:dyDescent="0.25">
      <c r="A158" s="16">
        <v>46246</v>
      </c>
      <c r="B158" s="10" t="s">
        <v>190</v>
      </c>
      <c r="C158" s="14" t="str">
        <f>IFERROR(INDEX(Menu!$C$6:$C$205,MATCH($B158,Menu!$B$6:$B$205,0)),"")</f>
        <v>Menu del Dia</v>
      </c>
      <c r="D158" s="18">
        <v>2</v>
      </c>
      <c r="E158" s="8">
        <f>IFERROR(INDEX(Menu!$E$6:$E$205,MATCH($B158,Menu!$B$6:$B$205,0)),"")</f>
        <v>18</v>
      </c>
      <c r="F158" s="8">
        <f t="shared" si="10"/>
        <v>36</v>
      </c>
      <c r="G158" s="15">
        <f>IFERROR(INDEX(Menu!$D$6:$D$205,MATCH($B158,Menu!$B$6:$B$205,0)),"")</f>
        <v>8</v>
      </c>
      <c r="H158" s="15">
        <f t="shared" si="11"/>
        <v>16</v>
      </c>
      <c r="I158" s="15">
        <f t="shared" si="12"/>
        <v>20</v>
      </c>
      <c r="J158" s="10" t="s">
        <v>17</v>
      </c>
      <c r="K158" s="10" t="s">
        <v>38</v>
      </c>
      <c r="L158" t="str">
        <f t="shared" si="13"/>
        <v>Miercoles</v>
      </c>
      <c r="M158" s="14" t="str">
        <f t="shared" si="14"/>
        <v>2026-08</v>
      </c>
    </row>
    <row r="159" spans="1:13" x14ac:dyDescent="0.25">
      <c r="A159" s="16">
        <v>46246</v>
      </c>
      <c r="B159" s="10" t="s">
        <v>189</v>
      </c>
      <c r="C159" s="14" t="str">
        <f>IFERROR(INDEX(Menu!$C$6:$C$205,MATCH($B159,Menu!$B$6:$B$205,0)),"")</f>
        <v>Menu del Dia</v>
      </c>
      <c r="D159" s="18">
        <v>2</v>
      </c>
      <c r="E159" s="8">
        <f>IFERROR(INDEX(Menu!$E$6:$E$205,MATCH($B159,Menu!$B$6:$B$205,0)),"")</f>
        <v>15</v>
      </c>
      <c r="F159" s="8">
        <f t="shared" si="10"/>
        <v>30</v>
      </c>
      <c r="G159" s="15">
        <f>IFERROR(INDEX(Menu!$D$6:$D$205,MATCH($B159,Menu!$B$6:$B$205,0)),"")</f>
        <v>6</v>
      </c>
      <c r="H159" s="15">
        <f t="shared" si="11"/>
        <v>12</v>
      </c>
      <c r="I159" s="15">
        <f t="shared" si="12"/>
        <v>18</v>
      </c>
      <c r="J159" s="10" t="s">
        <v>19</v>
      </c>
      <c r="K159" s="10" t="s">
        <v>37</v>
      </c>
      <c r="L159" t="str">
        <f t="shared" si="13"/>
        <v>Miercoles</v>
      </c>
      <c r="M159" s="14" t="str">
        <f t="shared" si="14"/>
        <v>2026-08</v>
      </c>
    </row>
    <row r="160" spans="1:13" x14ac:dyDescent="0.25">
      <c r="A160" s="16">
        <v>46246</v>
      </c>
      <c r="B160" s="10" t="s">
        <v>190</v>
      </c>
      <c r="C160" s="14" t="str">
        <f>IFERROR(INDEX(Menu!$C$6:$C$205,MATCH($B160,Menu!$B$6:$B$205,0)),"")</f>
        <v>Menu del Dia</v>
      </c>
      <c r="D160" s="18">
        <v>3</v>
      </c>
      <c r="E160" s="8">
        <f>IFERROR(INDEX(Menu!$E$6:$E$205,MATCH($B160,Menu!$B$6:$B$205,0)),"")</f>
        <v>18</v>
      </c>
      <c r="F160" s="8">
        <f t="shared" si="10"/>
        <v>54</v>
      </c>
      <c r="G160" s="15">
        <f>IFERROR(INDEX(Menu!$D$6:$D$205,MATCH($B160,Menu!$B$6:$B$205,0)),"")</f>
        <v>8</v>
      </c>
      <c r="H160" s="15">
        <f t="shared" si="11"/>
        <v>24</v>
      </c>
      <c r="I160" s="15">
        <f t="shared" si="12"/>
        <v>30</v>
      </c>
      <c r="J160" s="10" t="s">
        <v>19</v>
      </c>
      <c r="K160" s="10" t="s">
        <v>38</v>
      </c>
      <c r="L160" t="str">
        <f t="shared" si="13"/>
        <v>Miercoles</v>
      </c>
      <c r="M160" s="14" t="str">
        <f t="shared" si="14"/>
        <v>2026-08</v>
      </c>
    </row>
    <row r="161" spans="1:13" x14ac:dyDescent="0.25">
      <c r="A161" s="16">
        <v>46246</v>
      </c>
      <c r="B161" s="10" t="s">
        <v>185</v>
      </c>
      <c r="C161" s="14" t="str">
        <f>IFERROR(INDEX(Menu!$C$6:$C$205,MATCH($B161,Menu!$B$6:$B$205,0)),"")</f>
        <v>Platos de Fondo</v>
      </c>
      <c r="D161" s="18">
        <v>3</v>
      </c>
      <c r="E161" s="8">
        <f>IFERROR(INDEX(Menu!$E$6:$E$205,MATCH($B161,Menu!$B$6:$B$205,0)),"")</f>
        <v>25</v>
      </c>
      <c r="F161" s="8">
        <f t="shared" si="10"/>
        <v>75</v>
      </c>
      <c r="G161" s="15">
        <f>IFERROR(INDEX(Menu!$D$6:$D$205,MATCH($B161,Menu!$B$6:$B$205,0)),"")</f>
        <v>12</v>
      </c>
      <c r="H161" s="15">
        <f t="shared" si="11"/>
        <v>36</v>
      </c>
      <c r="I161" s="15">
        <f t="shared" si="12"/>
        <v>39</v>
      </c>
      <c r="J161" s="10" t="s">
        <v>19</v>
      </c>
      <c r="K161" s="10" t="s">
        <v>38</v>
      </c>
      <c r="L161" t="str">
        <f t="shared" si="13"/>
        <v>Miercoles</v>
      </c>
      <c r="M161" s="14" t="str">
        <f t="shared" si="14"/>
        <v>2026-08</v>
      </c>
    </row>
    <row r="162" spans="1:13" x14ac:dyDescent="0.25">
      <c r="A162" s="16">
        <v>46246</v>
      </c>
      <c r="B162" s="10" t="s">
        <v>190</v>
      </c>
      <c r="C162" s="14" t="str">
        <f>IFERROR(INDEX(Menu!$C$6:$C$205,MATCH($B162,Menu!$B$6:$B$205,0)),"")</f>
        <v>Menu del Dia</v>
      </c>
      <c r="D162" s="18">
        <v>3</v>
      </c>
      <c r="E162" s="8">
        <f>IFERROR(INDEX(Menu!$E$6:$E$205,MATCH($B162,Menu!$B$6:$B$205,0)),"")</f>
        <v>18</v>
      </c>
      <c r="F162" s="8">
        <f t="shared" si="10"/>
        <v>54</v>
      </c>
      <c r="G162" s="15">
        <f>IFERROR(INDEX(Menu!$D$6:$D$205,MATCH($B162,Menu!$B$6:$B$205,0)),"")</f>
        <v>8</v>
      </c>
      <c r="H162" s="15">
        <f t="shared" si="11"/>
        <v>24</v>
      </c>
      <c r="I162" s="15">
        <f t="shared" si="12"/>
        <v>30</v>
      </c>
      <c r="J162" s="10" t="s">
        <v>20</v>
      </c>
      <c r="K162" s="10" t="s">
        <v>36</v>
      </c>
      <c r="L162" t="str">
        <f t="shared" si="13"/>
        <v>Miercoles</v>
      </c>
      <c r="M162" s="14" t="str">
        <f t="shared" si="14"/>
        <v>2026-08</v>
      </c>
    </row>
    <row r="163" spans="1:13" x14ac:dyDescent="0.25">
      <c r="A163" s="16">
        <v>46246</v>
      </c>
      <c r="B163" s="10" t="s">
        <v>188</v>
      </c>
      <c r="C163" s="14" t="str">
        <f>IFERROR(INDEX(Menu!$C$6:$C$205,MATCH($B163,Menu!$B$6:$B$205,0)),"")</f>
        <v>Platos de Fondo</v>
      </c>
      <c r="D163" s="18">
        <v>3</v>
      </c>
      <c r="E163" s="8">
        <f>IFERROR(INDEX(Menu!$E$6:$E$205,MATCH($B163,Menu!$B$6:$B$205,0)),"")</f>
        <v>32</v>
      </c>
      <c r="F163" s="8">
        <f t="shared" si="10"/>
        <v>96</v>
      </c>
      <c r="G163" s="15">
        <f>IFERROR(INDEX(Menu!$D$6:$D$205,MATCH($B163,Menu!$B$6:$B$205,0)),"")</f>
        <v>14</v>
      </c>
      <c r="H163" s="15">
        <f t="shared" si="11"/>
        <v>42</v>
      </c>
      <c r="I163" s="15">
        <f t="shared" si="12"/>
        <v>54</v>
      </c>
      <c r="J163" s="10" t="s">
        <v>17</v>
      </c>
      <c r="K163" s="10" t="s">
        <v>37</v>
      </c>
      <c r="L163" t="str">
        <f t="shared" si="13"/>
        <v>Miercoles</v>
      </c>
      <c r="M163" s="14" t="str">
        <f t="shared" si="14"/>
        <v>2026-08</v>
      </c>
    </row>
    <row r="164" spans="1:13" x14ac:dyDescent="0.25">
      <c r="A164" s="16">
        <v>46246</v>
      </c>
      <c r="B164" s="10" t="s">
        <v>188</v>
      </c>
      <c r="C164" s="14" t="str">
        <f>IFERROR(INDEX(Menu!$C$6:$C$205,MATCH($B164,Menu!$B$6:$B$205,0)),"")</f>
        <v>Platos de Fondo</v>
      </c>
      <c r="D164" s="18">
        <v>1</v>
      </c>
      <c r="E164" s="8">
        <f>IFERROR(INDEX(Menu!$E$6:$E$205,MATCH($B164,Menu!$B$6:$B$205,0)),"")</f>
        <v>32</v>
      </c>
      <c r="F164" s="8">
        <f t="shared" si="10"/>
        <v>32</v>
      </c>
      <c r="G164" s="15">
        <f>IFERROR(INDEX(Menu!$D$6:$D$205,MATCH($B164,Menu!$B$6:$B$205,0)),"")</f>
        <v>14</v>
      </c>
      <c r="H164" s="15">
        <f t="shared" si="11"/>
        <v>14</v>
      </c>
      <c r="I164" s="15">
        <f t="shared" si="12"/>
        <v>18</v>
      </c>
      <c r="J164" s="10" t="s">
        <v>17</v>
      </c>
      <c r="K164" s="10" t="s">
        <v>37</v>
      </c>
      <c r="L164" t="str">
        <f t="shared" si="13"/>
        <v>Miercoles</v>
      </c>
      <c r="M164" s="14" t="str">
        <f t="shared" si="14"/>
        <v>2026-08</v>
      </c>
    </row>
    <row r="165" spans="1:13" x14ac:dyDescent="0.25">
      <c r="A165" s="16">
        <v>46246</v>
      </c>
      <c r="B165" s="10" t="s">
        <v>198</v>
      </c>
      <c r="C165" s="14" t="str">
        <f>IFERROR(INDEX(Menu!$C$6:$C$205,MATCH($B165,Menu!$B$6:$B$205,0)),"")</f>
        <v>Postres</v>
      </c>
      <c r="D165" s="18">
        <v>1</v>
      </c>
      <c r="E165" s="8">
        <f>IFERROR(INDEX(Menu!$E$6:$E$205,MATCH($B165,Menu!$B$6:$B$205,0)),"")</f>
        <v>8</v>
      </c>
      <c r="F165" s="8">
        <f t="shared" si="10"/>
        <v>8</v>
      </c>
      <c r="G165" s="15">
        <f>IFERROR(INDEX(Menu!$D$6:$D$205,MATCH($B165,Menu!$B$6:$B$205,0)),"")</f>
        <v>3</v>
      </c>
      <c r="H165" s="15">
        <f t="shared" si="11"/>
        <v>3</v>
      </c>
      <c r="I165" s="15">
        <f t="shared" si="12"/>
        <v>5</v>
      </c>
      <c r="J165" s="10" t="s">
        <v>19</v>
      </c>
      <c r="K165" s="10" t="s">
        <v>37</v>
      </c>
      <c r="L165" t="str">
        <f t="shared" si="13"/>
        <v>Miercoles</v>
      </c>
      <c r="M165" s="14" t="str">
        <f t="shared" si="14"/>
        <v>2026-08</v>
      </c>
    </row>
    <row r="166" spans="1:13" x14ac:dyDescent="0.25">
      <c r="A166" s="16">
        <v>46246</v>
      </c>
      <c r="B166" s="10" t="s">
        <v>191</v>
      </c>
      <c r="C166" s="14" t="str">
        <f>IFERROR(INDEX(Menu!$C$6:$C$205,MATCH($B166,Menu!$B$6:$B$205,0)),"")</f>
        <v>Entradas</v>
      </c>
      <c r="D166" s="18">
        <v>3</v>
      </c>
      <c r="E166" s="8">
        <f>IFERROR(INDEX(Menu!$E$6:$E$205,MATCH($B166,Menu!$B$6:$B$205,0)),"")</f>
        <v>12</v>
      </c>
      <c r="F166" s="8">
        <f t="shared" si="10"/>
        <v>36</v>
      </c>
      <c r="G166" s="15">
        <f>IFERROR(INDEX(Menu!$D$6:$D$205,MATCH($B166,Menu!$B$6:$B$205,0)),"")</f>
        <v>5</v>
      </c>
      <c r="H166" s="15">
        <f t="shared" si="11"/>
        <v>15</v>
      </c>
      <c r="I166" s="15">
        <f t="shared" si="12"/>
        <v>21</v>
      </c>
      <c r="J166" s="10" t="s">
        <v>18</v>
      </c>
      <c r="K166" s="10" t="s">
        <v>36</v>
      </c>
      <c r="L166" t="str">
        <f t="shared" si="13"/>
        <v>Miercoles</v>
      </c>
      <c r="M166" s="14" t="str">
        <f t="shared" si="14"/>
        <v>2026-08</v>
      </c>
    </row>
    <row r="167" spans="1:13" x14ac:dyDescent="0.25">
      <c r="A167" s="16">
        <v>46246</v>
      </c>
      <c r="B167" s="10" t="s">
        <v>187</v>
      </c>
      <c r="C167" s="14" t="str">
        <f>IFERROR(INDEX(Menu!$C$6:$C$205,MATCH($B167,Menu!$B$6:$B$205,0)),"")</f>
        <v>Platos de Fondo</v>
      </c>
      <c r="D167" s="18">
        <v>3</v>
      </c>
      <c r="E167" s="8">
        <f>IFERROR(INDEX(Menu!$E$6:$E$205,MATCH($B167,Menu!$B$6:$B$205,0)),"")</f>
        <v>18</v>
      </c>
      <c r="F167" s="8">
        <f t="shared" si="10"/>
        <v>54</v>
      </c>
      <c r="G167" s="15">
        <f>IFERROR(INDEX(Menu!$D$6:$D$205,MATCH($B167,Menu!$B$6:$B$205,0)),"")</f>
        <v>8</v>
      </c>
      <c r="H167" s="15">
        <f t="shared" si="11"/>
        <v>24</v>
      </c>
      <c r="I167" s="15">
        <f t="shared" si="12"/>
        <v>30</v>
      </c>
      <c r="J167" s="10" t="s">
        <v>17</v>
      </c>
      <c r="K167" s="10" t="s">
        <v>38</v>
      </c>
      <c r="L167" t="str">
        <f t="shared" si="13"/>
        <v>Miercoles</v>
      </c>
      <c r="M167" s="14" t="str">
        <f t="shared" si="14"/>
        <v>2026-08</v>
      </c>
    </row>
    <row r="168" spans="1:13" x14ac:dyDescent="0.25">
      <c r="A168" s="16">
        <v>46246</v>
      </c>
      <c r="B168" s="10" t="s">
        <v>196</v>
      </c>
      <c r="C168" s="14" t="str">
        <f>IFERROR(INDEX(Menu!$C$6:$C$205,MATCH($B168,Menu!$B$6:$B$205,0)),"")</f>
        <v>Bebidas</v>
      </c>
      <c r="D168" s="18">
        <v>3</v>
      </c>
      <c r="E168" s="8">
        <f>IFERROR(INDEX(Menu!$E$6:$E$205,MATCH($B168,Menu!$B$6:$B$205,0)),"")</f>
        <v>5</v>
      </c>
      <c r="F168" s="8">
        <f t="shared" si="10"/>
        <v>15</v>
      </c>
      <c r="G168" s="15">
        <f>IFERROR(INDEX(Menu!$D$6:$D$205,MATCH($B168,Menu!$B$6:$B$205,0)),"")</f>
        <v>2</v>
      </c>
      <c r="H168" s="15">
        <f t="shared" si="11"/>
        <v>6</v>
      </c>
      <c r="I168" s="15">
        <f t="shared" si="12"/>
        <v>9</v>
      </c>
      <c r="J168" s="10" t="s">
        <v>17</v>
      </c>
      <c r="K168" s="10" t="s">
        <v>37</v>
      </c>
      <c r="L168" t="str">
        <f t="shared" si="13"/>
        <v>Miercoles</v>
      </c>
      <c r="M168" s="14" t="str">
        <f t="shared" si="14"/>
        <v>2026-08</v>
      </c>
    </row>
    <row r="169" spans="1:13" x14ac:dyDescent="0.25">
      <c r="A169" s="16">
        <v>46246</v>
      </c>
      <c r="B169" s="10" t="s">
        <v>190</v>
      </c>
      <c r="C169" s="14" t="str">
        <f>IFERROR(INDEX(Menu!$C$6:$C$205,MATCH($B169,Menu!$B$6:$B$205,0)),"")</f>
        <v>Menu del Dia</v>
      </c>
      <c r="D169" s="18">
        <v>2</v>
      </c>
      <c r="E169" s="8">
        <f>IFERROR(INDEX(Menu!$E$6:$E$205,MATCH($B169,Menu!$B$6:$B$205,0)),"")</f>
        <v>18</v>
      </c>
      <c r="F169" s="8">
        <f t="shared" si="10"/>
        <v>36</v>
      </c>
      <c r="G169" s="15">
        <f>IFERROR(INDEX(Menu!$D$6:$D$205,MATCH($B169,Menu!$B$6:$B$205,0)),"")</f>
        <v>8</v>
      </c>
      <c r="H169" s="15">
        <f t="shared" si="11"/>
        <v>16</v>
      </c>
      <c r="I169" s="15">
        <f t="shared" si="12"/>
        <v>20</v>
      </c>
      <c r="J169" s="10" t="s">
        <v>18</v>
      </c>
      <c r="K169" s="10" t="s">
        <v>38</v>
      </c>
      <c r="L169" t="str">
        <f t="shared" si="13"/>
        <v>Miercoles</v>
      </c>
      <c r="M169" s="14" t="str">
        <f t="shared" si="14"/>
        <v>2026-08</v>
      </c>
    </row>
    <row r="170" spans="1:13" x14ac:dyDescent="0.25">
      <c r="A170" s="16">
        <v>46246</v>
      </c>
      <c r="B170" s="10" t="s">
        <v>189</v>
      </c>
      <c r="C170" s="14" t="str">
        <f>IFERROR(INDEX(Menu!$C$6:$C$205,MATCH($B170,Menu!$B$6:$B$205,0)),"")</f>
        <v>Menu del Dia</v>
      </c>
      <c r="D170" s="18">
        <v>2</v>
      </c>
      <c r="E170" s="8">
        <f>IFERROR(INDEX(Menu!$E$6:$E$205,MATCH($B170,Menu!$B$6:$B$205,0)),"")</f>
        <v>15</v>
      </c>
      <c r="F170" s="8">
        <f t="shared" si="10"/>
        <v>30</v>
      </c>
      <c r="G170" s="15">
        <f>IFERROR(INDEX(Menu!$D$6:$D$205,MATCH($B170,Menu!$B$6:$B$205,0)),"")</f>
        <v>6</v>
      </c>
      <c r="H170" s="15">
        <f t="shared" si="11"/>
        <v>12</v>
      </c>
      <c r="I170" s="15">
        <f t="shared" si="12"/>
        <v>18</v>
      </c>
      <c r="J170" s="10" t="s">
        <v>18</v>
      </c>
      <c r="K170" s="10" t="s">
        <v>37</v>
      </c>
      <c r="L170" t="str">
        <f t="shared" si="13"/>
        <v>Miercoles</v>
      </c>
      <c r="M170" s="14" t="str">
        <f t="shared" si="14"/>
        <v>2026-08</v>
      </c>
    </row>
    <row r="171" spans="1:13" x14ac:dyDescent="0.25">
      <c r="A171" s="16">
        <v>46246</v>
      </c>
      <c r="B171" s="10" t="s">
        <v>189</v>
      </c>
      <c r="C171" s="14" t="str">
        <f>IFERROR(INDEX(Menu!$C$6:$C$205,MATCH($B171,Menu!$B$6:$B$205,0)),"")</f>
        <v>Menu del Dia</v>
      </c>
      <c r="D171" s="18">
        <v>1</v>
      </c>
      <c r="E171" s="8">
        <f>IFERROR(INDEX(Menu!$E$6:$E$205,MATCH($B171,Menu!$B$6:$B$205,0)),"")</f>
        <v>15</v>
      </c>
      <c r="F171" s="8">
        <f t="shared" si="10"/>
        <v>15</v>
      </c>
      <c r="G171" s="15">
        <f>IFERROR(INDEX(Menu!$D$6:$D$205,MATCH($B171,Menu!$B$6:$B$205,0)),"")</f>
        <v>6</v>
      </c>
      <c r="H171" s="15">
        <f t="shared" si="11"/>
        <v>6</v>
      </c>
      <c r="I171" s="15">
        <f t="shared" si="12"/>
        <v>9</v>
      </c>
      <c r="J171" s="10" t="s">
        <v>17</v>
      </c>
      <c r="K171" s="10" t="s">
        <v>38</v>
      </c>
      <c r="L171" t="str">
        <f t="shared" si="13"/>
        <v>Miercoles</v>
      </c>
      <c r="M171" s="14" t="str">
        <f t="shared" si="14"/>
        <v>2026-08</v>
      </c>
    </row>
    <row r="172" spans="1:13" x14ac:dyDescent="0.25">
      <c r="A172" s="16">
        <v>46246</v>
      </c>
      <c r="B172" s="10" t="s">
        <v>189</v>
      </c>
      <c r="C172" s="14" t="str">
        <f>IFERROR(INDEX(Menu!$C$6:$C$205,MATCH($B172,Menu!$B$6:$B$205,0)),"")</f>
        <v>Menu del Dia</v>
      </c>
      <c r="D172" s="18">
        <v>2</v>
      </c>
      <c r="E172" s="8">
        <f>IFERROR(INDEX(Menu!$E$6:$E$205,MATCH($B172,Menu!$B$6:$B$205,0)),"")</f>
        <v>15</v>
      </c>
      <c r="F172" s="8">
        <f t="shared" si="10"/>
        <v>30</v>
      </c>
      <c r="G172" s="15">
        <f>IFERROR(INDEX(Menu!$D$6:$D$205,MATCH($B172,Menu!$B$6:$B$205,0)),"")</f>
        <v>6</v>
      </c>
      <c r="H172" s="15">
        <f t="shared" si="11"/>
        <v>12</v>
      </c>
      <c r="I172" s="15">
        <f t="shared" si="12"/>
        <v>18</v>
      </c>
      <c r="J172" s="10" t="s">
        <v>17</v>
      </c>
      <c r="K172" s="10" t="s">
        <v>37</v>
      </c>
      <c r="L172" t="str">
        <f t="shared" si="13"/>
        <v>Miercoles</v>
      </c>
      <c r="M172" s="14" t="str">
        <f t="shared" si="14"/>
        <v>2026-08</v>
      </c>
    </row>
    <row r="173" spans="1:13" x14ac:dyDescent="0.25">
      <c r="A173" s="16">
        <v>46246</v>
      </c>
      <c r="B173" s="10" t="s">
        <v>188</v>
      </c>
      <c r="C173" s="14" t="str">
        <f>IFERROR(INDEX(Menu!$C$6:$C$205,MATCH($B173,Menu!$B$6:$B$205,0)),"")</f>
        <v>Platos de Fondo</v>
      </c>
      <c r="D173" s="18">
        <v>1</v>
      </c>
      <c r="E173" s="8">
        <f>IFERROR(INDEX(Menu!$E$6:$E$205,MATCH($B173,Menu!$B$6:$B$205,0)),"")</f>
        <v>32</v>
      </c>
      <c r="F173" s="8">
        <f t="shared" si="10"/>
        <v>32</v>
      </c>
      <c r="G173" s="15">
        <f>IFERROR(INDEX(Menu!$D$6:$D$205,MATCH($B173,Menu!$B$6:$B$205,0)),"")</f>
        <v>14</v>
      </c>
      <c r="H173" s="15">
        <f t="shared" si="11"/>
        <v>14</v>
      </c>
      <c r="I173" s="15">
        <f t="shared" si="12"/>
        <v>18</v>
      </c>
      <c r="J173" s="10" t="s">
        <v>17</v>
      </c>
      <c r="K173" s="10" t="s">
        <v>37</v>
      </c>
      <c r="L173" t="str">
        <f t="shared" si="13"/>
        <v>Miercoles</v>
      </c>
      <c r="M173" s="14" t="str">
        <f t="shared" si="14"/>
        <v>2026-08</v>
      </c>
    </row>
    <row r="174" spans="1:13" x14ac:dyDescent="0.25">
      <c r="A174" s="16">
        <v>46246</v>
      </c>
      <c r="B174" s="10" t="s">
        <v>186</v>
      </c>
      <c r="C174" s="14" t="str">
        <f>IFERROR(INDEX(Menu!$C$6:$C$205,MATCH($B174,Menu!$B$6:$B$205,0)),"")</f>
        <v>Platos de Fondo</v>
      </c>
      <c r="D174" s="18">
        <v>1</v>
      </c>
      <c r="E174" s="8">
        <f>IFERROR(INDEX(Menu!$E$6:$E$205,MATCH($B174,Menu!$B$6:$B$205,0)),"")</f>
        <v>28</v>
      </c>
      <c r="F174" s="8">
        <f t="shared" si="10"/>
        <v>28</v>
      </c>
      <c r="G174" s="15">
        <f>IFERROR(INDEX(Menu!$D$6:$D$205,MATCH($B174,Menu!$B$6:$B$205,0)),"")</f>
        <v>14</v>
      </c>
      <c r="H174" s="15">
        <f t="shared" si="11"/>
        <v>14</v>
      </c>
      <c r="I174" s="15">
        <f t="shared" si="12"/>
        <v>14</v>
      </c>
      <c r="J174" s="10" t="s">
        <v>20</v>
      </c>
      <c r="K174" s="10" t="s">
        <v>37</v>
      </c>
      <c r="L174" t="str">
        <f t="shared" si="13"/>
        <v>Miercoles</v>
      </c>
      <c r="M174" s="14" t="str">
        <f t="shared" si="14"/>
        <v>2026-08</v>
      </c>
    </row>
    <row r="175" spans="1:13" x14ac:dyDescent="0.25">
      <c r="A175" s="16">
        <v>46246</v>
      </c>
      <c r="B175" s="10" t="s">
        <v>188</v>
      </c>
      <c r="C175" s="14" t="str">
        <f>IFERROR(INDEX(Menu!$C$6:$C$205,MATCH($B175,Menu!$B$6:$B$205,0)),"")</f>
        <v>Platos de Fondo</v>
      </c>
      <c r="D175" s="18">
        <v>3</v>
      </c>
      <c r="E175" s="8">
        <f>IFERROR(INDEX(Menu!$E$6:$E$205,MATCH($B175,Menu!$B$6:$B$205,0)),"")</f>
        <v>32</v>
      </c>
      <c r="F175" s="8">
        <f t="shared" si="10"/>
        <v>96</v>
      </c>
      <c r="G175" s="15">
        <f>IFERROR(INDEX(Menu!$D$6:$D$205,MATCH($B175,Menu!$B$6:$B$205,0)),"")</f>
        <v>14</v>
      </c>
      <c r="H175" s="15">
        <f t="shared" si="11"/>
        <v>42</v>
      </c>
      <c r="I175" s="15">
        <f t="shared" si="12"/>
        <v>54</v>
      </c>
      <c r="J175" s="10" t="s">
        <v>17</v>
      </c>
      <c r="K175" s="10" t="s">
        <v>36</v>
      </c>
      <c r="L175" t="str">
        <f t="shared" si="13"/>
        <v>Miercoles</v>
      </c>
      <c r="M175" s="14" t="str">
        <f t="shared" si="14"/>
        <v>2026-08</v>
      </c>
    </row>
    <row r="176" spans="1:13" x14ac:dyDescent="0.25">
      <c r="A176" s="16">
        <v>46246</v>
      </c>
      <c r="B176" s="10" t="s">
        <v>191</v>
      </c>
      <c r="C176" s="14" t="str">
        <f>IFERROR(INDEX(Menu!$C$6:$C$205,MATCH($B176,Menu!$B$6:$B$205,0)),"")</f>
        <v>Entradas</v>
      </c>
      <c r="D176" s="18">
        <v>2</v>
      </c>
      <c r="E176" s="8">
        <f>IFERROR(INDEX(Menu!$E$6:$E$205,MATCH($B176,Menu!$B$6:$B$205,0)),"")</f>
        <v>12</v>
      </c>
      <c r="F176" s="8">
        <f t="shared" si="10"/>
        <v>24</v>
      </c>
      <c r="G176" s="15">
        <f>IFERROR(INDEX(Menu!$D$6:$D$205,MATCH($B176,Menu!$B$6:$B$205,0)),"")</f>
        <v>5</v>
      </c>
      <c r="H176" s="15">
        <f t="shared" si="11"/>
        <v>10</v>
      </c>
      <c r="I176" s="15">
        <f t="shared" si="12"/>
        <v>14</v>
      </c>
      <c r="J176" s="10" t="s">
        <v>17</v>
      </c>
      <c r="K176" s="10" t="s">
        <v>38</v>
      </c>
      <c r="L176" t="str">
        <f t="shared" si="13"/>
        <v>Miercoles</v>
      </c>
      <c r="M176" s="14" t="str">
        <f t="shared" si="14"/>
        <v>2026-08</v>
      </c>
    </row>
    <row r="177" spans="1:13" x14ac:dyDescent="0.25">
      <c r="A177" s="16">
        <v>46246</v>
      </c>
      <c r="B177" s="10" t="s">
        <v>187</v>
      </c>
      <c r="C177" s="14" t="str">
        <f>IFERROR(INDEX(Menu!$C$6:$C$205,MATCH($B177,Menu!$B$6:$B$205,0)),"")</f>
        <v>Platos de Fondo</v>
      </c>
      <c r="D177" s="18">
        <v>3</v>
      </c>
      <c r="E177" s="8">
        <f>IFERROR(INDEX(Menu!$E$6:$E$205,MATCH($B177,Menu!$B$6:$B$205,0)),"")</f>
        <v>18</v>
      </c>
      <c r="F177" s="8">
        <f t="shared" si="10"/>
        <v>54</v>
      </c>
      <c r="G177" s="15">
        <f>IFERROR(INDEX(Menu!$D$6:$D$205,MATCH($B177,Menu!$B$6:$B$205,0)),"")</f>
        <v>8</v>
      </c>
      <c r="H177" s="15">
        <f t="shared" si="11"/>
        <v>24</v>
      </c>
      <c r="I177" s="15">
        <f t="shared" si="12"/>
        <v>30</v>
      </c>
      <c r="J177" s="10" t="s">
        <v>17</v>
      </c>
      <c r="K177" s="10" t="s">
        <v>37</v>
      </c>
      <c r="L177" t="str">
        <f t="shared" si="13"/>
        <v>Miercoles</v>
      </c>
      <c r="M177" s="14" t="str">
        <f t="shared" si="14"/>
        <v>2026-08</v>
      </c>
    </row>
    <row r="178" spans="1:13" x14ac:dyDescent="0.25">
      <c r="A178" s="16">
        <v>46247</v>
      </c>
      <c r="B178" s="10" t="s">
        <v>196</v>
      </c>
      <c r="C178" s="14" t="str">
        <f>IFERROR(INDEX(Menu!$C$6:$C$205,MATCH($B178,Menu!$B$6:$B$205,0)),"")</f>
        <v>Bebidas</v>
      </c>
      <c r="D178" s="18">
        <v>3</v>
      </c>
      <c r="E178" s="8">
        <f>IFERROR(INDEX(Menu!$E$6:$E$205,MATCH($B178,Menu!$B$6:$B$205,0)),"")</f>
        <v>5</v>
      </c>
      <c r="F178" s="8">
        <f t="shared" si="10"/>
        <v>15</v>
      </c>
      <c r="G178" s="15">
        <f>IFERROR(INDEX(Menu!$D$6:$D$205,MATCH($B178,Menu!$B$6:$B$205,0)),"")</f>
        <v>2</v>
      </c>
      <c r="H178" s="15">
        <f t="shared" si="11"/>
        <v>6</v>
      </c>
      <c r="I178" s="15">
        <f t="shared" si="12"/>
        <v>9</v>
      </c>
      <c r="J178" s="10" t="s">
        <v>17</v>
      </c>
      <c r="K178" s="10" t="s">
        <v>38</v>
      </c>
      <c r="L178" t="str">
        <f t="shared" si="13"/>
        <v>Jueves</v>
      </c>
      <c r="M178" s="14" t="str">
        <f t="shared" si="14"/>
        <v>2026-08</v>
      </c>
    </row>
    <row r="179" spans="1:13" x14ac:dyDescent="0.25">
      <c r="A179" s="16">
        <v>46247</v>
      </c>
      <c r="B179" s="10" t="s">
        <v>185</v>
      </c>
      <c r="C179" s="14" t="str">
        <f>IFERROR(INDEX(Menu!$C$6:$C$205,MATCH($B179,Menu!$B$6:$B$205,0)),"")</f>
        <v>Platos de Fondo</v>
      </c>
      <c r="D179" s="18">
        <v>1</v>
      </c>
      <c r="E179" s="8">
        <f>IFERROR(INDEX(Menu!$E$6:$E$205,MATCH($B179,Menu!$B$6:$B$205,0)),"")</f>
        <v>25</v>
      </c>
      <c r="F179" s="8">
        <f t="shared" si="10"/>
        <v>25</v>
      </c>
      <c r="G179" s="15">
        <f>IFERROR(INDEX(Menu!$D$6:$D$205,MATCH($B179,Menu!$B$6:$B$205,0)),"")</f>
        <v>12</v>
      </c>
      <c r="H179" s="15">
        <f t="shared" si="11"/>
        <v>12</v>
      </c>
      <c r="I179" s="15">
        <f t="shared" si="12"/>
        <v>13</v>
      </c>
      <c r="J179" s="10" t="s">
        <v>17</v>
      </c>
      <c r="K179" s="10" t="s">
        <v>38</v>
      </c>
      <c r="L179" t="str">
        <f t="shared" si="13"/>
        <v>Jueves</v>
      </c>
      <c r="M179" s="14" t="str">
        <f t="shared" si="14"/>
        <v>2026-08</v>
      </c>
    </row>
    <row r="180" spans="1:13" x14ac:dyDescent="0.25">
      <c r="A180" s="16">
        <v>46247</v>
      </c>
      <c r="B180" s="10" t="s">
        <v>192</v>
      </c>
      <c r="C180" s="14" t="str">
        <f>IFERROR(INDEX(Menu!$C$6:$C$205,MATCH($B180,Menu!$B$6:$B$205,0)),"")</f>
        <v>Entradas</v>
      </c>
      <c r="D180" s="18">
        <v>3</v>
      </c>
      <c r="E180" s="8">
        <f>IFERROR(INDEX(Menu!$E$6:$E$205,MATCH($B180,Menu!$B$6:$B$205,0)),"")</f>
        <v>10</v>
      </c>
      <c r="F180" s="8">
        <f t="shared" si="10"/>
        <v>30</v>
      </c>
      <c r="G180" s="15">
        <f>IFERROR(INDEX(Menu!$D$6:$D$205,MATCH($B180,Menu!$B$6:$B$205,0)),"")</f>
        <v>4</v>
      </c>
      <c r="H180" s="15">
        <f t="shared" si="11"/>
        <v>12</v>
      </c>
      <c r="I180" s="15">
        <f t="shared" si="12"/>
        <v>18</v>
      </c>
      <c r="J180" s="10" t="s">
        <v>17</v>
      </c>
      <c r="K180" s="10" t="s">
        <v>37</v>
      </c>
      <c r="L180" t="str">
        <f t="shared" si="13"/>
        <v>Jueves</v>
      </c>
      <c r="M180" s="14" t="str">
        <f t="shared" si="14"/>
        <v>2026-08</v>
      </c>
    </row>
    <row r="181" spans="1:13" x14ac:dyDescent="0.25">
      <c r="A181" s="16">
        <v>46247</v>
      </c>
      <c r="B181" s="10" t="s">
        <v>193</v>
      </c>
      <c r="C181" s="14" t="str">
        <f>IFERROR(INDEX(Menu!$C$6:$C$205,MATCH($B181,Menu!$B$6:$B$205,0)),"")</f>
        <v>Entradas</v>
      </c>
      <c r="D181" s="18">
        <v>3</v>
      </c>
      <c r="E181" s="8">
        <f>IFERROR(INDEX(Menu!$E$6:$E$205,MATCH($B181,Menu!$B$6:$B$205,0)),"")</f>
        <v>12</v>
      </c>
      <c r="F181" s="8">
        <f t="shared" si="10"/>
        <v>36</v>
      </c>
      <c r="G181" s="15">
        <f>IFERROR(INDEX(Menu!$D$6:$D$205,MATCH($B181,Menu!$B$6:$B$205,0)),"")</f>
        <v>4</v>
      </c>
      <c r="H181" s="15">
        <f t="shared" si="11"/>
        <v>12</v>
      </c>
      <c r="I181" s="15">
        <f t="shared" si="12"/>
        <v>24</v>
      </c>
      <c r="J181" s="10" t="s">
        <v>17</v>
      </c>
      <c r="K181" s="10" t="s">
        <v>36</v>
      </c>
      <c r="L181" t="str">
        <f t="shared" si="13"/>
        <v>Jueves</v>
      </c>
      <c r="M181" s="14" t="str">
        <f t="shared" si="14"/>
        <v>2026-08</v>
      </c>
    </row>
    <row r="182" spans="1:13" x14ac:dyDescent="0.25">
      <c r="A182" s="16">
        <v>46247</v>
      </c>
      <c r="B182" s="10" t="s">
        <v>189</v>
      </c>
      <c r="C182" s="14" t="str">
        <f>IFERROR(INDEX(Menu!$C$6:$C$205,MATCH($B182,Menu!$B$6:$B$205,0)),"")</f>
        <v>Menu del Dia</v>
      </c>
      <c r="D182" s="18">
        <v>1</v>
      </c>
      <c r="E182" s="8">
        <f>IFERROR(INDEX(Menu!$E$6:$E$205,MATCH($B182,Menu!$B$6:$B$205,0)),"")</f>
        <v>15</v>
      </c>
      <c r="F182" s="8">
        <f t="shared" si="10"/>
        <v>15</v>
      </c>
      <c r="G182" s="15">
        <f>IFERROR(INDEX(Menu!$D$6:$D$205,MATCH($B182,Menu!$B$6:$B$205,0)),"")</f>
        <v>6</v>
      </c>
      <c r="H182" s="15">
        <f t="shared" si="11"/>
        <v>6</v>
      </c>
      <c r="I182" s="15">
        <f t="shared" si="12"/>
        <v>9</v>
      </c>
      <c r="J182" s="10" t="s">
        <v>17</v>
      </c>
      <c r="K182" s="10" t="s">
        <v>37</v>
      </c>
      <c r="L182" t="str">
        <f t="shared" si="13"/>
        <v>Jueves</v>
      </c>
      <c r="M182" s="14" t="str">
        <f t="shared" si="14"/>
        <v>2026-08</v>
      </c>
    </row>
    <row r="183" spans="1:13" x14ac:dyDescent="0.25">
      <c r="A183" s="16">
        <v>46247</v>
      </c>
      <c r="B183" s="10" t="s">
        <v>191</v>
      </c>
      <c r="C183" s="14" t="str">
        <f>IFERROR(INDEX(Menu!$C$6:$C$205,MATCH($B183,Menu!$B$6:$B$205,0)),"")</f>
        <v>Entradas</v>
      </c>
      <c r="D183" s="18">
        <v>1</v>
      </c>
      <c r="E183" s="8">
        <f>IFERROR(INDEX(Menu!$E$6:$E$205,MATCH($B183,Menu!$B$6:$B$205,0)),"")</f>
        <v>12</v>
      </c>
      <c r="F183" s="8">
        <f t="shared" si="10"/>
        <v>12</v>
      </c>
      <c r="G183" s="15">
        <f>IFERROR(INDEX(Menu!$D$6:$D$205,MATCH($B183,Menu!$B$6:$B$205,0)),"")</f>
        <v>5</v>
      </c>
      <c r="H183" s="15">
        <f t="shared" si="11"/>
        <v>5</v>
      </c>
      <c r="I183" s="15">
        <f t="shared" si="12"/>
        <v>7</v>
      </c>
      <c r="J183" s="10" t="s">
        <v>17</v>
      </c>
      <c r="K183" s="10" t="s">
        <v>36</v>
      </c>
      <c r="L183" t="str">
        <f t="shared" si="13"/>
        <v>Jueves</v>
      </c>
      <c r="M183" s="14" t="str">
        <f t="shared" si="14"/>
        <v>2026-08</v>
      </c>
    </row>
    <row r="184" spans="1:13" x14ac:dyDescent="0.25">
      <c r="A184" s="16"/>
      <c r="B184" s="10"/>
      <c r="C184" s="14" t="str">
        <f>IFERROR(INDEX(Menu!$C$6:$C$205,MATCH($B184,Menu!$B$6:$B$205,0)),"")</f>
        <v/>
      </c>
      <c r="D184" s="18"/>
      <c r="E184" s="8" t="str">
        <f>IFERROR(INDEX(Menu!$E$6:$E$205,MATCH($B184,Menu!$B$6:$B$205,0)),"")</f>
        <v/>
      </c>
      <c r="F184" s="8" t="str">
        <f t="shared" si="10"/>
        <v/>
      </c>
      <c r="G184" s="15" t="str">
        <f>IFERROR(INDEX(Menu!$D$6:$D$205,MATCH($B184,Menu!$B$6:$B$205,0)),"")</f>
        <v/>
      </c>
      <c r="H184" s="15" t="str">
        <f t="shared" si="11"/>
        <v/>
      </c>
      <c r="I184" s="15" t="str">
        <f t="shared" si="12"/>
        <v/>
      </c>
      <c r="J184" s="10"/>
      <c r="K184" s="10"/>
      <c r="L184" t="str">
        <f t="shared" si="13"/>
        <v/>
      </c>
      <c r="M184" s="14" t="str">
        <f t="shared" si="14"/>
        <v/>
      </c>
    </row>
    <row r="185" spans="1:13" x14ac:dyDescent="0.25">
      <c r="A185" s="16"/>
      <c r="B185" s="10"/>
      <c r="C185" s="14" t="str">
        <f>IFERROR(INDEX(Menu!$C$6:$C$205,MATCH($B185,Menu!$B$6:$B$205,0)),"")</f>
        <v/>
      </c>
      <c r="D185" s="18"/>
      <c r="E185" s="8" t="str">
        <f>IFERROR(INDEX(Menu!$E$6:$E$205,MATCH($B185,Menu!$B$6:$B$205,0)),"")</f>
        <v/>
      </c>
      <c r="F185" s="8" t="str">
        <f t="shared" si="10"/>
        <v/>
      </c>
      <c r="G185" s="15" t="str">
        <f>IFERROR(INDEX(Menu!$D$6:$D$205,MATCH($B185,Menu!$B$6:$B$205,0)),"")</f>
        <v/>
      </c>
      <c r="H185" s="15" t="str">
        <f t="shared" si="11"/>
        <v/>
      </c>
      <c r="I185" s="15" t="str">
        <f t="shared" si="12"/>
        <v/>
      </c>
      <c r="J185" s="10"/>
      <c r="K185" s="10"/>
      <c r="L185" t="str">
        <f t="shared" si="13"/>
        <v/>
      </c>
      <c r="M185" s="14" t="str">
        <f t="shared" si="14"/>
        <v/>
      </c>
    </row>
    <row r="186" spans="1:13" x14ac:dyDescent="0.25">
      <c r="A186" s="16"/>
      <c r="B186" s="10"/>
      <c r="C186" s="14" t="str">
        <f>IFERROR(INDEX(Menu!$C$6:$C$205,MATCH($B186,Menu!$B$6:$B$205,0)),"")</f>
        <v/>
      </c>
      <c r="D186" s="18"/>
      <c r="E186" s="8" t="str">
        <f>IFERROR(INDEX(Menu!$E$6:$E$205,MATCH($B186,Menu!$B$6:$B$205,0)),"")</f>
        <v/>
      </c>
      <c r="F186" s="8" t="str">
        <f t="shared" si="10"/>
        <v/>
      </c>
      <c r="G186" s="15" t="str">
        <f>IFERROR(INDEX(Menu!$D$6:$D$205,MATCH($B186,Menu!$B$6:$B$205,0)),"")</f>
        <v/>
      </c>
      <c r="H186" s="15" t="str">
        <f t="shared" si="11"/>
        <v/>
      </c>
      <c r="I186" s="15" t="str">
        <f t="shared" si="12"/>
        <v/>
      </c>
      <c r="J186" s="10"/>
      <c r="K186" s="10"/>
      <c r="L186" t="str">
        <f t="shared" si="13"/>
        <v/>
      </c>
      <c r="M186" s="14" t="str">
        <f t="shared" si="14"/>
        <v/>
      </c>
    </row>
    <row r="187" spans="1:13" x14ac:dyDescent="0.25">
      <c r="A187" s="16"/>
      <c r="B187" s="10"/>
      <c r="C187" s="14" t="str">
        <f>IFERROR(INDEX(Menu!$C$6:$C$205,MATCH($B187,Menu!$B$6:$B$205,0)),"")</f>
        <v/>
      </c>
      <c r="D187" s="18"/>
      <c r="E187" s="8" t="str">
        <f>IFERROR(INDEX(Menu!$E$6:$E$205,MATCH($B187,Menu!$B$6:$B$205,0)),"")</f>
        <v/>
      </c>
      <c r="F187" s="8" t="str">
        <f t="shared" si="10"/>
        <v/>
      </c>
      <c r="G187" s="15" t="str">
        <f>IFERROR(INDEX(Menu!$D$6:$D$205,MATCH($B187,Menu!$B$6:$B$205,0)),"")</f>
        <v/>
      </c>
      <c r="H187" s="15" t="str">
        <f t="shared" si="11"/>
        <v/>
      </c>
      <c r="I187" s="15" t="str">
        <f t="shared" si="12"/>
        <v/>
      </c>
      <c r="J187" s="10"/>
      <c r="K187" s="10"/>
      <c r="L187" t="str">
        <f t="shared" si="13"/>
        <v/>
      </c>
      <c r="M187" s="14" t="str">
        <f t="shared" si="14"/>
        <v/>
      </c>
    </row>
    <row r="188" spans="1:13" x14ac:dyDescent="0.25">
      <c r="A188" s="16"/>
      <c r="B188" s="10"/>
      <c r="C188" s="14" t="str">
        <f>IFERROR(INDEX(Menu!$C$6:$C$205,MATCH($B188,Menu!$B$6:$B$205,0)),"")</f>
        <v/>
      </c>
      <c r="D188" s="18"/>
      <c r="E188" s="8" t="str">
        <f>IFERROR(INDEX(Menu!$E$6:$E$205,MATCH($B188,Menu!$B$6:$B$205,0)),"")</f>
        <v/>
      </c>
      <c r="F188" s="8" t="str">
        <f t="shared" si="10"/>
        <v/>
      </c>
      <c r="G188" s="15" t="str">
        <f>IFERROR(INDEX(Menu!$D$6:$D$205,MATCH($B188,Menu!$B$6:$B$205,0)),"")</f>
        <v/>
      </c>
      <c r="H188" s="15" t="str">
        <f t="shared" si="11"/>
        <v/>
      </c>
      <c r="I188" s="15" t="str">
        <f t="shared" si="12"/>
        <v/>
      </c>
      <c r="J188" s="10"/>
      <c r="K188" s="10"/>
      <c r="L188" t="str">
        <f t="shared" si="13"/>
        <v/>
      </c>
      <c r="M188" s="14" t="str">
        <f t="shared" si="14"/>
        <v/>
      </c>
    </row>
    <row r="189" spans="1:13" x14ac:dyDescent="0.25">
      <c r="A189" s="16"/>
      <c r="B189" s="10"/>
      <c r="C189" s="14" t="str">
        <f>IFERROR(INDEX(Menu!$C$6:$C$205,MATCH($B189,Menu!$B$6:$B$205,0)),"")</f>
        <v/>
      </c>
      <c r="D189" s="18"/>
      <c r="E189" s="8" t="str">
        <f>IFERROR(INDEX(Menu!$E$6:$E$205,MATCH($B189,Menu!$B$6:$B$205,0)),"")</f>
        <v/>
      </c>
      <c r="F189" s="8" t="str">
        <f t="shared" si="10"/>
        <v/>
      </c>
      <c r="G189" s="15" t="str">
        <f>IFERROR(INDEX(Menu!$D$6:$D$205,MATCH($B189,Menu!$B$6:$B$205,0)),"")</f>
        <v/>
      </c>
      <c r="H189" s="15" t="str">
        <f t="shared" si="11"/>
        <v/>
      </c>
      <c r="I189" s="15" t="str">
        <f t="shared" si="12"/>
        <v/>
      </c>
      <c r="J189" s="10"/>
      <c r="K189" s="10"/>
      <c r="L189" t="str">
        <f t="shared" si="13"/>
        <v/>
      </c>
      <c r="M189" s="14" t="str">
        <f t="shared" si="14"/>
        <v/>
      </c>
    </row>
    <row r="190" spans="1:13" x14ac:dyDescent="0.25">
      <c r="A190" s="16"/>
      <c r="B190" s="10"/>
      <c r="C190" s="14" t="str">
        <f>IFERROR(INDEX(Menu!$C$6:$C$205,MATCH($B190,Menu!$B$6:$B$205,0)),"")</f>
        <v/>
      </c>
      <c r="D190" s="18"/>
      <c r="E190" s="8" t="str">
        <f>IFERROR(INDEX(Menu!$E$6:$E$205,MATCH($B190,Menu!$B$6:$B$205,0)),"")</f>
        <v/>
      </c>
      <c r="F190" s="8" t="str">
        <f t="shared" si="10"/>
        <v/>
      </c>
      <c r="G190" s="15" t="str">
        <f>IFERROR(INDEX(Menu!$D$6:$D$205,MATCH($B190,Menu!$B$6:$B$205,0)),"")</f>
        <v/>
      </c>
      <c r="H190" s="15" t="str">
        <f t="shared" si="11"/>
        <v/>
      </c>
      <c r="I190" s="15" t="str">
        <f t="shared" si="12"/>
        <v/>
      </c>
      <c r="J190" s="10"/>
      <c r="K190" s="10"/>
      <c r="L190" t="str">
        <f t="shared" si="13"/>
        <v/>
      </c>
      <c r="M190" s="14" t="str">
        <f t="shared" si="14"/>
        <v/>
      </c>
    </row>
    <row r="191" spans="1:13" x14ac:dyDescent="0.25">
      <c r="A191" s="16"/>
      <c r="B191" s="10"/>
      <c r="C191" s="14" t="str">
        <f>IFERROR(INDEX(Menu!$C$6:$C$205,MATCH($B191,Menu!$B$6:$B$205,0)),"")</f>
        <v/>
      </c>
      <c r="D191" s="18"/>
      <c r="E191" s="8" t="str">
        <f>IFERROR(INDEX(Menu!$E$6:$E$205,MATCH($B191,Menu!$B$6:$B$205,0)),"")</f>
        <v/>
      </c>
      <c r="F191" s="8" t="str">
        <f t="shared" si="10"/>
        <v/>
      </c>
      <c r="G191" s="15" t="str">
        <f>IFERROR(INDEX(Menu!$D$6:$D$205,MATCH($B191,Menu!$B$6:$B$205,0)),"")</f>
        <v/>
      </c>
      <c r="H191" s="15" t="str">
        <f t="shared" si="11"/>
        <v/>
      </c>
      <c r="I191" s="15" t="str">
        <f t="shared" si="12"/>
        <v/>
      </c>
      <c r="J191" s="10"/>
      <c r="K191" s="10"/>
      <c r="L191" t="str">
        <f t="shared" si="13"/>
        <v/>
      </c>
      <c r="M191" s="14" t="str">
        <f t="shared" si="14"/>
        <v/>
      </c>
    </row>
    <row r="192" spans="1:13" x14ac:dyDescent="0.25">
      <c r="A192" s="16"/>
      <c r="B192" s="10"/>
      <c r="C192" s="14" t="str">
        <f>IFERROR(INDEX(Menu!$C$6:$C$205,MATCH($B192,Menu!$B$6:$B$205,0)),"")</f>
        <v/>
      </c>
      <c r="D192" s="18"/>
      <c r="E192" s="8" t="str">
        <f>IFERROR(INDEX(Menu!$E$6:$E$205,MATCH($B192,Menu!$B$6:$B$205,0)),"")</f>
        <v/>
      </c>
      <c r="F192" s="8" t="str">
        <f t="shared" si="10"/>
        <v/>
      </c>
      <c r="G192" s="15" t="str">
        <f>IFERROR(INDEX(Menu!$D$6:$D$205,MATCH($B192,Menu!$B$6:$B$205,0)),"")</f>
        <v/>
      </c>
      <c r="H192" s="15" t="str">
        <f t="shared" si="11"/>
        <v/>
      </c>
      <c r="I192" s="15" t="str">
        <f t="shared" si="12"/>
        <v/>
      </c>
      <c r="J192" s="10"/>
      <c r="K192" s="10"/>
      <c r="L192" t="str">
        <f t="shared" si="13"/>
        <v/>
      </c>
      <c r="M192" s="14" t="str">
        <f t="shared" si="14"/>
        <v/>
      </c>
    </row>
    <row r="193" spans="1:13" x14ac:dyDescent="0.25">
      <c r="A193" s="16"/>
      <c r="B193" s="10"/>
      <c r="C193" s="14" t="str">
        <f>IFERROR(INDEX(Menu!$C$6:$C$205,MATCH($B193,Menu!$B$6:$B$205,0)),"")</f>
        <v/>
      </c>
      <c r="D193" s="18"/>
      <c r="E193" s="8" t="str">
        <f>IFERROR(INDEX(Menu!$E$6:$E$205,MATCH($B193,Menu!$B$6:$B$205,0)),"")</f>
        <v/>
      </c>
      <c r="F193" s="8" t="str">
        <f t="shared" si="10"/>
        <v/>
      </c>
      <c r="G193" s="15" t="str">
        <f>IFERROR(INDEX(Menu!$D$6:$D$205,MATCH($B193,Menu!$B$6:$B$205,0)),"")</f>
        <v/>
      </c>
      <c r="H193" s="15" t="str">
        <f t="shared" si="11"/>
        <v/>
      </c>
      <c r="I193" s="15" t="str">
        <f t="shared" si="12"/>
        <v/>
      </c>
      <c r="J193" s="10"/>
      <c r="K193" s="10"/>
      <c r="L193" t="str">
        <f t="shared" si="13"/>
        <v/>
      </c>
      <c r="M193" s="14" t="str">
        <f t="shared" si="14"/>
        <v/>
      </c>
    </row>
    <row r="194" spans="1:13" x14ac:dyDescent="0.25">
      <c r="A194" s="16"/>
      <c r="B194" s="10"/>
      <c r="C194" s="14" t="str">
        <f>IFERROR(INDEX(Menu!$C$6:$C$205,MATCH($B194,Menu!$B$6:$B$205,0)),"")</f>
        <v/>
      </c>
      <c r="D194" s="18"/>
      <c r="E194" s="8" t="str">
        <f>IFERROR(INDEX(Menu!$E$6:$E$205,MATCH($B194,Menu!$B$6:$B$205,0)),"")</f>
        <v/>
      </c>
      <c r="F194" s="8" t="str">
        <f t="shared" si="10"/>
        <v/>
      </c>
      <c r="G194" s="15" t="str">
        <f>IFERROR(INDEX(Menu!$D$6:$D$205,MATCH($B194,Menu!$B$6:$B$205,0)),"")</f>
        <v/>
      </c>
      <c r="H194" s="15" t="str">
        <f t="shared" si="11"/>
        <v/>
      </c>
      <c r="I194" s="15" t="str">
        <f t="shared" si="12"/>
        <v/>
      </c>
      <c r="J194" s="10"/>
      <c r="K194" s="10"/>
      <c r="L194" t="str">
        <f t="shared" si="13"/>
        <v/>
      </c>
      <c r="M194" s="14" t="str">
        <f t="shared" si="14"/>
        <v/>
      </c>
    </row>
    <row r="195" spans="1:13" x14ac:dyDescent="0.25">
      <c r="A195" s="16"/>
      <c r="B195" s="10"/>
      <c r="C195" s="14" t="str">
        <f>IFERROR(INDEX(Menu!$C$6:$C$205,MATCH($B195,Menu!$B$6:$B$205,0)),"")</f>
        <v/>
      </c>
      <c r="D195" s="18"/>
      <c r="E195" s="8" t="str">
        <f>IFERROR(INDEX(Menu!$E$6:$E$205,MATCH($B195,Menu!$B$6:$B$205,0)),"")</f>
        <v/>
      </c>
      <c r="F195" s="8" t="str">
        <f t="shared" si="10"/>
        <v/>
      </c>
      <c r="G195" s="15" t="str">
        <f>IFERROR(INDEX(Menu!$D$6:$D$205,MATCH($B195,Menu!$B$6:$B$205,0)),"")</f>
        <v/>
      </c>
      <c r="H195" s="15" t="str">
        <f t="shared" si="11"/>
        <v/>
      </c>
      <c r="I195" s="15" t="str">
        <f t="shared" si="12"/>
        <v/>
      </c>
      <c r="J195" s="10"/>
      <c r="K195" s="10"/>
      <c r="L195" t="str">
        <f t="shared" si="13"/>
        <v/>
      </c>
      <c r="M195" s="14" t="str">
        <f t="shared" si="14"/>
        <v/>
      </c>
    </row>
    <row r="196" spans="1:13" x14ac:dyDescent="0.25">
      <c r="A196" s="16"/>
      <c r="B196" s="10"/>
      <c r="C196" s="14" t="str">
        <f>IFERROR(INDEX(Menu!$C$6:$C$205,MATCH($B196,Menu!$B$6:$B$205,0)),"")</f>
        <v/>
      </c>
      <c r="D196" s="18"/>
      <c r="E196" s="8" t="str">
        <f>IFERROR(INDEX(Menu!$E$6:$E$205,MATCH($B196,Menu!$B$6:$B$205,0)),"")</f>
        <v/>
      </c>
      <c r="F196" s="8" t="str">
        <f t="shared" si="10"/>
        <v/>
      </c>
      <c r="G196" s="15" t="str">
        <f>IFERROR(INDEX(Menu!$D$6:$D$205,MATCH($B196,Menu!$B$6:$B$205,0)),"")</f>
        <v/>
      </c>
      <c r="H196" s="15" t="str">
        <f t="shared" si="11"/>
        <v/>
      </c>
      <c r="I196" s="15" t="str">
        <f t="shared" si="12"/>
        <v/>
      </c>
      <c r="J196" s="10"/>
      <c r="K196" s="10"/>
      <c r="L196" t="str">
        <f t="shared" si="13"/>
        <v/>
      </c>
      <c r="M196" s="14" t="str">
        <f t="shared" si="14"/>
        <v/>
      </c>
    </row>
    <row r="197" spans="1:13" x14ac:dyDescent="0.25">
      <c r="A197" s="16"/>
      <c r="B197" s="10"/>
      <c r="C197" s="14" t="str">
        <f>IFERROR(INDEX(Menu!$C$6:$C$205,MATCH($B197,Menu!$B$6:$B$205,0)),"")</f>
        <v/>
      </c>
      <c r="D197" s="18"/>
      <c r="E197" s="8" t="str">
        <f>IFERROR(INDEX(Menu!$E$6:$E$205,MATCH($B197,Menu!$B$6:$B$205,0)),"")</f>
        <v/>
      </c>
      <c r="F197" s="8" t="str">
        <f t="shared" si="10"/>
        <v/>
      </c>
      <c r="G197" s="15" t="str">
        <f>IFERROR(INDEX(Menu!$D$6:$D$205,MATCH($B197,Menu!$B$6:$B$205,0)),"")</f>
        <v/>
      </c>
      <c r="H197" s="15" t="str">
        <f t="shared" si="11"/>
        <v/>
      </c>
      <c r="I197" s="15" t="str">
        <f t="shared" si="12"/>
        <v/>
      </c>
      <c r="J197" s="10"/>
      <c r="K197" s="10"/>
      <c r="L197" t="str">
        <f t="shared" si="13"/>
        <v/>
      </c>
      <c r="M197" s="14" t="str">
        <f t="shared" si="14"/>
        <v/>
      </c>
    </row>
    <row r="198" spans="1:13" x14ac:dyDescent="0.25">
      <c r="A198" s="16"/>
      <c r="B198" s="10"/>
      <c r="C198" s="14" t="str">
        <f>IFERROR(INDEX(Menu!$C$6:$C$205,MATCH($B198,Menu!$B$6:$B$205,0)),"")</f>
        <v/>
      </c>
      <c r="D198" s="18"/>
      <c r="E198" s="8" t="str">
        <f>IFERROR(INDEX(Menu!$E$6:$E$205,MATCH($B198,Menu!$B$6:$B$205,0)),"")</f>
        <v/>
      </c>
      <c r="F198" s="8" t="str">
        <f t="shared" ref="F198:F261" si="15">IF(OR($D198="",$E198=""),"",$D198*$E198)</f>
        <v/>
      </c>
      <c r="G198" s="15" t="str">
        <f>IFERROR(INDEX(Menu!$D$6:$D$205,MATCH($B198,Menu!$B$6:$B$205,0)),"")</f>
        <v/>
      </c>
      <c r="H198" s="15" t="str">
        <f t="shared" ref="H198:H261" si="16">IF(OR($D198="",$G198=""),"",$D198*$G198)</f>
        <v/>
      </c>
      <c r="I198" s="15" t="str">
        <f t="shared" ref="I198:I261" si="17">IF(OR($F198="",$H198=""),"",$F198-$H198)</f>
        <v/>
      </c>
      <c r="J198" s="10"/>
      <c r="K198" s="10"/>
      <c r="L198" t="str">
        <f t="shared" ref="L198:L261" si="18">IF($A198="","",CHOOSE(WEEKDAY($A198,2),"Lunes","Martes","Miercoles","Jueves","Viernes","Sabado","Domingo"))</f>
        <v/>
      </c>
      <c r="M198" s="14" t="str">
        <f t="shared" ref="M198:M261" si="19">IF($A198="","",TEXT($A198,"YYYY-MM"))</f>
        <v/>
      </c>
    </row>
    <row r="199" spans="1:13" x14ac:dyDescent="0.25">
      <c r="A199" s="16"/>
      <c r="B199" s="10"/>
      <c r="C199" s="14" t="str">
        <f>IFERROR(INDEX(Menu!$C$6:$C$205,MATCH($B199,Menu!$B$6:$B$205,0)),"")</f>
        <v/>
      </c>
      <c r="D199" s="18"/>
      <c r="E199" s="8" t="str">
        <f>IFERROR(INDEX(Menu!$E$6:$E$205,MATCH($B199,Menu!$B$6:$B$205,0)),"")</f>
        <v/>
      </c>
      <c r="F199" s="8" t="str">
        <f t="shared" si="15"/>
        <v/>
      </c>
      <c r="G199" s="15" t="str">
        <f>IFERROR(INDEX(Menu!$D$6:$D$205,MATCH($B199,Menu!$B$6:$B$205,0)),"")</f>
        <v/>
      </c>
      <c r="H199" s="15" t="str">
        <f t="shared" si="16"/>
        <v/>
      </c>
      <c r="I199" s="15" t="str">
        <f t="shared" si="17"/>
        <v/>
      </c>
      <c r="J199" s="10"/>
      <c r="K199" s="10"/>
      <c r="L199" t="str">
        <f t="shared" si="18"/>
        <v/>
      </c>
      <c r="M199" s="14" t="str">
        <f t="shared" si="19"/>
        <v/>
      </c>
    </row>
    <row r="200" spans="1:13" x14ac:dyDescent="0.25">
      <c r="A200" s="16"/>
      <c r="B200" s="10"/>
      <c r="C200" s="14" t="str">
        <f>IFERROR(INDEX(Menu!$C$6:$C$205,MATCH($B200,Menu!$B$6:$B$205,0)),"")</f>
        <v/>
      </c>
      <c r="D200" s="18"/>
      <c r="E200" s="8" t="str">
        <f>IFERROR(INDEX(Menu!$E$6:$E$205,MATCH($B200,Menu!$B$6:$B$205,0)),"")</f>
        <v/>
      </c>
      <c r="F200" s="8" t="str">
        <f t="shared" si="15"/>
        <v/>
      </c>
      <c r="G200" s="15" t="str">
        <f>IFERROR(INDEX(Menu!$D$6:$D$205,MATCH($B200,Menu!$B$6:$B$205,0)),"")</f>
        <v/>
      </c>
      <c r="H200" s="15" t="str">
        <f t="shared" si="16"/>
        <v/>
      </c>
      <c r="I200" s="15" t="str">
        <f t="shared" si="17"/>
        <v/>
      </c>
      <c r="J200" s="10"/>
      <c r="K200" s="10"/>
      <c r="L200" t="str">
        <f t="shared" si="18"/>
        <v/>
      </c>
      <c r="M200" s="14" t="str">
        <f t="shared" si="19"/>
        <v/>
      </c>
    </row>
    <row r="201" spans="1:13" x14ac:dyDescent="0.25">
      <c r="A201" s="16"/>
      <c r="B201" s="10"/>
      <c r="C201" s="14" t="str">
        <f>IFERROR(INDEX(Menu!$C$6:$C$205,MATCH($B201,Menu!$B$6:$B$205,0)),"")</f>
        <v/>
      </c>
      <c r="D201" s="18"/>
      <c r="E201" s="8" t="str">
        <f>IFERROR(INDEX(Menu!$E$6:$E$205,MATCH($B201,Menu!$B$6:$B$205,0)),"")</f>
        <v/>
      </c>
      <c r="F201" s="8" t="str">
        <f t="shared" si="15"/>
        <v/>
      </c>
      <c r="G201" s="15" t="str">
        <f>IFERROR(INDEX(Menu!$D$6:$D$205,MATCH($B201,Menu!$B$6:$B$205,0)),"")</f>
        <v/>
      </c>
      <c r="H201" s="15" t="str">
        <f t="shared" si="16"/>
        <v/>
      </c>
      <c r="I201" s="15" t="str">
        <f t="shared" si="17"/>
        <v/>
      </c>
      <c r="J201" s="10"/>
      <c r="K201" s="10"/>
      <c r="L201" t="str">
        <f t="shared" si="18"/>
        <v/>
      </c>
      <c r="M201" s="14" t="str">
        <f t="shared" si="19"/>
        <v/>
      </c>
    </row>
    <row r="202" spans="1:13" x14ac:dyDescent="0.25">
      <c r="A202" s="16"/>
      <c r="B202" s="10"/>
      <c r="C202" s="14" t="str">
        <f>IFERROR(INDEX(Menu!$C$6:$C$205,MATCH($B202,Menu!$B$6:$B$205,0)),"")</f>
        <v/>
      </c>
      <c r="D202" s="18"/>
      <c r="E202" s="8" t="str">
        <f>IFERROR(INDEX(Menu!$E$6:$E$205,MATCH($B202,Menu!$B$6:$B$205,0)),"")</f>
        <v/>
      </c>
      <c r="F202" s="8" t="str">
        <f t="shared" si="15"/>
        <v/>
      </c>
      <c r="G202" s="15" t="str">
        <f>IFERROR(INDEX(Menu!$D$6:$D$205,MATCH($B202,Menu!$B$6:$B$205,0)),"")</f>
        <v/>
      </c>
      <c r="H202" s="15" t="str">
        <f t="shared" si="16"/>
        <v/>
      </c>
      <c r="I202" s="15" t="str">
        <f t="shared" si="17"/>
        <v/>
      </c>
      <c r="J202" s="10"/>
      <c r="K202" s="10"/>
      <c r="L202" t="str">
        <f t="shared" si="18"/>
        <v/>
      </c>
      <c r="M202" s="14" t="str">
        <f t="shared" si="19"/>
        <v/>
      </c>
    </row>
    <row r="203" spans="1:13" x14ac:dyDescent="0.25">
      <c r="A203" s="16"/>
      <c r="B203" s="10"/>
      <c r="C203" s="14" t="str">
        <f>IFERROR(INDEX(Menu!$C$6:$C$205,MATCH($B203,Menu!$B$6:$B$205,0)),"")</f>
        <v/>
      </c>
      <c r="D203" s="18"/>
      <c r="E203" s="8" t="str">
        <f>IFERROR(INDEX(Menu!$E$6:$E$205,MATCH($B203,Menu!$B$6:$B$205,0)),"")</f>
        <v/>
      </c>
      <c r="F203" s="8" t="str">
        <f t="shared" si="15"/>
        <v/>
      </c>
      <c r="G203" s="15" t="str">
        <f>IFERROR(INDEX(Menu!$D$6:$D$205,MATCH($B203,Menu!$B$6:$B$205,0)),"")</f>
        <v/>
      </c>
      <c r="H203" s="15" t="str">
        <f t="shared" si="16"/>
        <v/>
      </c>
      <c r="I203" s="15" t="str">
        <f t="shared" si="17"/>
        <v/>
      </c>
      <c r="J203" s="10"/>
      <c r="K203" s="10"/>
      <c r="L203" t="str">
        <f t="shared" si="18"/>
        <v/>
      </c>
      <c r="M203" s="14" t="str">
        <f t="shared" si="19"/>
        <v/>
      </c>
    </row>
    <row r="204" spans="1:13" x14ac:dyDescent="0.25">
      <c r="A204" s="16"/>
      <c r="B204" s="10"/>
      <c r="C204" s="14" t="str">
        <f>IFERROR(INDEX(Menu!$C$6:$C$205,MATCH($B204,Menu!$B$6:$B$205,0)),"")</f>
        <v/>
      </c>
      <c r="D204" s="18"/>
      <c r="E204" s="8" t="str">
        <f>IFERROR(INDEX(Menu!$E$6:$E$205,MATCH($B204,Menu!$B$6:$B$205,0)),"")</f>
        <v/>
      </c>
      <c r="F204" s="8" t="str">
        <f t="shared" si="15"/>
        <v/>
      </c>
      <c r="G204" s="15" t="str">
        <f>IFERROR(INDEX(Menu!$D$6:$D$205,MATCH($B204,Menu!$B$6:$B$205,0)),"")</f>
        <v/>
      </c>
      <c r="H204" s="15" t="str">
        <f t="shared" si="16"/>
        <v/>
      </c>
      <c r="I204" s="15" t="str">
        <f t="shared" si="17"/>
        <v/>
      </c>
      <c r="J204" s="10"/>
      <c r="K204" s="10"/>
      <c r="L204" t="str">
        <f t="shared" si="18"/>
        <v/>
      </c>
      <c r="M204" s="14" t="str">
        <f t="shared" si="19"/>
        <v/>
      </c>
    </row>
    <row r="205" spans="1:13" x14ac:dyDescent="0.25">
      <c r="A205" s="16"/>
      <c r="B205" s="10"/>
      <c r="C205" s="14" t="str">
        <f>IFERROR(INDEX(Menu!$C$6:$C$205,MATCH($B205,Menu!$B$6:$B$205,0)),"")</f>
        <v/>
      </c>
      <c r="D205" s="18"/>
      <c r="E205" s="8" t="str">
        <f>IFERROR(INDEX(Menu!$E$6:$E$205,MATCH($B205,Menu!$B$6:$B$205,0)),"")</f>
        <v/>
      </c>
      <c r="F205" s="8" t="str">
        <f t="shared" si="15"/>
        <v/>
      </c>
      <c r="G205" s="15" t="str">
        <f>IFERROR(INDEX(Menu!$D$6:$D$205,MATCH($B205,Menu!$B$6:$B$205,0)),"")</f>
        <v/>
      </c>
      <c r="H205" s="15" t="str">
        <f t="shared" si="16"/>
        <v/>
      </c>
      <c r="I205" s="15" t="str">
        <f t="shared" si="17"/>
        <v/>
      </c>
      <c r="J205" s="10"/>
      <c r="K205" s="10"/>
      <c r="L205" t="str">
        <f t="shared" si="18"/>
        <v/>
      </c>
      <c r="M205" s="14" t="str">
        <f t="shared" si="19"/>
        <v/>
      </c>
    </row>
    <row r="206" spans="1:13" x14ac:dyDescent="0.25">
      <c r="A206" s="16"/>
      <c r="B206" s="10"/>
      <c r="C206" s="14" t="str">
        <f>IFERROR(INDEX(Menu!$C$6:$C$205,MATCH($B206,Menu!$B$6:$B$205,0)),"")</f>
        <v/>
      </c>
      <c r="D206" s="18"/>
      <c r="E206" s="8" t="str">
        <f>IFERROR(INDEX(Menu!$E$6:$E$205,MATCH($B206,Menu!$B$6:$B$205,0)),"")</f>
        <v/>
      </c>
      <c r="F206" s="8" t="str">
        <f t="shared" si="15"/>
        <v/>
      </c>
      <c r="G206" s="15" t="str">
        <f>IFERROR(INDEX(Menu!$D$6:$D$205,MATCH($B206,Menu!$B$6:$B$205,0)),"")</f>
        <v/>
      </c>
      <c r="H206" s="15" t="str">
        <f t="shared" si="16"/>
        <v/>
      </c>
      <c r="I206" s="15" t="str">
        <f t="shared" si="17"/>
        <v/>
      </c>
      <c r="J206" s="10"/>
      <c r="K206" s="10"/>
      <c r="L206" t="str">
        <f t="shared" si="18"/>
        <v/>
      </c>
      <c r="M206" s="14" t="str">
        <f t="shared" si="19"/>
        <v/>
      </c>
    </row>
    <row r="207" spans="1:13" x14ac:dyDescent="0.25">
      <c r="A207" s="16"/>
      <c r="B207" s="10"/>
      <c r="C207" s="14" t="str">
        <f>IFERROR(INDEX(Menu!$C$6:$C$205,MATCH($B207,Menu!$B$6:$B$205,0)),"")</f>
        <v/>
      </c>
      <c r="D207" s="18"/>
      <c r="E207" s="8" t="str">
        <f>IFERROR(INDEX(Menu!$E$6:$E$205,MATCH($B207,Menu!$B$6:$B$205,0)),"")</f>
        <v/>
      </c>
      <c r="F207" s="8" t="str">
        <f t="shared" si="15"/>
        <v/>
      </c>
      <c r="G207" s="15" t="str">
        <f>IFERROR(INDEX(Menu!$D$6:$D$205,MATCH($B207,Menu!$B$6:$B$205,0)),"")</f>
        <v/>
      </c>
      <c r="H207" s="15" t="str">
        <f t="shared" si="16"/>
        <v/>
      </c>
      <c r="I207" s="15" t="str">
        <f t="shared" si="17"/>
        <v/>
      </c>
      <c r="J207" s="10"/>
      <c r="K207" s="10"/>
      <c r="L207" t="str">
        <f t="shared" si="18"/>
        <v/>
      </c>
      <c r="M207" s="14" t="str">
        <f t="shared" si="19"/>
        <v/>
      </c>
    </row>
    <row r="208" spans="1:13" x14ac:dyDescent="0.25">
      <c r="A208" s="16"/>
      <c r="B208" s="10"/>
      <c r="C208" s="14" t="str">
        <f>IFERROR(INDEX(Menu!$C$6:$C$205,MATCH($B208,Menu!$B$6:$B$205,0)),"")</f>
        <v/>
      </c>
      <c r="D208" s="18"/>
      <c r="E208" s="8" t="str">
        <f>IFERROR(INDEX(Menu!$E$6:$E$205,MATCH($B208,Menu!$B$6:$B$205,0)),"")</f>
        <v/>
      </c>
      <c r="F208" s="8" t="str">
        <f t="shared" si="15"/>
        <v/>
      </c>
      <c r="G208" s="15" t="str">
        <f>IFERROR(INDEX(Menu!$D$6:$D$205,MATCH($B208,Menu!$B$6:$B$205,0)),"")</f>
        <v/>
      </c>
      <c r="H208" s="15" t="str">
        <f t="shared" si="16"/>
        <v/>
      </c>
      <c r="I208" s="15" t="str">
        <f t="shared" si="17"/>
        <v/>
      </c>
      <c r="J208" s="10"/>
      <c r="K208" s="10"/>
      <c r="L208" t="str">
        <f t="shared" si="18"/>
        <v/>
      </c>
      <c r="M208" s="14" t="str">
        <f t="shared" si="19"/>
        <v/>
      </c>
    </row>
    <row r="209" spans="1:13" x14ac:dyDescent="0.25">
      <c r="A209" s="16"/>
      <c r="B209" s="10"/>
      <c r="C209" s="14" t="str">
        <f>IFERROR(INDEX(Menu!$C$6:$C$205,MATCH($B209,Menu!$B$6:$B$205,0)),"")</f>
        <v/>
      </c>
      <c r="D209" s="18"/>
      <c r="E209" s="8" t="str">
        <f>IFERROR(INDEX(Menu!$E$6:$E$205,MATCH($B209,Menu!$B$6:$B$205,0)),"")</f>
        <v/>
      </c>
      <c r="F209" s="8" t="str">
        <f t="shared" si="15"/>
        <v/>
      </c>
      <c r="G209" s="15" t="str">
        <f>IFERROR(INDEX(Menu!$D$6:$D$205,MATCH($B209,Menu!$B$6:$B$205,0)),"")</f>
        <v/>
      </c>
      <c r="H209" s="15" t="str">
        <f t="shared" si="16"/>
        <v/>
      </c>
      <c r="I209" s="15" t="str">
        <f t="shared" si="17"/>
        <v/>
      </c>
      <c r="J209" s="10"/>
      <c r="K209" s="10"/>
      <c r="L209" t="str">
        <f t="shared" si="18"/>
        <v/>
      </c>
      <c r="M209" s="14" t="str">
        <f t="shared" si="19"/>
        <v/>
      </c>
    </row>
    <row r="210" spans="1:13" x14ac:dyDescent="0.25">
      <c r="A210" s="16"/>
      <c r="B210" s="10"/>
      <c r="C210" s="14" t="str">
        <f>IFERROR(INDEX(Menu!$C$6:$C$205,MATCH($B210,Menu!$B$6:$B$205,0)),"")</f>
        <v/>
      </c>
      <c r="D210" s="18"/>
      <c r="E210" s="8" t="str">
        <f>IFERROR(INDEX(Menu!$E$6:$E$205,MATCH($B210,Menu!$B$6:$B$205,0)),"")</f>
        <v/>
      </c>
      <c r="F210" s="8" t="str">
        <f t="shared" si="15"/>
        <v/>
      </c>
      <c r="G210" s="15" t="str">
        <f>IFERROR(INDEX(Menu!$D$6:$D$205,MATCH($B210,Menu!$B$6:$B$205,0)),"")</f>
        <v/>
      </c>
      <c r="H210" s="15" t="str">
        <f t="shared" si="16"/>
        <v/>
      </c>
      <c r="I210" s="15" t="str">
        <f t="shared" si="17"/>
        <v/>
      </c>
      <c r="J210" s="10"/>
      <c r="K210" s="10"/>
      <c r="L210" t="str">
        <f t="shared" si="18"/>
        <v/>
      </c>
      <c r="M210" s="14" t="str">
        <f t="shared" si="19"/>
        <v/>
      </c>
    </row>
    <row r="211" spans="1:13" x14ac:dyDescent="0.25">
      <c r="A211" s="16"/>
      <c r="B211" s="10"/>
      <c r="C211" s="14" t="str">
        <f>IFERROR(INDEX(Menu!$C$6:$C$205,MATCH($B211,Menu!$B$6:$B$205,0)),"")</f>
        <v/>
      </c>
      <c r="D211" s="18"/>
      <c r="E211" s="8" t="str">
        <f>IFERROR(INDEX(Menu!$E$6:$E$205,MATCH($B211,Menu!$B$6:$B$205,0)),"")</f>
        <v/>
      </c>
      <c r="F211" s="8" t="str">
        <f t="shared" si="15"/>
        <v/>
      </c>
      <c r="G211" s="15" t="str">
        <f>IFERROR(INDEX(Menu!$D$6:$D$205,MATCH($B211,Menu!$B$6:$B$205,0)),"")</f>
        <v/>
      </c>
      <c r="H211" s="15" t="str">
        <f t="shared" si="16"/>
        <v/>
      </c>
      <c r="I211" s="15" t="str">
        <f t="shared" si="17"/>
        <v/>
      </c>
      <c r="J211" s="10"/>
      <c r="K211" s="10"/>
      <c r="L211" t="str">
        <f t="shared" si="18"/>
        <v/>
      </c>
      <c r="M211" s="14" t="str">
        <f t="shared" si="19"/>
        <v/>
      </c>
    </row>
    <row r="212" spans="1:13" x14ac:dyDescent="0.25">
      <c r="A212" s="16"/>
      <c r="B212" s="10"/>
      <c r="C212" s="14" t="str">
        <f>IFERROR(INDEX(Menu!$C$6:$C$205,MATCH($B212,Menu!$B$6:$B$205,0)),"")</f>
        <v/>
      </c>
      <c r="D212" s="18"/>
      <c r="E212" s="8" t="str">
        <f>IFERROR(INDEX(Menu!$E$6:$E$205,MATCH($B212,Menu!$B$6:$B$205,0)),"")</f>
        <v/>
      </c>
      <c r="F212" s="8" t="str">
        <f t="shared" si="15"/>
        <v/>
      </c>
      <c r="G212" s="15" t="str">
        <f>IFERROR(INDEX(Menu!$D$6:$D$205,MATCH($B212,Menu!$B$6:$B$205,0)),"")</f>
        <v/>
      </c>
      <c r="H212" s="15" t="str">
        <f t="shared" si="16"/>
        <v/>
      </c>
      <c r="I212" s="15" t="str">
        <f t="shared" si="17"/>
        <v/>
      </c>
      <c r="J212" s="10"/>
      <c r="K212" s="10"/>
      <c r="L212" t="str">
        <f t="shared" si="18"/>
        <v/>
      </c>
      <c r="M212" s="14" t="str">
        <f t="shared" si="19"/>
        <v/>
      </c>
    </row>
    <row r="213" spans="1:13" x14ac:dyDescent="0.25">
      <c r="A213" s="16"/>
      <c r="B213" s="10"/>
      <c r="C213" s="14" t="str">
        <f>IFERROR(INDEX(Menu!$C$6:$C$205,MATCH($B213,Menu!$B$6:$B$205,0)),"")</f>
        <v/>
      </c>
      <c r="D213" s="18"/>
      <c r="E213" s="8" t="str">
        <f>IFERROR(INDEX(Menu!$E$6:$E$205,MATCH($B213,Menu!$B$6:$B$205,0)),"")</f>
        <v/>
      </c>
      <c r="F213" s="8" t="str">
        <f t="shared" si="15"/>
        <v/>
      </c>
      <c r="G213" s="15" t="str">
        <f>IFERROR(INDEX(Menu!$D$6:$D$205,MATCH($B213,Menu!$B$6:$B$205,0)),"")</f>
        <v/>
      </c>
      <c r="H213" s="15" t="str">
        <f t="shared" si="16"/>
        <v/>
      </c>
      <c r="I213" s="15" t="str">
        <f t="shared" si="17"/>
        <v/>
      </c>
      <c r="J213" s="10"/>
      <c r="K213" s="10"/>
      <c r="L213" t="str">
        <f t="shared" si="18"/>
        <v/>
      </c>
      <c r="M213" s="14" t="str">
        <f t="shared" si="19"/>
        <v/>
      </c>
    </row>
    <row r="214" spans="1:13" x14ac:dyDescent="0.25">
      <c r="A214" s="16"/>
      <c r="B214" s="10"/>
      <c r="C214" s="14" t="str">
        <f>IFERROR(INDEX(Menu!$C$6:$C$205,MATCH($B214,Menu!$B$6:$B$205,0)),"")</f>
        <v/>
      </c>
      <c r="D214" s="18"/>
      <c r="E214" s="8" t="str">
        <f>IFERROR(INDEX(Menu!$E$6:$E$205,MATCH($B214,Menu!$B$6:$B$205,0)),"")</f>
        <v/>
      </c>
      <c r="F214" s="8" t="str">
        <f t="shared" si="15"/>
        <v/>
      </c>
      <c r="G214" s="15" t="str">
        <f>IFERROR(INDEX(Menu!$D$6:$D$205,MATCH($B214,Menu!$B$6:$B$205,0)),"")</f>
        <v/>
      </c>
      <c r="H214" s="15" t="str">
        <f t="shared" si="16"/>
        <v/>
      </c>
      <c r="I214" s="15" t="str">
        <f t="shared" si="17"/>
        <v/>
      </c>
      <c r="J214" s="10"/>
      <c r="K214" s="10"/>
      <c r="L214" t="str">
        <f t="shared" si="18"/>
        <v/>
      </c>
      <c r="M214" s="14" t="str">
        <f t="shared" si="19"/>
        <v/>
      </c>
    </row>
    <row r="215" spans="1:13" x14ac:dyDescent="0.25">
      <c r="A215" s="16"/>
      <c r="B215" s="10"/>
      <c r="C215" s="14" t="str">
        <f>IFERROR(INDEX(Menu!$C$6:$C$205,MATCH($B215,Menu!$B$6:$B$205,0)),"")</f>
        <v/>
      </c>
      <c r="D215" s="18"/>
      <c r="E215" s="8" t="str">
        <f>IFERROR(INDEX(Menu!$E$6:$E$205,MATCH($B215,Menu!$B$6:$B$205,0)),"")</f>
        <v/>
      </c>
      <c r="F215" s="8" t="str">
        <f t="shared" si="15"/>
        <v/>
      </c>
      <c r="G215" s="15" t="str">
        <f>IFERROR(INDEX(Menu!$D$6:$D$205,MATCH($B215,Menu!$B$6:$B$205,0)),"")</f>
        <v/>
      </c>
      <c r="H215" s="15" t="str">
        <f t="shared" si="16"/>
        <v/>
      </c>
      <c r="I215" s="15" t="str">
        <f t="shared" si="17"/>
        <v/>
      </c>
      <c r="J215" s="10"/>
      <c r="K215" s="10"/>
      <c r="L215" t="str">
        <f t="shared" si="18"/>
        <v/>
      </c>
      <c r="M215" s="14" t="str">
        <f t="shared" si="19"/>
        <v/>
      </c>
    </row>
    <row r="216" spans="1:13" x14ac:dyDescent="0.25">
      <c r="A216" s="16"/>
      <c r="B216" s="10"/>
      <c r="C216" s="14" t="str">
        <f>IFERROR(INDEX(Menu!$C$6:$C$205,MATCH($B216,Menu!$B$6:$B$205,0)),"")</f>
        <v/>
      </c>
      <c r="D216" s="18"/>
      <c r="E216" s="8" t="str">
        <f>IFERROR(INDEX(Menu!$E$6:$E$205,MATCH($B216,Menu!$B$6:$B$205,0)),"")</f>
        <v/>
      </c>
      <c r="F216" s="8" t="str">
        <f t="shared" si="15"/>
        <v/>
      </c>
      <c r="G216" s="15" t="str">
        <f>IFERROR(INDEX(Menu!$D$6:$D$205,MATCH($B216,Menu!$B$6:$B$205,0)),"")</f>
        <v/>
      </c>
      <c r="H216" s="15" t="str">
        <f t="shared" si="16"/>
        <v/>
      </c>
      <c r="I216" s="15" t="str">
        <f t="shared" si="17"/>
        <v/>
      </c>
      <c r="J216" s="10"/>
      <c r="K216" s="10"/>
      <c r="L216" t="str">
        <f t="shared" si="18"/>
        <v/>
      </c>
      <c r="M216" s="14" t="str">
        <f t="shared" si="19"/>
        <v/>
      </c>
    </row>
    <row r="217" spans="1:13" x14ac:dyDescent="0.25">
      <c r="A217" s="16"/>
      <c r="B217" s="10"/>
      <c r="C217" s="14" t="str">
        <f>IFERROR(INDEX(Menu!$C$6:$C$205,MATCH($B217,Menu!$B$6:$B$205,0)),"")</f>
        <v/>
      </c>
      <c r="D217" s="18"/>
      <c r="E217" s="8" t="str">
        <f>IFERROR(INDEX(Menu!$E$6:$E$205,MATCH($B217,Menu!$B$6:$B$205,0)),"")</f>
        <v/>
      </c>
      <c r="F217" s="8" t="str">
        <f t="shared" si="15"/>
        <v/>
      </c>
      <c r="G217" s="15" t="str">
        <f>IFERROR(INDEX(Menu!$D$6:$D$205,MATCH($B217,Menu!$B$6:$B$205,0)),"")</f>
        <v/>
      </c>
      <c r="H217" s="15" t="str">
        <f t="shared" si="16"/>
        <v/>
      </c>
      <c r="I217" s="15" t="str">
        <f t="shared" si="17"/>
        <v/>
      </c>
      <c r="J217" s="10"/>
      <c r="K217" s="10"/>
      <c r="L217" t="str">
        <f t="shared" si="18"/>
        <v/>
      </c>
      <c r="M217" s="14" t="str">
        <f t="shared" si="19"/>
        <v/>
      </c>
    </row>
    <row r="218" spans="1:13" x14ac:dyDescent="0.25">
      <c r="A218" s="16"/>
      <c r="B218" s="10"/>
      <c r="C218" s="14" t="str">
        <f>IFERROR(INDEX(Menu!$C$6:$C$205,MATCH($B218,Menu!$B$6:$B$205,0)),"")</f>
        <v/>
      </c>
      <c r="D218" s="18"/>
      <c r="E218" s="8" t="str">
        <f>IFERROR(INDEX(Menu!$E$6:$E$205,MATCH($B218,Menu!$B$6:$B$205,0)),"")</f>
        <v/>
      </c>
      <c r="F218" s="8" t="str">
        <f t="shared" si="15"/>
        <v/>
      </c>
      <c r="G218" s="15" t="str">
        <f>IFERROR(INDEX(Menu!$D$6:$D$205,MATCH($B218,Menu!$B$6:$B$205,0)),"")</f>
        <v/>
      </c>
      <c r="H218" s="15" t="str">
        <f t="shared" si="16"/>
        <v/>
      </c>
      <c r="I218" s="15" t="str">
        <f t="shared" si="17"/>
        <v/>
      </c>
      <c r="J218" s="10"/>
      <c r="K218" s="10"/>
      <c r="L218" t="str">
        <f t="shared" si="18"/>
        <v/>
      </c>
      <c r="M218" s="14" t="str">
        <f t="shared" si="19"/>
        <v/>
      </c>
    </row>
    <row r="219" spans="1:13" x14ac:dyDescent="0.25">
      <c r="A219" s="16"/>
      <c r="B219" s="10"/>
      <c r="C219" s="14" t="str">
        <f>IFERROR(INDEX(Menu!$C$6:$C$205,MATCH($B219,Menu!$B$6:$B$205,0)),"")</f>
        <v/>
      </c>
      <c r="D219" s="18"/>
      <c r="E219" s="8" t="str">
        <f>IFERROR(INDEX(Menu!$E$6:$E$205,MATCH($B219,Menu!$B$6:$B$205,0)),"")</f>
        <v/>
      </c>
      <c r="F219" s="8" t="str">
        <f t="shared" si="15"/>
        <v/>
      </c>
      <c r="G219" s="15" t="str">
        <f>IFERROR(INDEX(Menu!$D$6:$D$205,MATCH($B219,Menu!$B$6:$B$205,0)),"")</f>
        <v/>
      </c>
      <c r="H219" s="15" t="str">
        <f t="shared" si="16"/>
        <v/>
      </c>
      <c r="I219" s="15" t="str">
        <f t="shared" si="17"/>
        <v/>
      </c>
      <c r="J219" s="10"/>
      <c r="K219" s="10"/>
      <c r="L219" t="str">
        <f t="shared" si="18"/>
        <v/>
      </c>
      <c r="M219" s="14" t="str">
        <f t="shared" si="19"/>
        <v/>
      </c>
    </row>
    <row r="220" spans="1:13" x14ac:dyDescent="0.25">
      <c r="A220" s="16"/>
      <c r="B220" s="10"/>
      <c r="C220" s="14" t="str">
        <f>IFERROR(INDEX(Menu!$C$6:$C$205,MATCH($B220,Menu!$B$6:$B$205,0)),"")</f>
        <v/>
      </c>
      <c r="D220" s="18"/>
      <c r="E220" s="8" t="str">
        <f>IFERROR(INDEX(Menu!$E$6:$E$205,MATCH($B220,Menu!$B$6:$B$205,0)),"")</f>
        <v/>
      </c>
      <c r="F220" s="8" t="str">
        <f t="shared" si="15"/>
        <v/>
      </c>
      <c r="G220" s="15" t="str">
        <f>IFERROR(INDEX(Menu!$D$6:$D$205,MATCH($B220,Menu!$B$6:$B$205,0)),"")</f>
        <v/>
      </c>
      <c r="H220" s="15" t="str">
        <f t="shared" si="16"/>
        <v/>
      </c>
      <c r="I220" s="15" t="str">
        <f t="shared" si="17"/>
        <v/>
      </c>
      <c r="J220" s="10"/>
      <c r="K220" s="10"/>
      <c r="L220" t="str">
        <f t="shared" si="18"/>
        <v/>
      </c>
      <c r="M220" s="14" t="str">
        <f t="shared" si="19"/>
        <v/>
      </c>
    </row>
    <row r="221" spans="1:13" x14ac:dyDescent="0.25">
      <c r="A221" s="16"/>
      <c r="B221" s="10"/>
      <c r="C221" s="14" t="str">
        <f>IFERROR(INDEX(Menu!$C$6:$C$205,MATCH($B221,Menu!$B$6:$B$205,0)),"")</f>
        <v/>
      </c>
      <c r="D221" s="18"/>
      <c r="E221" s="8" t="str">
        <f>IFERROR(INDEX(Menu!$E$6:$E$205,MATCH($B221,Menu!$B$6:$B$205,0)),"")</f>
        <v/>
      </c>
      <c r="F221" s="8" t="str">
        <f t="shared" si="15"/>
        <v/>
      </c>
      <c r="G221" s="15" t="str">
        <f>IFERROR(INDEX(Menu!$D$6:$D$205,MATCH($B221,Menu!$B$6:$B$205,0)),"")</f>
        <v/>
      </c>
      <c r="H221" s="15" t="str">
        <f t="shared" si="16"/>
        <v/>
      </c>
      <c r="I221" s="15" t="str">
        <f t="shared" si="17"/>
        <v/>
      </c>
      <c r="J221" s="10"/>
      <c r="K221" s="10"/>
      <c r="L221" t="str">
        <f t="shared" si="18"/>
        <v/>
      </c>
      <c r="M221" s="14" t="str">
        <f t="shared" si="19"/>
        <v/>
      </c>
    </row>
    <row r="222" spans="1:13" x14ac:dyDescent="0.25">
      <c r="A222" s="16"/>
      <c r="B222" s="10"/>
      <c r="C222" s="14" t="str">
        <f>IFERROR(INDEX(Menu!$C$6:$C$205,MATCH($B222,Menu!$B$6:$B$205,0)),"")</f>
        <v/>
      </c>
      <c r="D222" s="18"/>
      <c r="E222" s="8" t="str">
        <f>IFERROR(INDEX(Menu!$E$6:$E$205,MATCH($B222,Menu!$B$6:$B$205,0)),"")</f>
        <v/>
      </c>
      <c r="F222" s="8" t="str">
        <f t="shared" si="15"/>
        <v/>
      </c>
      <c r="G222" s="15" t="str">
        <f>IFERROR(INDEX(Menu!$D$6:$D$205,MATCH($B222,Menu!$B$6:$B$205,0)),"")</f>
        <v/>
      </c>
      <c r="H222" s="15" t="str">
        <f t="shared" si="16"/>
        <v/>
      </c>
      <c r="I222" s="15" t="str">
        <f t="shared" si="17"/>
        <v/>
      </c>
      <c r="J222" s="10"/>
      <c r="K222" s="10"/>
      <c r="L222" t="str">
        <f t="shared" si="18"/>
        <v/>
      </c>
      <c r="M222" s="14" t="str">
        <f t="shared" si="19"/>
        <v/>
      </c>
    </row>
    <row r="223" spans="1:13" x14ac:dyDescent="0.25">
      <c r="A223" s="16"/>
      <c r="B223" s="10"/>
      <c r="C223" s="14" t="str">
        <f>IFERROR(INDEX(Menu!$C$6:$C$205,MATCH($B223,Menu!$B$6:$B$205,0)),"")</f>
        <v/>
      </c>
      <c r="D223" s="18"/>
      <c r="E223" s="8" t="str">
        <f>IFERROR(INDEX(Menu!$E$6:$E$205,MATCH($B223,Menu!$B$6:$B$205,0)),"")</f>
        <v/>
      </c>
      <c r="F223" s="8" t="str">
        <f t="shared" si="15"/>
        <v/>
      </c>
      <c r="G223" s="15" t="str">
        <f>IFERROR(INDEX(Menu!$D$6:$D$205,MATCH($B223,Menu!$B$6:$B$205,0)),"")</f>
        <v/>
      </c>
      <c r="H223" s="15" t="str">
        <f t="shared" si="16"/>
        <v/>
      </c>
      <c r="I223" s="15" t="str">
        <f t="shared" si="17"/>
        <v/>
      </c>
      <c r="J223" s="10"/>
      <c r="K223" s="10"/>
      <c r="L223" t="str">
        <f t="shared" si="18"/>
        <v/>
      </c>
      <c r="M223" s="14" t="str">
        <f t="shared" si="19"/>
        <v/>
      </c>
    </row>
    <row r="224" spans="1:13" x14ac:dyDescent="0.25">
      <c r="A224" s="16"/>
      <c r="B224" s="10"/>
      <c r="C224" s="14" t="str">
        <f>IFERROR(INDEX(Menu!$C$6:$C$205,MATCH($B224,Menu!$B$6:$B$205,0)),"")</f>
        <v/>
      </c>
      <c r="D224" s="18"/>
      <c r="E224" s="8" t="str">
        <f>IFERROR(INDEX(Menu!$E$6:$E$205,MATCH($B224,Menu!$B$6:$B$205,0)),"")</f>
        <v/>
      </c>
      <c r="F224" s="8" t="str">
        <f t="shared" si="15"/>
        <v/>
      </c>
      <c r="G224" s="15" t="str">
        <f>IFERROR(INDEX(Menu!$D$6:$D$205,MATCH($B224,Menu!$B$6:$B$205,0)),"")</f>
        <v/>
      </c>
      <c r="H224" s="15" t="str">
        <f t="shared" si="16"/>
        <v/>
      </c>
      <c r="I224" s="15" t="str">
        <f t="shared" si="17"/>
        <v/>
      </c>
      <c r="J224" s="10"/>
      <c r="K224" s="10"/>
      <c r="L224" t="str">
        <f t="shared" si="18"/>
        <v/>
      </c>
      <c r="M224" s="14" t="str">
        <f t="shared" si="19"/>
        <v/>
      </c>
    </row>
    <row r="225" spans="1:13" x14ac:dyDescent="0.25">
      <c r="A225" s="16"/>
      <c r="B225" s="10"/>
      <c r="C225" s="14" t="str">
        <f>IFERROR(INDEX(Menu!$C$6:$C$205,MATCH($B225,Menu!$B$6:$B$205,0)),"")</f>
        <v/>
      </c>
      <c r="D225" s="18"/>
      <c r="E225" s="8" t="str">
        <f>IFERROR(INDEX(Menu!$E$6:$E$205,MATCH($B225,Menu!$B$6:$B$205,0)),"")</f>
        <v/>
      </c>
      <c r="F225" s="8" t="str">
        <f t="shared" si="15"/>
        <v/>
      </c>
      <c r="G225" s="15" t="str">
        <f>IFERROR(INDEX(Menu!$D$6:$D$205,MATCH($B225,Menu!$B$6:$B$205,0)),"")</f>
        <v/>
      </c>
      <c r="H225" s="15" t="str">
        <f t="shared" si="16"/>
        <v/>
      </c>
      <c r="I225" s="15" t="str">
        <f t="shared" si="17"/>
        <v/>
      </c>
      <c r="J225" s="10"/>
      <c r="K225" s="10"/>
      <c r="L225" t="str">
        <f t="shared" si="18"/>
        <v/>
      </c>
      <c r="M225" s="14" t="str">
        <f t="shared" si="19"/>
        <v/>
      </c>
    </row>
    <row r="226" spans="1:13" x14ac:dyDescent="0.25">
      <c r="A226" s="16"/>
      <c r="B226" s="10"/>
      <c r="C226" s="14" t="str">
        <f>IFERROR(INDEX(Menu!$C$6:$C$205,MATCH($B226,Menu!$B$6:$B$205,0)),"")</f>
        <v/>
      </c>
      <c r="D226" s="18"/>
      <c r="E226" s="8" t="str">
        <f>IFERROR(INDEX(Menu!$E$6:$E$205,MATCH($B226,Menu!$B$6:$B$205,0)),"")</f>
        <v/>
      </c>
      <c r="F226" s="8" t="str">
        <f t="shared" si="15"/>
        <v/>
      </c>
      <c r="G226" s="15" t="str">
        <f>IFERROR(INDEX(Menu!$D$6:$D$205,MATCH($B226,Menu!$B$6:$B$205,0)),"")</f>
        <v/>
      </c>
      <c r="H226" s="15" t="str">
        <f t="shared" si="16"/>
        <v/>
      </c>
      <c r="I226" s="15" t="str">
        <f t="shared" si="17"/>
        <v/>
      </c>
      <c r="J226" s="10"/>
      <c r="K226" s="10"/>
      <c r="L226" t="str">
        <f t="shared" si="18"/>
        <v/>
      </c>
      <c r="M226" s="14" t="str">
        <f t="shared" si="19"/>
        <v/>
      </c>
    </row>
    <row r="227" spans="1:13" x14ac:dyDescent="0.25">
      <c r="A227" s="16"/>
      <c r="B227" s="10"/>
      <c r="C227" s="14" t="str">
        <f>IFERROR(INDEX(Menu!$C$6:$C$205,MATCH($B227,Menu!$B$6:$B$205,0)),"")</f>
        <v/>
      </c>
      <c r="D227" s="18"/>
      <c r="E227" s="8" t="str">
        <f>IFERROR(INDEX(Menu!$E$6:$E$205,MATCH($B227,Menu!$B$6:$B$205,0)),"")</f>
        <v/>
      </c>
      <c r="F227" s="8" t="str">
        <f t="shared" si="15"/>
        <v/>
      </c>
      <c r="G227" s="15" t="str">
        <f>IFERROR(INDEX(Menu!$D$6:$D$205,MATCH($B227,Menu!$B$6:$B$205,0)),"")</f>
        <v/>
      </c>
      <c r="H227" s="15" t="str">
        <f t="shared" si="16"/>
        <v/>
      </c>
      <c r="I227" s="15" t="str">
        <f t="shared" si="17"/>
        <v/>
      </c>
      <c r="J227" s="10"/>
      <c r="K227" s="10"/>
      <c r="L227" t="str">
        <f t="shared" si="18"/>
        <v/>
      </c>
      <c r="M227" s="14" t="str">
        <f t="shared" si="19"/>
        <v/>
      </c>
    </row>
    <row r="228" spans="1:13" x14ac:dyDescent="0.25">
      <c r="A228" s="16"/>
      <c r="B228" s="10"/>
      <c r="C228" s="14" t="str">
        <f>IFERROR(INDEX(Menu!$C$6:$C$205,MATCH($B228,Menu!$B$6:$B$205,0)),"")</f>
        <v/>
      </c>
      <c r="D228" s="18"/>
      <c r="E228" s="8" t="str">
        <f>IFERROR(INDEX(Menu!$E$6:$E$205,MATCH($B228,Menu!$B$6:$B$205,0)),"")</f>
        <v/>
      </c>
      <c r="F228" s="8" t="str">
        <f t="shared" si="15"/>
        <v/>
      </c>
      <c r="G228" s="15" t="str">
        <f>IFERROR(INDEX(Menu!$D$6:$D$205,MATCH($B228,Menu!$B$6:$B$205,0)),"")</f>
        <v/>
      </c>
      <c r="H228" s="15" t="str">
        <f t="shared" si="16"/>
        <v/>
      </c>
      <c r="I228" s="15" t="str">
        <f t="shared" si="17"/>
        <v/>
      </c>
      <c r="J228" s="10"/>
      <c r="K228" s="10"/>
      <c r="L228" t="str">
        <f t="shared" si="18"/>
        <v/>
      </c>
      <c r="M228" s="14" t="str">
        <f t="shared" si="19"/>
        <v/>
      </c>
    </row>
    <row r="229" spans="1:13" x14ac:dyDescent="0.25">
      <c r="A229" s="16"/>
      <c r="B229" s="10"/>
      <c r="C229" s="14" t="str">
        <f>IFERROR(INDEX(Menu!$C$6:$C$205,MATCH($B229,Menu!$B$6:$B$205,0)),"")</f>
        <v/>
      </c>
      <c r="D229" s="18"/>
      <c r="E229" s="8" t="str">
        <f>IFERROR(INDEX(Menu!$E$6:$E$205,MATCH($B229,Menu!$B$6:$B$205,0)),"")</f>
        <v/>
      </c>
      <c r="F229" s="8" t="str">
        <f t="shared" si="15"/>
        <v/>
      </c>
      <c r="G229" s="15" t="str">
        <f>IFERROR(INDEX(Menu!$D$6:$D$205,MATCH($B229,Menu!$B$6:$B$205,0)),"")</f>
        <v/>
      </c>
      <c r="H229" s="15" t="str">
        <f t="shared" si="16"/>
        <v/>
      </c>
      <c r="I229" s="15" t="str">
        <f t="shared" si="17"/>
        <v/>
      </c>
      <c r="J229" s="10"/>
      <c r="K229" s="10"/>
      <c r="L229" t="str">
        <f t="shared" si="18"/>
        <v/>
      </c>
      <c r="M229" s="14" t="str">
        <f t="shared" si="19"/>
        <v/>
      </c>
    </row>
    <row r="230" spans="1:13" x14ac:dyDescent="0.25">
      <c r="A230" s="16"/>
      <c r="B230" s="10"/>
      <c r="C230" s="14" t="str">
        <f>IFERROR(INDEX(Menu!$C$6:$C$205,MATCH($B230,Menu!$B$6:$B$205,0)),"")</f>
        <v/>
      </c>
      <c r="D230" s="18"/>
      <c r="E230" s="8" t="str">
        <f>IFERROR(INDEX(Menu!$E$6:$E$205,MATCH($B230,Menu!$B$6:$B$205,0)),"")</f>
        <v/>
      </c>
      <c r="F230" s="8" t="str">
        <f t="shared" si="15"/>
        <v/>
      </c>
      <c r="G230" s="15" t="str">
        <f>IFERROR(INDEX(Menu!$D$6:$D$205,MATCH($B230,Menu!$B$6:$B$205,0)),"")</f>
        <v/>
      </c>
      <c r="H230" s="15" t="str">
        <f t="shared" si="16"/>
        <v/>
      </c>
      <c r="I230" s="15" t="str">
        <f t="shared" si="17"/>
        <v/>
      </c>
      <c r="J230" s="10"/>
      <c r="K230" s="10"/>
      <c r="L230" t="str">
        <f t="shared" si="18"/>
        <v/>
      </c>
      <c r="M230" s="14" t="str">
        <f t="shared" si="19"/>
        <v/>
      </c>
    </row>
    <row r="231" spans="1:13" x14ac:dyDescent="0.25">
      <c r="A231" s="16"/>
      <c r="B231" s="10"/>
      <c r="C231" s="14" t="str">
        <f>IFERROR(INDEX(Menu!$C$6:$C$205,MATCH($B231,Menu!$B$6:$B$205,0)),"")</f>
        <v/>
      </c>
      <c r="D231" s="18"/>
      <c r="E231" s="8" t="str">
        <f>IFERROR(INDEX(Menu!$E$6:$E$205,MATCH($B231,Menu!$B$6:$B$205,0)),"")</f>
        <v/>
      </c>
      <c r="F231" s="8" t="str">
        <f t="shared" si="15"/>
        <v/>
      </c>
      <c r="G231" s="15" t="str">
        <f>IFERROR(INDEX(Menu!$D$6:$D$205,MATCH($B231,Menu!$B$6:$B$205,0)),"")</f>
        <v/>
      </c>
      <c r="H231" s="15" t="str">
        <f t="shared" si="16"/>
        <v/>
      </c>
      <c r="I231" s="15" t="str">
        <f t="shared" si="17"/>
        <v/>
      </c>
      <c r="J231" s="10"/>
      <c r="K231" s="10"/>
      <c r="L231" t="str">
        <f t="shared" si="18"/>
        <v/>
      </c>
      <c r="M231" s="14" t="str">
        <f t="shared" si="19"/>
        <v/>
      </c>
    </row>
    <row r="232" spans="1:13" x14ac:dyDescent="0.25">
      <c r="A232" s="16"/>
      <c r="B232" s="10"/>
      <c r="C232" s="14" t="str">
        <f>IFERROR(INDEX(Menu!$C$6:$C$205,MATCH($B232,Menu!$B$6:$B$205,0)),"")</f>
        <v/>
      </c>
      <c r="D232" s="18"/>
      <c r="E232" s="8" t="str">
        <f>IFERROR(INDEX(Menu!$E$6:$E$205,MATCH($B232,Menu!$B$6:$B$205,0)),"")</f>
        <v/>
      </c>
      <c r="F232" s="8" t="str">
        <f t="shared" si="15"/>
        <v/>
      </c>
      <c r="G232" s="15" t="str">
        <f>IFERROR(INDEX(Menu!$D$6:$D$205,MATCH($B232,Menu!$B$6:$B$205,0)),"")</f>
        <v/>
      </c>
      <c r="H232" s="15" t="str">
        <f t="shared" si="16"/>
        <v/>
      </c>
      <c r="I232" s="15" t="str">
        <f t="shared" si="17"/>
        <v/>
      </c>
      <c r="J232" s="10"/>
      <c r="K232" s="10"/>
      <c r="L232" t="str">
        <f t="shared" si="18"/>
        <v/>
      </c>
      <c r="M232" s="14" t="str">
        <f t="shared" si="19"/>
        <v/>
      </c>
    </row>
    <row r="233" spans="1:13" x14ac:dyDescent="0.25">
      <c r="A233" s="16"/>
      <c r="B233" s="10"/>
      <c r="C233" s="14" t="str">
        <f>IFERROR(INDEX(Menu!$C$6:$C$205,MATCH($B233,Menu!$B$6:$B$205,0)),"")</f>
        <v/>
      </c>
      <c r="D233" s="18"/>
      <c r="E233" s="8" t="str">
        <f>IFERROR(INDEX(Menu!$E$6:$E$205,MATCH($B233,Menu!$B$6:$B$205,0)),"")</f>
        <v/>
      </c>
      <c r="F233" s="8" t="str">
        <f t="shared" si="15"/>
        <v/>
      </c>
      <c r="G233" s="15" t="str">
        <f>IFERROR(INDEX(Menu!$D$6:$D$205,MATCH($B233,Menu!$B$6:$B$205,0)),"")</f>
        <v/>
      </c>
      <c r="H233" s="15" t="str">
        <f t="shared" si="16"/>
        <v/>
      </c>
      <c r="I233" s="15" t="str">
        <f t="shared" si="17"/>
        <v/>
      </c>
      <c r="J233" s="10"/>
      <c r="K233" s="10"/>
      <c r="L233" t="str">
        <f t="shared" si="18"/>
        <v/>
      </c>
      <c r="M233" s="14" t="str">
        <f t="shared" si="19"/>
        <v/>
      </c>
    </row>
    <row r="234" spans="1:13" x14ac:dyDescent="0.25">
      <c r="A234" s="16"/>
      <c r="B234" s="10"/>
      <c r="C234" s="14" t="str">
        <f>IFERROR(INDEX(Menu!$C$6:$C$205,MATCH($B234,Menu!$B$6:$B$205,0)),"")</f>
        <v/>
      </c>
      <c r="D234" s="18"/>
      <c r="E234" s="8" t="str">
        <f>IFERROR(INDEX(Menu!$E$6:$E$205,MATCH($B234,Menu!$B$6:$B$205,0)),"")</f>
        <v/>
      </c>
      <c r="F234" s="8" t="str">
        <f t="shared" si="15"/>
        <v/>
      </c>
      <c r="G234" s="15" t="str">
        <f>IFERROR(INDEX(Menu!$D$6:$D$205,MATCH($B234,Menu!$B$6:$B$205,0)),"")</f>
        <v/>
      </c>
      <c r="H234" s="15" t="str">
        <f t="shared" si="16"/>
        <v/>
      </c>
      <c r="I234" s="15" t="str">
        <f t="shared" si="17"/>
        <v/>
      </c>
      <c r="J234" s="10"/>
      <c r="K234" s="10"/>
      <c r="L234" t="str">
        <f t="shared" si="18"/>
        <v/>
      </c>
      <c r="M234" s="14" t="str">
        <f t="shared" si="19"/>
        <v/>
      </c>
    </row>
    <row r="235" spans="1:13" x14ac:dyDescent="0.25">
      <c r="A235" s="16"/>
      <c r="B235" s="10"/>
      <c r="C235" s="14" t="str">
        <f>IFERROR(INDEX(Menu!$C$6:$C$205,MATCH($B235,Menu!$B$6:$B$205,0)),"")</f>
        <v/>
      </c>
      <c r="D235" s="18"/>
      <c r="E235" s="8" t="str">
        <f>IFERROR(INDEX(Menu!$E$6:$E$205,MATCH($B235,Menu!$B$6:$B$205,0)),"")</f>
        <v/>
      </c>
      <c r="F235" s="8" t="str">
        <f t="shared" si="15"/>
        <v/>
      </c>
      <c r="G235" s="15" t="str">
        <f>IFERROR(INDEX(Menu!$D$6:$D$205,MATCH($B235,Menu!$B$6:$B$205,0)),"")</f>
        <v/>
      </c>
      <c r="H235" s="15" t="str">
        <f t="shared" si="16"/>
        <v/>
      </c>
      <c r="I235" s="15" t="str">
        <f t="shared" si="17"/>
        <v/>
      </c>
      <c r="J235" s="10"/>
      <c r="K235" s="10"/>
      <c r="L235" t="str">
        <f t="shared" si="18"/>
        <v/>
      </c>
      <c r="M235" s="14" t="str">
        <f t="shared" si="19"/>
        <v/>
      </c>
    </row>
    <row r="236" spans="1:13" x14ac:dyDescent="0.25">
      <c r="A236" s="16"/>
      <c r="B236" s="10"/>
      <c r="C236" s="14" t="str">
        <f>IFERROR(INDEX(Menu!$C$6:$C$205,MATCH($B236,Menu!$B$6:$B$205,0)),"")</f>
        <v/>
      </c>
      <c r="D236" s="18"/>
      <c r="E236" s="8" t="str">
        <f>IFERROR(INDEX(Menu!$E$6:$E$205,MATCH($B236,Menu!$B$6:$B$205,0)),"")</f>
        <v/>
      </c>
      <c r="F236" s="8" t="str">
        <f t="shared" si="15"/>
        <v/>
      </c>
      <c r="G236" s="15" t="str">
        <f>IFERROR(INDEX(Menu!$D$6:$D$205,MATCH($B236,Menu!$B$6:$B$205,0)),"")</f>
        <v/>
      </c>
      <c r="H236" s="15" t="str">
        <f t="shared" si="16"/>
        <v/>
      </c>
      <c r="I236" s="15" t="str">
        <f t="shared" si="17"/>
        <v/>
      </c>
      <c r="J236" s="10"/>
      <c r="K236" s="10"/>
      <c r="L236" t="str">
        <f t="shared" si="18"/>
        <v/>
      </c>
      <c r="M236" s="14" t="str">
        <f t="shared" si="19"/>
        <v/>
      </c>
    </row>
    <row r="237" spans="1:13" x14ac:dyDescent="0.25">
      <c r="A237" s="16"/>
      <c r="B237" s="10"/>
      <c r="C237" s="14" t="str">
        <f>IFERROR(INDEX(Menu!$C$6:$C$205,MATCH($B237,Menu!$B$6:$B$205,0)),"")</f>
        <v/>
      </c>
      <c r="D237" s="18"/>
      <c r="E237" s="8" t="str">
        <f>IFERROR(INDEX(Menu!$E$6:$E$205,MATCH($B237,Menu!$B$6:$B$205,0)),"")</f>
        <v/>
      </c>
      <c r="F237" s="8" t="str">
        <f t="shared" si="15"/>
        <v/>
      </c>
      <c r="G237" s="15" t="str">
        <f>IFERROR(INDEX(Menu!$D$6:$D$205,MATCH($B237,Menu!$B$6:$B$205,0)),"")</f>
        <v/>
      </c>
      <c r="H237" s="15" t="str">
        <f t="shared" si="16"/>
        <v/>
      </c>
      <c r="I237" s="15" t="str">
        <f t="shared" si="17"/>
        <v/>
      </c>
      <c r="J237" s="10"/>
      <c r="K237" s="10"/>
      <c r="L237" t="str">
        <f t="shared" si="18"/>
        <v/>
      </c>
      <c r="M237" s="14" t="str">
        <f t="shared" si="19"/>
        <v/>
      </c>
    </row>
    <row r="238" spans="1:13" x14ac:dyDescent="0.25">
      <c r="A238" s="16"/>
      <c r="B238" s="10"/>
      <c r="C238" s="14" t="str">
        <f>IFERROR(INDEX(Menu!$C$6:$C$205,MATCH($B238,Menu!$B$6:$B$205,0)),"")</f>
        <v/>
      </c>
      <c r="D238" s="18"/>
      <c r="E238" s="8" t="str">
        <f>IFERROR(INDEX(Menu!$E$6:$E$205,MATCH($B238,Menu!$B$6:$B$205,0)),"")</f>
        <v/>
      </c>
      <c r="F238" s="8" t="str">
        <f t="shared" si="15"/>
        <v/>
      </c>
      <c r="G238" s="15" t="str">
        <f>IFERROR(INDEX(Menu!$D$6:$D$205,MATCH($B238,Menu!$B$6:$B$205,0)),"")</f>
        <v/>
      </c>
      <c r="H238" s="15" t="str">
        <f t="shared" si="16"/>
        <v/>
      </c>
      <c r="I238" s="15" t="str">
        <f t="shared" si="17"/>
        <v/>
      </c>
      <c r="J238" s="10"/>
      <c r="K238" s="10"/>
      <c r="L238" t="str">
        <f t="shared" si="18"/>
        <v/>
      </c>
      <c r="M238" s="14" t="str">
        <f t="shared" si="19"/>
        <v/>
      </c>
    </row>
    <row r="239" spans="1:13" x14ac:dyDescent="0.25">
      <c r="A239" s="16"/>
      <c r="B239" s="10"/>
      <c r="C239" s="14" t="str">
        <f>IFERROR(INDEX(Menu!$C$6:$C$205,MATCH($B239,Menu!$B$6:$B$205,0)),"")</f>
        <v/>
      </c>
      <c r="D239" s="18"/>
      <c r="E239" s="8" t="str">
        <f>IFERROR(INDEX(Menu!$E$6:$E$205,MATCH($B239,Menu!$B$6:$B$205,0)),"")</f>
        <v/>
      </c>
      <c r="F239" s="8" t="str">
        <f t="shared" si="15"/>
        <v/>
      </c>
      <c r="G239" s="15" t="str">
        <f>IFERROR(INDEX(Menu!$D$6:$D$205,MATCH($B239,Menu!$B$6:$B$205,0)),"")</f>
        <v/>
      </c>
      <c r="H239" s="15" t="str">
        <f t="shared" si="16"/>
        <v/>
      </c>
      <c r="I239" s="15" t="str">
        <f t="shared" si="17"/>
        <v/>
      </c>
      <c r="J239" s="10"/>
      <c r="K239" s="10"/>
      <c r="L239" t="str">
        <f t="shared" si="18"/>
        <v/>
      </c>
      <c r="M239" s="14" t="str">
        <f t="shared" si="19"/>
        <v/>
      </c>
    </row>
    <row r="240" spans="1:13" x14ac:dyDescent="0.25">
      <c r="A240" s="16"/>
      <c r="B240" s="10"/>
      <c r="C240" s="14" t="str">
        <f>IFERROR(INDEX(Menu!$C$6:$C$205,MATCH($B240,Menu!$B$6:$B$205,0)),"")</f>
        <v/>
      </c>
      <c r="D240" s="18"/>
      <c r="E240" s="8" t="str">
        <f>IFERROR(INDEX(Menu!$E$6:$E$205,MATCH($B240,Menu!$B$6:$B$205,0)),"")</f>
        <v/>
      </c>
      <c r="F240" s="8" t="str">
        <f t="shared" si="15"/>
        <v/>
      </c>
      <c r="G240" s="15" t="str">
        <f>IFERROR(INDEX(Menu!$D$6:$D$205,MATCH($B240,Menu!$B$6:$B$205,0)),"")</f>
        <v/>
      </c>
      <c r="H240" s="15" t="str">
        <f t="shared" si="16"/>
        <v/>
      </c>
      <c r="I240" s="15" t="str">
        <f t="shared" si="17"/>
        <v/>
      </c>
      <c r="J240" s="10"/>
      <c r="K240" s="10"/>
      <c r="L240" t="str">
        <f t="shared" si="18"/>
        <v/>
      </c>
      <c r="M240" s="14" t="str">
        <f t="shared" si="19"/>
        <v/>
      </c>
    </row>
    <row r="241" spans="1:13" x14ac:dyDescent="0.25">
      <c r="A241" s="16"/>
      <c r="B241" s="10"/>
      <c r="C241" s="14" t="str">
        <f>IFERROR(INDEX(Menu!$C$6:$C$205,MATCH($B241,Menu!$B$6:$B$205,0)),"")</f>
        <v/>
      </c>
      <c r="D241" s="18"/>
      <c r="E241" s="8" t="str">
        <f>IFERROR(INDEX(Menu!$E$6:$E$205,MATCH($B241,Menu!$B$6:$B$205,0)),"")</f>
        <v/>
      </c>
      <c r="F241" s="8" t="str">
        <f t="shared" si="15"/>
        <v/>
      </c>
      <c r="G241" s="15" t="str">
        <f>IFERROR(INDEX(Menu!$D$6:$D$205,MATCH($B241,Menu!$B$6:$B$205,0)),"")</f>
        <v/>
      </c>
      <c r="H241" s="15" t="str">
        <f t="shared" si="16"/>
        <v/>
      </c>
      <c r="I241" s="15" t="str">
        <f t="shared" si="17"/>
        <v/>
      </c>
      <c r="J241" s="10"/>
      <c r="K241" s="10"/>
      <c r="L241" t="str">
        <f t="shared" si="18"/>
        <v/>
      </c>
      <c r="M241" s="14" t="str">
        <f t="shared" si="19"/>
        <v/>
      </c>
    </row>
    <row r="242" spans="1:13" x14ac:dyDescent="0.25">
      <c r="A242" s="16"/>
      <c r="B242" s="10"/>
      <c r="C242" s="14" t="str">
        <f>IFERROR(INDEX(Menu!$C$6:$C$205,MATCH($B242,Menu!$B$6:$B$205,0)),"")</f>
        <v/>
      </c>
      <c r="D242" s="18"/>
      <c r="E242" s="8" t="str">
        <f>IFERROR(INDEX(Menu!$E$6:$E$205,MATCH($B242,Menu!$B$6:$B$205,0)),"")</f>
        <v/>
      </c>
      <c r="F242" s="8" t="str">
        <f t="shared" si="15"/>
        <v/>
      </c>
      <c r="G242" s="15" t="str">
        <f>IFERROR(INDEX(Menu!$D$6:$D$205,MATCH($B242,Menu!$B$6:$B$205,0)),"")</f>
        <v/>
      </c>
      <c r="H242" s="15" t="str">
        <f t="shared" si="16"/>
        <v/>
      </c>
      <c r="I242" s="15" t="str">
        <f t="shared" si="17"/>
        <v/>
      </c>
      <c r="J242" s="10"/>
      <c r="K242" s="10"/>
      <c r="L242" t="str">
        <f t="shared" si="18"/>
        <v/>
      </c>
      <c r="M242" s="14" t="str">
        <f t="shared" si="19"/>
        <v/>
      </c>
    </row>
    <row r="243" spans="1:13" x14ac:dyDescent="0.25">
      <c r="A243" s="16"/>
      <c r="B243" s="10"/>
      <c r="C243" s="14" t="str">
        <f>IFERROR(INDEX(Menu!$C$6:$C$205,MATCH($B243,Menu!$B$6:$B$205,0)),"")</f>
        <v/>
      </c>
      <c r="D243" s="18"/>
      <c r="E243" s="8" t="str">
        <f>IFERROR(INDEX(Menu!$E$6:$E$205,MATCH($B243,Menu!$B$6:$B$205,0)),"")</f>
        <v/>
      </c>
      <c r="F243" s="8" t="str">
        <f t="shared" si="15"/>
        <v/>
      </c>
      <c r="G243" s="15" t="str">
        <f>IFERROR(INDEX(Menu!$D$6:$D$205,MATCH($B243,Menu!$B$6:$B$205,0)),"")</f>
        <v/>
      </c>
      <c r="H243" s="15" t="str">
        <f t="shared" si="16"/>
        <v/>
      </c>
      <c r="I243" s="15" t="str">
        <f t="shared" si="17"/>
        <v/>
      </c>
      <c r="J243" s="10"/>
      <c r="K243" s="10"/>
      <c r="L243" t="str">
        <f t="shared" si="18"/>
        <v/>
      </c>
      <c r="M243" s="14" t="str">
        <f t="shared" si="19"/>
        <v/>
      </c>
    </row>
    <row r="244" spans="1:13" x14ac:dyDescent="0.25">
      <c r="A244" s="16"/>
      <c r="B244" s="10"/>
      <c r="C244" s="14" t="str">
        <f>IFERROR(INDEX(Menu!$C$6:$C$205,MATCH($B244,Menu!$B$6:$B$205,0)),"")</f>
        <v/>
      </c>
      <c r="D244" s="18"/>
      <c r="E244" s="8" t="str">
        <f>IFERROR(INDEX(Menu!$E$6:$E$205,MATCH($B244,Menu!$B$6:$B$205,0)),"")</f>
        <v/>
      </c>
      <c r="F244" s="8" t="str">
        <f t="shared" si="15"/>
        <v/>
      </c>
      <c r="G244" s="15" t="str">
        <f>IFERROR(INDEX(Menu!$D$6:$D$205,MATCH($B244,Menu!$B$6:$B$205,0)),"")</f>
        <v/>
      </c>
      <c r="H244" s="15" t="str">
        <f t="shared" si="16"/>
        <v/>
      </c>
      <c r="I244" s="15" t="str">
        <f t="shared" si="17"/>
        <v/>
      </c>
      <c r="J244" s="10"/>
      <c r="K244" s="10"/>
      <c r="L244" t="str">
        <f t="shared" si="18"/>
        <v/>
      </c>
      <c r="M244" s="14" t="str">
        <f t="shared" si="19"/>
        <v/>
      </c>
    </row>
    <row r="245" spans="1:13" x14ac:dyDescent="0.25">
      <c r="A245" s="16"/>
      <c r="B245" s="10"/>
      <c r="C245" s="14" t="str">
        <f>IFERROR(INDEX(Menu!$C$6:$C$205,MATCH($B245,Menu!$B$6:$B$205,0)),"")</f>
        <v/>
      </c>
      <c r="D245" s="18"/>
      <c r="E245" s="8" t="str">
        <f>IFERROR(INDEX(Menu!$E$6:$E$205,MATCH($B245,Menu!$B$6:$B$205,0)),"")</f>
        <v/>
      </c>
      <c r="F245" s="8" t="str">
        <f t="shared" si="15"/>
        <v/>
      </c>
      <c r="G245" s="15" t="str">
        <f>IFERROR(INDEX(Menu!$D$6:$D$205,MATCH($B245,Menu!$B$6:$B$205,0)),"")</f>
        <v/>
      </c>
      <c r="H245" s="15" t="str">
        <f t="shared" si="16"/>
        <v/>
      </c>
      <c r="I245" s="15" t="str">
        <f t="shared" si="17"/>
        <v/>
      </c>
      <c r="J245" s="10"/>
      <c r="K245" s="10"/>
      <c r="L245" t="str">
        <f t="shared" si="18"/>
        <v/>
      </c>
      <c r="M245" s="14" t="str">
        <f t="shared" si="19"/>
        <v/>
      </c>
    </row>
    <row r="246" spans="1:13" x14ac:dyDescent="0.25">
      <c r="A246" s="16"/>
      <c r="B246" s="10"/>
      <c r="C246" s="14" t="str">
        <f>IFERROR(INDEX(Menu!$C$6:$C$205,MATCH($B246,Menu!$B$6:$B$205,0)),"")</f>
        <v/>
      </c>
      <c r="D246" s="18"/>
      <c r="E246" s="8" t="str">
        <f>IFERROR(INDEX(Menu!$E$6:$E$205,MATCH($B246,Menu!$B$6:$B$205,0)),"")</f>
        <v/>
      </c>
      <c r="F246" s="8" t="str">
        <f t="shared" si="15"/>
        <v/>
      </c>
      <c r="G246" s="15" t="str">
        <f>IFERROR(INDEX(Menu!$D$6:$D$205,MATCH($B246,Menu!$B$6:$B$205,0)),"")</f>
        <v/>
      </c>
      <c r="H246" s="15" t="str">
        <f t="shared" si="16"/>
        <v/>
      </c>
      <c r="I246" s="15" t="str">
        <f t="shared" si="17"/>
        <v/>
      </c>
      <c r="J246" s="10"/>
      <c r="K246" s="10"/>
      <c r="L246" t="str">
        <f t="shared" si="18"/>
        <v/>
      </c>
      <c r="M246" s="14" t="str">
        <f t="shared" si="19"/>
        <v/>
      </c>
    </row>
    <row r="247" spans="1:13" x14ac:dyDescent="0.25">
      <c r="A247" s="16"/>
      <c r="B247" s="10"/>
      <c r="C247" s="14" t="str">
        <f>IFERROR(INDEX(Menu!$C$6:$C$205,MATCH($B247,Menu!$B$6:$B$205,0)),"")</f>
        <v/>
      </c>
      <c r="D247" s="18"/>
      <c r="E247" s="8" t="str">
        <f>IFERROR(INDEX(Menu!$E$6:$E$205,MATCH($B247,Menu!$B$6:$B$205,0)),"")</f>
        <v/>
      </c>
      <c r="F247" s="8" t="str">
        <f t="shared" si="15"/>
        <v/>
      </c>
      <c r="G247" s="15" t="str">
        <f>IFERROR(INDEX(Menu!$D$6:$D$205,MATCH($B247,Menu!$B$6:$B$205,0)),"")</f>
        <v/>
      </c>
      <c r="H247" s="15" t="str">
        <f t="shared" si="16"/>
        <v/>
      </c>
      <c r="I247" s="15" t="str">
        <f t="shared" si="17"/>
        <v/>
      </c>
      <c r="J247" s="10"/>
      <c r="K247" s="10"/>
      <c r="L247" t="str">
        <f t="shared" si="18"/>
        <v/>
      </c>
      <c r="M247" s="14" t="str">
        <f t="shared" si="19"/>
        <v/>
      </c>
    </row>
    <row r="248" spans="1:13" x14ac:dyDescent="0.25">
      <c r="A248" s="16"/>
      <c r="B248" s="10"/>
      <c r="C248" s="14" t="str">
        <f>IFERROR(INDEX(Menu!$C$6:$C$205,MATCH($B248,Menu!$B$6:$B$205,0)),"")</f>
        <v/>
      </c>
      <c r="D248" s="18"/>
      <c r="E248" s="8" t="str">
        <f>IFERROR(INDEX(Menu!$E$6:$E$205,MATCH($B248,Menu!$B$6:$B$205,0)),"")</f>
        <v/>
      </c>
      <c r="F248" s="8" t="str">
        <f t="shared" si="15"/>
        <v/>
      </c>
      <c r="G248" s="15" t="str">
        <f>IFERROR(INDEX(Menu!$D$6:$D$205,MATCH($B248,Menu!$B$6:$B$205,0)),"")</f>
        <v/>
      </c>
      <c r="H248" s="15" t="str">
        <f t="shared" si="16"/>
        <v/>
      </c>
      <c r="I248" s="15" t="str">
        <f t="shared" si="17"/>
        <v/>
      </c>
      <c r="J248" s="10"/>
      <c r="K248" s="10"/>
      <c r="L248" t="str">
        <f t="shared" si="18"/>
        <v/>
      </c>
      <c r="M248" s="14" t="str">
        <f t="shared" si="19"/>
        <v/>
      </c>
    </row>
    <row r="249" spans="1:13" x14ac:dyDescent="0.25">
      <c r="A249" s="16"/>
      <c r="B249" s="10"/>
      <c r="C249" s="14" t="str">
        <f>IFERROR(INDEX(Menu!$C$6:$C$205,MATCH($B249,Menu!$B$6:$B$205,0)),"")</f>
        <v/>
      </c>
      <c r="D249" s="18"/>
      <c r="E249" s="8" t="str">
        <f>IFERROR(INDEX(Menu!$E$6:$E$205,MATCH($B249,Menu!$B$6:$B$205,0)),"")</f>
        <v/>
      </c>
      <c r="F249" s="8" t="str">
        <f t="shared" si="15"/>
        <v/>
      </c>
      <c r="G249" s="15" t="str">
        <f>IFERROR(INDEX(Menu!$D$6:$D$205,MATCH($B249,Menu!$B$6:$B$205,0)),"")</f>
        <v/>
      </c>
      <c r="H249" s="15" t="str">
        <f t="shared" si="16"/>
        <v/>
      </c>
      <c r="I249" s="15" t="str">
        <f t="shared" si="17"/>
        <v/>
      </c>
      <c r="J249" s="10"/>
      <c r="K249" s="10"/>
      <c r="L249" t="str">
        <f t="shared" si="18"/>
        <v/>
      </c>
      <c r="M249" s="14" t="str">
        <f t="shared" si="19"/>
        <v/>
      </c>
    </row>
    <row r="250" spans="1:13" x14ac:dyDescent="0.25">
      <c r="A250" s="16"/>
      <c r="B250" s="10"/>
      <c r="C250" s="14" t="str">
        <f>IFERROR(INDEX(Menu!$C$6:$C$205,MATCH($B250,Menu!$B$6:$B$205,0)),"")</f>
        <v/>
      </c>
      <c r="D250" s="18"/>
      <c r="E250" s="8" t="str">
        <f>IFERROR(INDEX(Menu!$E$6:$E$205,MATCH($B250,Menu!$B$6:$B$205,0)),"")</f>
        <v/>
      </c>
      <c r="F250" s="8" t="str">
        <f t="shared" si="15"/>
        <v/>
      </c>
      <c r="G250" s="15" t="str">
        <f>IFERROR(INDEX(Menu!$D$6:$D$205,MATCH($B250,Menu!$B$6:$B$205,0)),"")</f>
        <v/>
      </c>
      <c r="H250" s="15" t="str">
        <f t="shared" si="16"/>
        <v/>
      </c>
      <c r="I250" s="15" t="str">
        <f t="shared" si="17"/>
        <v/>
      </c>
      <c r="J250" s="10"/>
      <c r="K250" s="10"/>
      <c r="L250" t="str">
        <f t="shared" si="18"/>
        <v/>
      </c>
      <c r="M250" s="14" t="str">
        <f t="shared" si="19"/>
        <v/>
      </c>
    </row>
    <row r="251" spans="1:13" x14ac:dyDescent="0.25">
      <c r="A251" s="16"/>
      <c r="B251" s="10"/>
      <c r="C251" s="14" t="str">
        <f>IFERROR(INDEX(Menu!$C$6:$C$205,MATCH($B251,Menu!$B$6:$B$205,0)),"")</f>
        <v/>
      </c>
      <c r="D251" s="18"/>
      <c r="E251" s="8" t="str">
        <f>IFERROR(INDEX(Menu!$E$6:$E$205,MATCH($B251,Menu!$B$6:$B$205,0)),"")</f>
        <v/>
      </c>
      <c r="F251" s="8" t="str">
        <f t="shared" si="15"/>
        <v/>
      </c>
      <c r="G251" s="15" t="str">
        <f>IFERROR(INDEX(Menu!$D$6:$D$205,MATCH($B251,Menu!$B$6:$B$205,0)),"")</f>
        <v/>
      </c>
      <c r="H251" s="15" t="str">
        <f t="shared" si="16"/>
        <v/>
      </c>
      <c r="I251" s="15" t="str">
        <f t="shared" si="17"/>
        <v/>
      </c>
      <c r="J251" s="10"/>
      <c r="K251" s="10"/>
      <c r="L251" t="str">
        <f t="shared" si="18"/>
        <v/>
      </c>
      <c r="M251" s="14" t="str">
        <f t="shared" si="19"/>
        <v/>
      </c>
    </row>
    <row r="252" spans="1:13" x14ac:dyDescent="0.25">
      <c r="A252" s="16"/>
      <c r="B252" s="10"/>
      <c r="C252" s="14" t="str">
        <f>IFERROR(INDEX(Menu!$C$6:$C$205,MATCH($B252,Menu!$B$6:$B$205,0)),"")</f>
        <v/>
      </c>
      <c r="D252" s="18"/>
      <c r="E252" s="8" t="str">
        <f>IFERROR(INDEX(Menu!$E$6:$E$205,MATCH($B252,Menu!$B$6:$B$205,0)),"")</f>
        <v/>
      </c>
      <c r="F252" s="8" t="str">
        <f t="shared" si="15"/>
        <v/>
      </c>
      <c r="G252" s="15" t="str">
        <f>IFERROR(INDEX(Menu!$D$6:$D$205,MATCH($B252,Menu!$B$6:$B$205,0)),"")</f>
        <v/>
      </c>
      <c r="H252" s="15" t="str">
        <f t="shared" si="16"/>
        <v/>
      </c>
      <c r="I252" s="15" t="str">
        <f t="shared" si="17"/>
        <v/>
      </c>
      <c r="J252" s="10"/>
      <c r="K252" s="10"/>
      <c r="L252" t="str">
        <f t="shared" si="18"/>
        <v/>
      </c>
      <c r="M252" s="14" t="str">
        <f t="shared" si="19"/>
        <v/>
      </c>
    </row>
    <row r="253" spans="1:13" x14ac:dyDescent="0.25">
      <c r="A253" s="16"/>
      <c r="B253" s="10"/>
      <c r="C253" s="14" t="str">
        <f>IFERROR(INDEX(Menu!$C$6:$C$205,MATCH($B253,Menu!$B$6:$B$205,0)),"")</f>
        <v/>
      </c>
      <c r="D253" s="18"/>
      <c r="E253" s="8" t="str">
        <f>IFERROR(INDEX(Menu!$E$6:$E$205,MATCH($B253,Menu!$B$6:$B$205,0)),"")</f>
        <v/>
      </c>
      <c r="F253" s="8" t="str">
        <f t="shared" si="15"/>
        <v/>
      </c>
      <c r="G253" s="15" t="str">
        <f>IFERROR(INDEX(Menu!$D$6:$D$205,MATCH($B253,Menu!$B$6:$B$205,0)),"")</f>
        <v/>
      </c>
      <c r="H253" s="15" t="str">
        <f t="shared" si="16"/>
        <v/>
      </c>
      <c r="I253" s="15" t="str">
        <f t="shared" si="17"/>
        <v/>
      </c>
      <c r="J253" s="10"/>
      <c r="K253" s="10"/>
      <c r="L253" t="str">
        <f t="shared" si="18"/>
        <v/>
      </c>
      <c r="M253" s="14" t="str">
        <f t="shared" si="19"/>
        <v/>
      </c>
    </row>
    <row r="254" spans="1:13" x14ac:dyDescent="0.25">
      <c r="A254" s="16"/>
      <c r="B254" s="10"/>
      <c r="C254" s="14" t="str">
        <f>IFERROR(INDEX(Menu!$C$6:$C$205,MATCH($B254,Menu!$B$6:$B$205,0)),"")</f>
        <v/>
      </c>
      <c r="D254" s="18"/>
      <c r="E254" s="8" t="str">
        <f>IFERROR(INDEX(Menu!$E$6:$E$205,MATCH($B254,Menu!$B$6:$B$205,0)),"")</f>
        <v/>
      </c>
      <c r="F254" s="8" t="str">
        <f t="shared" si="15"/>
        <v/>
      </c>
      <c r="G254" s="15" t="str">
        <f>IFERROR(INDEX(Menu!$D$6:$D$205,MATCH($B254,Menu!$B$6:$B$205,0)),"")</f>
        <v/>
      </c>
      <c r="H254" s="15" t="str">
        <f t="shared" si="16"/>
        <v/>
      </c>
      <c r="I254" s="15" t="str">
        <f t="shared" si="17"/>
        <v/>
      </c>
      <c r="J254" s="10"/>
      <c r="K254" s="10"/>
      <c r="L254" t="str">
        <f t="shared" si="18"/>
        <v/>
      </c>
      <c r="M254" s="14" t="str">
        <f t="shared" si="19"/>
        <v/>
      </c>
    </row>
    <row r="255" spans="1:13" x14ac:dyDescent="0.25">
      <c r="A255" s="16"/>
      <c r="B255" s="10"/>
      <c r="C255" s="14" t="str">
        <f>IFERROR(INDEX(Menu!$C$6:$C$205,MATCH($B255,Menu!$B$6:$B$205,0)),"")</f>
        <v/>
      </c>
      <c r="D255" s="18"/>
      <c r="E255" s="8" t="str">
        <f>IFERROR(INDEX(Menu!$E$6:$E$205,MATCH($B255,Menu!$B$6:$B$205,0)),"")</f>
        <v/>
      </c>
      <c r="F255" s="8" t="str">
        <f t="shared" si="15"/>
        <v/>
      </c>
      <c r="G255" s="15" t="str">
        <f>IFERROR(INDEX(Menu!$D$6:$D$205,MATCH($B255,Menu!$B$6:$B$205,0)),"")</f>
        <v/>
      </c>
      <c r="H255" s="15" t="str">
        <f t="shared" si="16"/>
        <v/>
      </c>
      <c r="I255" s="15" t="str">
        <f t="shared" si="17"/>
        <v/>
      </c>
      <c r="J255" s="10"/>
      <c r="K255" s="10"/>
      <c r="L255" t="str">
        <f t="shared" si="18"/>
        <v/>
      </c>
      <c r="M255" s="14" t="str">
        <f t="shared" si="19"/>
        <v/>
      </c>
    </row>
    <row r="256" spans="1:13" x14ac:dyDescent="0.25">
      <c r="A256" s="16"/>
      <c r="B256" s="10"/>
      <c r="C256" s="14" t="str">
        <f>IFERROR(INDEX(Menu!$C$6:$C$205,MATCH($B256,Menu!$B$6:$B$205,0)),"")</f>
        <v/>
      </c>
      <c r="D256" s="18"/>
      <c r="E256" s="8" t="str">
        <f>IFERROR(INDEX(Menu!$E$6:$E$205,MATCH($B256,Menu!$B$6:$B$205,0)),"")</f>
        <v/>
      </c>
      <c r="F256" s="8" t="str">
        <f t="shared" si="15"/>
        <v/>
      </c>
      <c r="G256" s="15" t="str">
        <f>IFERROR(INDEX(Menu!$D$6:$D$205,MATCH($B256,Menu!$B$6:$B$205,0)),"")</f>
        <v/>
      </c>
      <c r="H256" s="15" t="str">
        <f t="shared" si="16"/>
        <v/>
      </c>
      <c r="I256" s="15" t="str">
        <f t="shared" si="17"/>
        <v/>
      </c>
      <c r="J256" s="10"/>
      <c r="K256" s="10"/>
      <c r="L256" t="str">
        <f t="shared" si="18"/>
        <v/>
      </c>
      <c r="M256" s="14" t="str">
        <f t="shared" si="19"/>
        <v/>
      </c>
    </row>
    <row r="257" spans="1:13" x14ac:dyDescent="0.25">
      <c r="A257" s="16"/>
      <c r="B257" s="10"/>
      <c r="C257" s="14" t="str">
        <f>IFERROR(INDEX(Menu!$C$6:$C$205,MATCH($B257,Menu!$B$6:$B$205,0)),"")</f>
        <v/>
      </c>
      <c r="D257" s="18"/>
      <c r="E257" s="8" t="str">
        <f>IFERROR(INDEX(Menu!$E$6:$E$205,MATCH($B257,Menu!$B$6:$B$205,0)),"")</f>
        <v/>
      </c>
      <c r="F257" s="8" t="str">
        <f t="shared" si="15"/>
        <v/>
      </c>
      <c r="G257" s="15" t="str">
        <f>IFERROR(INDEX(Menu!$D$6:$D$205,MATCH($B257,Menu!$B$6:$B$205,0)),"")</f>
        <v/>
      </c>
      <c r="H257" s="15" t="str">
        <f t="shared" si="16"/>
        <v/>
      </c>
      <c r="I257" s="15" t="str">
        <f t="shared" si="17"/>
        <v/>
      </c>
      <c r="J257" s="10"/>
      <c r="K257" s="10"/>
      <c r="L257" t="str">
        <f t="shared" si="18"/>
        <v/>
      </c>
      <c r="M257" s="14" t="str">
        <f t="shared" si="19"/>
        <v/>
      </c>
    </row>
    <row r="258" spans="1:13" x14ac:dyDescent="0.25">
      <c r="A258" s="16"/>
      <c r="B258" s="10"/>
      <c r="C258" s="14" t="str">
        <f>IFERROR(INDEX(Menu!$C$6:$C$205,MATCH($B258,Menu!$B$6:$B$205,0)),"")</f>
        <v/>
      </c>
      <c r="D258" s="18"/>
      <c r="E258" s="8" t="str">
        <f>IFERROR(INDEX(Menu!$E$6:$E$205,MATCH($B258,Menu!$B$6:$B$205,0)),"")</f>
        <v/>
      </c>
      <c r="F258" s="8" t="str">
        <f t="shared" si="15"/>
        <v/>
      </c>
      <c r="G258" s="15" t="str">
        <f>IFERROR(INDEX(Menu!$D$6:$D$205,MATCH($B258,Menu!$B$6:$B$205,0)),"")</f>
        <v/>
      </c>
      <c r="H258" s="15" t="str">
        <f t="shared" si="16"/>
        <v/>
      </c>
      <c r="I258" s="15" t="str">
        <f t="shared" si="17"/>
        <v/>
      </c>
      <c r="J258" s="10"/>
      <c r="K258" s="10"/>
      <c r="L258" t="str">
        <f t="shared" si="18"/>
        <v/>
      </c>
      <c r="M258" s="14" t="str">
        <f t="shared" si="19"/>
        <v/>
      </c>
    </row>
    <row r="259" spans="1:13" x14ac:dyDescent="0.25">
      <c r="A259" s="16"/>
      <c r="B259" s="10"/>
      <c r="C259" s="14" t="str">
        <f>IFERROR(INDEX(Menu!$C$6:$C$205,MATCH($B259,Menu!$B$6:$B$205,0)),"")</f>
        <v/>
      </c>
      <c r="D259" s="18"/>
      <c r="E259" s="8" t="str">
        <f>IFERROR(INDEX(Menu!$E$6:$E$205,MATCH($B259,Menu!$B$6:$B$205,0)),"")</f>
        <v/>
      </c>
      <c r="F259" s="8" t="str">
        <f t="shared" si="15"/>
        <v/>
      </c>
      <c r="G259" s="15" t="str">
        <f>IFERROR(INDEX(Menu!$D$6:$D$205,MATCH($B259,Menu!$B$6:$B$205,0)),"")</f>
        <v/>
      </c>
      <c r="H259" s="15" t="str">
        <f t="shared" si="16"/>
        <v/>
      </c>
      <c r="I259" s="15" t="str">
        <f t="shared" si="17"/>
        <v/>
      </c>
      <c r="J259" s="10"/>
      <c r="K259" s="10"/>
      <c r="L259" t="str">
        <f t="shared" si="18"/>
        <v/>
      </c>
      <c r="M259" s="14" t="str">
        <f t="shared" si="19"/>
        <v/>
      </c>
    </row>
    <row r="260" spans="1:13" x14ac:dyDescent="0.25">
      <c r="A260" s="16"/>
      <c r="B260" s="10"/>
      <c r="C260" s="14" t="str">
        <f>IFERROR(INDEX(Menu!$C$6:$C$205,MATCH($B260,Menu!$B$6:$B$205,0)),"")</f>
        <v/>
      </c>
      <c r="D260" s="18"/>
      <c r="E260" s="8" t="str">
        <f>IFERROR(INDEX(Menu!$E$6:$E$205,MATCH($B260,Menu!$B$6:$B$205,0)),"")</f>
        <v/>
      </c>
      <c r="F260" s="8" t="str">
        <f t="shared" si="15"/>
        <v/>
      </c>
      <c r="G260" s="15" t="str">
        <f>IFERROR(INDEX(Menu!$D$6:$D$205,MATCH($B260,Menu!$B$6:$B$205,0)),"")</f>
        <v/>
      </c>
      <c r="H260" s="15" t="str">
        <f t="shared" si="16"/>
        <v/>
      </c>
      <c r="I260" s="15" t="str">
        <f t="shared" si="17"/>
        <v/>
      </c>
      <c r="J260" s="10"/>
      <c r="K260" s="10"/>
      <c r="L260" t="str">
        <f t="shared" si="18"/>
        <v/>
      </c>
      <c r="M260" s="14" t="str">
        <f t="shared" si="19"/>
        <v/>
      </c>
    </row>
    <row r="261" spans="1:13" x14ac:dyDescent="0.25">
      <c r="A261" s="16"/>
      <c r="B261" s="10"/>
      <c r="C261" s="14" t="str">
        <f>IFERROR(INDEX(Menu!$C$6:$C$205,MATCH($B261,Menu!$B$6:$B$205,0)),"")</f>
        <v/>
      </c>
      <c r="D261" s="18"/>
      <c r="E261" s="8" t="str">
        <f>IFERROR(INDEX(Menu!$E$6:$E$205,MATCH($B261,Menu!$B$6:$B$205,0)),"")</f>
        <v/>
      </c>
      <c r="F261" s="8" t="str">
        <f t="shared" si="15"/>
        <v/>
      </c>
      <c r="G261" s="15" t="str">
        <f>IFERROR(INDEX(Menu!$D$6:$D$205,MATCH($B261,Menu!$B$6:$B$205,0)),"")</f>
        <v/>
      </c>
      <c r="H261" s="15" t="str">
        <f t="shared" si="16"/>
        <v/>
      </c>
      <c r="I261" s="15" t="str">
        <f t="shared" si="17"/>
        <v/>
      </c>
      <c r="J261" s="10"/>
      <c r="K261" s="10"/>
      <c r="L261" t="str">
        <f t="shared" si="18"/>
        <v/>
      </c>
      <c r="M261" s="14" t="str">
        <f t="shared" si="19"/>
        <v/>
      </c>
    </row>
    <row r="262" spans="1:13" x14ac:dyDescent="0.25">
      <c r="A262" s="16"/>
      <c r="B262" s="10"/>
      <c r="C262" s="14" t="str">
        <f>IFERROR(INDEX(Menu!$C$6:$C$205,MATCH($B262,Menu!$B$6:$B$205,0)),"")</f>
        <v/>
      </c>
      <c r="D262" s="18"/>
      <c r="E262" s="8" t="str">
        <f>IFERROR(INDEX(Menu!$E$6:$E$205,MATCH($B262,Menu!$B$6:$B$205,0)),"")</f>
        <v/>
      </c>
      <c r="F262" s="8" t="str">
        <f t="shared" ref="F262:F325" si="20">IF(OR($D262="",$E262=""),"",$D262*$E262)</f>
        <v/>
      </c>
      <c r="G262" s="15" t="str">
        <f>IFERROR(INDEX(Menu!$D$6:$D$205,MATCH($B262,Menu!$B$6:$B$205,0)),"")</f>
        <v/>
      </c>
      <c r="H262" s="15" t="str">
        <f t="shared" ref="H262:H325" si="21">IF(OR($D262="",$G262=""),"",$D262*$G262)</f>
        <v/>
      </c>
      <c r="I262" s="15" t="str">
        <f t="shared" ref="I262:I325" si="22">IF(OR($F262="",$H262=""),"",$F262-$H262)</f>
        <v/>
      </c>
      <c r="J262" s="10"/>
      <c r="K262" s="10"/>
      <c r="L262" t="str">
        <f t="shared" ref="L262:L325" si="23">IF($A262="","",CHOOSE(WEEKDAY($A262,2),"Lunes","Martes","Miercoles","Jueves","Viernes","Sabado","Domingo"))</f>
        <v/>
      </c>
      <c r="M262" s="14" t="str">
        <f t="shared" ref="M262:M325" si="24">IF($A262="","",TEXT($A262,"YYYY-MM"))</f>
        <v/>
      </c>
    </row>
    <row r="263" spans="1:13" x14ac:dyDescent="0.25">
      <c r="A263" s="16"/>
      <c r="B263" s="10"/>
      <c r="C263" s="14" t="str">
        <f>IFERROR(INDEX(Menu!$C$6:$C$205,MATCH($B263,Menu!$B$6:$B$205,0)),"")</f>
        <v/>
      </c>
      <c r="D263" s="18"/>
      <c r="E263" s="8" t="str">
        <f>IFERROR(INDEX(Menu!$E$6:$E$205,MATCH($B263,Menu!$B$6:$B$205,0)),"")</f>
        <v/>
      </c>
      <c r="F263" s="8" t="str">
        <f t="shared" si="20"/>
        <v/>
      </c>
      <c r="G263" s="15" t="str">
        <f>IFERROR(INDEX(Menu!$D$6:$D$205,MATCH($B263,Menu!$B$6:$B$205,0)),"")</f>
        <v/>
      </c>
      <c r="H263" s="15" t="str">
        <f t="shared" si="21"/>
        <v/>
      </c>
      <c r="I263" s="15" t="str">
        <f t="shared" si="22"/>
        <v/>
      </c>
      <c r="J263" s="10"/>
      <c r="K263" s="10"/>
      <c r="L263" t="str">
        <f t="shared" si="23"/>
        <v/>
      </c>
      <c r="M263" s="14" t="str">
        <f t="shared" si="24"/>
        <v/>
      </c>
    </row>
    <row r="264" spans="1:13" x14ac:dyDescent="0.25">
      <c r="A264" s="16"/>
      <c r="B264" s="10"/>
      <c r="C264" s="14" t="str">
        <f>IFERROR(INDEX(Menu!$C$6:$C$205,MATCH($B264,Menu!$B$6:$B$205,0)),"")</f>
        <v/>
      </c>
      <c r="D264" s="18"/>
      <c r="E264" s="8" t="str">
        <f>IFERROR(INDEX(Menu!$E$6:$E$205,MATCH($B264,Menu!$B$6:$B$205,0)),"")</f>
        <v/>
      </c>
      <c r="F264" s="8" t="str">
        <f t="shared" si="20"/>
        <v/>
      </c>
      <c r="G264" s="15" t="str">
        <f>IFERROR(INDEX(Menu!$D$6:$D$205,MATCH($B264,Menu!$B$6:$B$205,0)),"")</f>
        <v/>
      </c>
      <c r="H264" s="15" t="str">
        <f t="shared" si="21"/>
        <v/>
      </c>
      <c r="I264" s="15" t="str">
        <f t="shared" si="22"/>
        <v/>
      </c>
      <c r="J264" s="10"/>
      <c r="K264" s="10"/>
      <c r="L264" t="str">
        <f t="shared" si="23"/>
        <v/>
      </c>
      <c r="M264" s="14" t="str">
        <f t="shared" si="24"/>
        <v/>
      </c>
    </row>
    <row r="265" spans="1:13" x14ac:dyDescent="0.25">
      <c r="A265" s="16"/>
      <c r="B265" s="10"/>
      <c r="C265" s="14" t="str">
        <f>IFERROR(INDEX(Menu!$C$6:$C$205,MATCH($B265,Menu!$B$6:$B$205,0)),"")</f>
        <v/>
      </c>
      <c r="D265" s="18"/>
      <c r="E265" s="8" t="str">
        <f>IFERROR(INDEX(Menu!$E$6:$E$205,MATCH($B265,Menu!$B$6:$B$205,0)),"")</f>
        <v/>
      </c>
      <c r="F265" s="8" t="str">
        <f t="shared" si="20"/>
        <v/>
      </c>
      <c r="G265" s="15" t="str">
        <f>IFERROR(INDEX(Menu!$D$6:$D$205,MATCH($B265,Menu!$B$6:$B$205,0)),"")</f>
        <v/>
      </c>
      <c r="H265" s="15" t="str">
        <f t="shared" si="21"/>
        <v/>
      </c>
      <c r="I265" s="15" t="str">
        <f t="shared" si="22"/>
        <v/>
      </c>
      <c r="J265" s="10"/>
      <c r="K265" s="10"/>
      <c r="L265" t="str">
        <f t="shared" si="23"/>
        <v/>
      </c>
      <c r="M265" s="14" t="str">
        <f t="shared" si="24"/>
        <v/>
      </c>
    </row>
    <row r="266" spans="1:13" x14ac:dyDescent="0.25">
      <c r="A266" s="16"/>
      <c r="B266" s="10"/>
      <c r="C266" s="14" t="str">
        <f>IFERROR(INDEX(Menu!$C$6:$C$205,MATCH($B266,Menu!$B$6:$B$205,0)),"")</f>
        <v/>
      </c>
      <c r="D266" s="18"/>
      <c r="E266" s="8" t="str">
        <f>IFERROR(INDEX(Menu!$E$6:$E$205,MATCH($B266,Menu!$B$6:$B$205,0)),"")</f>
        <v/>
      </c>
      <c r="F266" s="8" t="str">
        <f t="shared" si="20"/>
        <v/>
      </c>
      <c r="G266" s="15" t="str">
        <f>IFERROR(INDEX(Menu!$D$6:$D$205,MATCH($B266,Menu!$B$6:$B$205,0)),"")</f>
        <v/>
      </c>
      <c r="H266" s="15" t="str">
        <f t="shared" si="21"/>
        <v/>
      </c>
      <c r="I266" s="15" t="str">
        <f t="shared" si="22"/>
        <v/>
      </c>
      <c r="J266" s="10"/>
      <c r="K266" s="10"/>
      <c r="L266" t="str">
        <f t="shared" si="23"/>
        <v/>
      </c>
      <c r="M266" s="14" t="str">
        <f t="shared" si="24"/>
        <v/>
      </c>
    </row>
    <row r="267" spans="1:13" x14ac:dyDescent="0.25">
      <c r="A267" s="16"/>
      <c r="B267" s="10"/>
      <c r="C267" s="14" t="str">
        <f>IFERROR(INDEX(Menu!$C$6:$C$205,MATCH($B267,Menu!$B$6:$B$205,0)),"")</f>
        <v/>
      </c>
      <c r="D267" s="18"/>
      <c r="E267" s="8" t="str">
        <f>IFERROR(INDEX(Menu!$E$6:$E$205,MATCH($B267,Menu!$B$6:$B$205,0)),"")</f>
        <v/>
      </c>
      <c r="F267" s="8" t="str">
        <f t="shared" si="20"/>
        <v/>
      </c>
      <c r="G267" s="15" t="str">
        <f>IFERROR(INDEX(Menu!$D$6:$D$205,MATCH($B267,Menu!$B$6:$B$205,0)),"")</f>
        <v/>
      </c>
      <c r="H267" s="15" t="str">
        <f t="shared" si="21"/>
        <v/>
      </c>
      <c r="I267" s="15" t="str">
        <f t="shared" si="22"/>
        <v/>
      </c>
      <c r="J267" s="10"/>
      <c r="K267" s="10"/>
      <c r="L267" t="str">
        <f t="shared" si="23"/>
        <v/>
      </c>
      <c r="M267" s="14" t="str">
        <f t="shared" si="24"/>
        <v/>
      </c>
    </row>
    <row r="268" spans="1:13" x14ac:dyDescent="0.25">
      <c r="A268" s="16"/>
      <c r="B268" s="10"/>
      <c r="C268" s="14" t="str">
        <f>IFERROR(INDEX(Menu!$C$6:$C$205,MATCH($B268,Menu!$B$6:$B$205,0)),"")</f>
        <v/>
      </c>
      <c r="D268" s="18"/>
      <c r="E268" s="8" t="str">
        <f>IFERROR(INDEX(Menu!$E$6:$E$205,MATCH($B268,Menu!$B$6:$B$205,0)),"")</f>
        <v/>
      </c>
      <c r="F268" s="8" t="str">
        <f t="shared" si="20"/>
        <v/>
      </c>
      <c r="G268" s="15" t="str">
        <f>IFERROR(INDEX(Menu!$D$6:$D$205,MATCH($B268,Menu!$B$6:$B$205,0)),"")</f>
        <v/>
      </c>
      <c r="H268" s="15" t="str">
        <f t="shared" si="21"/>
        <v/>
      </c>
      <c r="I268" s="15" t="str">
        <f t="shared" si="22"/>
        <v/>
      </c>
      <c r="J268" s="10"/>
      <c r="K268" s="10"/>
      <c r="L268" t="str">
        <f t="shared" si="23"/>
        <v/>
      </c>
      <c r="M268" s="14" t="str">
        <f t="shared" si="24"/>
        <v/>
      </c>
    </row>
    <row r="269" spans="1:13" x14ac:dyDescent="0.25">
      <c r="A269" s="16"/>
      <c r="B269" s="10"/>
      <c r="C269" s="14" t="str">
        <f>IFERROR(INDEX(Menu!$C$6:$C$205,MATCH($B269,Menu!$B$6:$B$205,0)),"")</f>
        <v/>
      </c>
      <c r="D269" s="18"/>
      <c r="E269" s="8" t="str">
        <f>IFERROR(INDEX(Menu!$E$6:$E$205,MATCH($B269,Menu!$B$6:$B$205,0)),"")</f>
        <v/>
      </c>
      <c r="F269" s="8" t="str">
        <f t="shared" si="20"/>
        <v/>
      </c>
      <c r="G269" s="15" t="str">
        <f>IFERROR(INDEX(Menu!$D$6:$D$205,MATCH($B269,Menu!$B$6:$B$205,0)),"")</f>
        <v/>
      </c>
      <c r="H269" s="15" t="str">
        <f t="shared" si="21"/>
        <v/>
      </c>
      <c r="I269" s="15" t="str">
        <f t="shared" si="22"/>
        <v/>
      </c>
      <c r="J269" s="10"/>
      <c r="K269" s="10"/>
      <c r="L269" t="str">
        <f t="shared" si="23"/>
        <v/>
      </c>
      <c r="M269" s="14" t="str">
        <f t="shared" si="24"/>
        <v/>
      </c>
    </row>
    <row r="270" spans="1:13" x14ac:dyDescent="0.25">
      <c r="A270" s="16"/>
      <c r="B270" s="10"/>
      <c r="C270" s="14" t="str">
        <f>IFERROR(INDEX(Menu!$C$6:$C$205,MATCH($B270,Menu!$B$6:$B$205,0)),"")</f>
        <v/>
      </c>
      <c r="D270" s="18"/>
      <c r="E270" s="8" t="str">
        <f>IFERROR(INDEX(Menu!$E$6:$E$205,MATCH($B270,Menu!$B$6:$B$205,0)),"")</f>
        <v/>
      </c>
      <c r="F270" s="8" t="str">
        <f t="shared" si="20"/>
        <v/>
      </c>
      <c r="G270" s="15" t="str">
        <f>IFERROR(INDEX(Menu!$D$6:$D$205,MATCH($B270,Menu!$B$6:$B$205,0)),"")</f>
        <v/>
      </c>
      <c r="H270" s="15" t="str">
        <f t="shared" si="21"/>
        <v/>
      </c>
      <c r="I270" s="15" t="str">
        <f t="shared" si="22"/>
        <v/>
      </c>
      <c r="J270" s="10"/>
      <c r="K270" s="10"/>
      <c r="L270" t="str">
        <f t="shared" si="23"/>
        <v/>
      </c>
      <c r="M270" s="14" t="str">
        <f t="shared" si="24"/>
        <v/>
      </c>
    </row>
    <row r="271" spans="1:13" x14ac:dyDescent="0.25">
      <c r="A271" s="16"/>
      <c r="B271" s="10"/>
      <c r="C271" s="14" t="str">
        <f>IFERROR(INDEX(Menu!$C$6:$C$205,MATCH($B271,Menu!$B$6:$B$205,0)),"")</f>
        <v/>
      </c>
      <c r="D271" s="18"/>
      <c r="E271" s="8" t="str">
        <f>IFERROR(INDEX(Menu!$E$6:$E$205,MATCH($B271,Menu!$B$6:$B$205,0)),"")</f>
        <v/>
      </c>
      <c r="F271" s="8" t="str">
        <f t="shared" si="20"/>
        <v/>
      </c>
      <c r="G271" s="15" t="str">
        <f>IFERROR(INDEX(Menu!$D$6:$D$205,MATCH($B271,Menu!$B$6:$B$205,0)),"")</f>
        <v/>
      </c>
      <c r="H271" s="15" t="str">
        <f t="shared" si="21"/>
        <v/>
      </c>
      <c r="I271" s="15" t="str">
        <f t="shared" si="22"/>
        <v/>
      </c>
      <c r="J271" s="10"/>
      <c r="K271" s="10"/>
      <c r="L271" t="str">
        <f t="shared" si="23"/>
        <v/>
      </c>
      <c r="M271" s="14" t="str">
        <f t="shared" si="24"/>
        <v/>
      </c>
    </row>
    <row r="272" spans="1:13" x14ac:dyDescent="0.25">
      <c r="A272" s="16"/>
      <c r="B272" s="10"/>
      <c r="C272" s="14" t="str">
        <f>IFERROR(INDEX(Menu!$C$6:$C$205,MATCH($B272,Menu!$B$6:$B$205,0)),"")</f>
        <v/>
      </c>
      <c r="D272" s="18"/>
      <c r="E272" s="8" t="str">
        <f>IFERROR(INDEX(Menu!$E$6:$E$205,MATCH($B272,Menu!$B$6:$B$205,0)),"")</f>
        <v/>
      </c>
      <c r="F272" s="8" t="str">
        <f t="shared" si="20"/>
        <v/>
      </c>
      <c r="G272" s="15" t="str">
        <f>IFERROR(INDEX(Menu!$D$6:$D$205,MATCH($B272,Menu!$B$6:$B$205,0)),"")</f>
        <v/>
      </c>
      <c r="H272" s="15" t="str">
        <f t="shared" si="21"/>
        <v/>
      </c>
      <c r="I272" s="15" t="str">
        <f t="shared" si="22"/>
        <v/>
      </c>
      <c r="J272" s="10"/>
      <c r="K272" s="10"/>
      <c r="L272" t="str">
        <f t="shared" si="23"/>
        <v/>
      </c>
      <c r="M272" s="14" t="str">
        <f t="shared" si="24"/>
        <v/>
      </c>
    </row>
    <row r="273" spans="1:13" x14ac:dyDescent="0.25">
      <c r="A273" s="16"/>
      <c r="B273" s="10"/>
      <c r="C273" s="14" t="str">
        <f>IFERROR(INDEX(Menu!$C$6:$C$205,MATCH($B273,Menu!$B$6:$B$205,0)),"")</f>
        <v/>
      </c>
      <c r="D273" s="18"/>
      <c r="E273" s="8" t="str">
        <f>IFERROR(INDEX(Menu!$E$6:$E$205,MATCH($B273,Menu!$B$6:$B$205,0)),"")</f>
        <v/>
      </c>
      <c r="F273" s="8" t="str">
        <f t="shared" si="20"/>
        <v/>
      </c>
      <c r="G273" s="15" t="str">
        <f>IFERROR(INDEX(Menu!$D$6:$D$205,MATCH($B273,Menu!$B$6:$B$205,0)),"")</f>
        <v/>
      </c>
      <c r="H273" s="15" t="str">
        <f t="shared" si="21"/>
        <v/>
      </c>
      <c r="I273" s="15" t="str">
        <f t="shared" si="22"/>
        <v/>
      </c>
      <c r="J273" s="10"/>
      <c r="K273" s="10"/>
      <c r="L273" t="str">
        <f t="shared" si="23"/>
        <v/>
      </c>
      <c r="M273" s="14" t="str">
        <f t="shared" si="24"/>
        <v/>
      </c>
    </row>
    <row r="274" spans="1:13" x14ac:dyDescent="0.25">
      <c r="A274" s="16"/>
      <c r="B274" s="10"/>
      <c r="C274" s="14" t="str">
        <f>IFERROR(INDEX(Menu!$C$6:$C$205,MATCH($B274,Menu!$B$6:$B$205,0)),"")</f>
        <v/>
      </c>
      <c r="D274" s="18"/>
      <c r="E274" s="8" t="str">
        <f>IFERROR(INDEX(Menu!$E$6:$E$205,MATCH($B274,Menu!$B$6:$B$205,0)),"")</f>
        <v/>
      </c>
      <c r="F274" s="8" t="str">
        <f t="shared" si="20"/>
        <v/>
      </c>
      <c r="G274" s="15" t="str">
        <f>IFERROR(INDEX(Menu!$D$6:$D$205,MATCH($B274,Menu!$B$6:$B$205,0)),"")</f>
        <v/>
      </c>
      <c r="H274" s="15" t="str">
        <f t="shared" si="21"/>
        <v/>
      </c>
      <c r="I274" s="15" t="str">
        <f t="shared" si="22"/>
        <v/>
      </c>
      <c r="J274" s="10"/>
      <c r="K274" s="10"/>
      <c r="L274" t="str">
        <f t="shared" si="23"/>
        <v/>
      </c>
      <c r="M274" s="14" t="str">
        <f t="shared" si="24"/>
        <v/>
      </c>
    </row>
    <row r="275" spans="1:13" x14ac:dyDescent="0.25">
      <c r="A275" s="16"/>
      <c r="B275" s="10"/>
      <c r="C275" s="14" t="str">
        <f>IFERROR(INDEX(Menu!$C$6:$C$205,MATCH($B275,Menu!$B$6:$B$205,0)),"")</f>
        <v/>
      </c>
      <c r="D275" s="18"/>
      <c r="E275" s="8" t="str">
        <f>IFERROR(INDEX(Menu!$E$6:$E$205,MATCH($B275,Menu!$B$6:$B$205,0)),"")</f>
        <v/>
      </c>
      <c r="F275" s="8" t="str">
        <f t="shared" si="20"/>
        <v/>
      </c>
      <c r="G275" s="15" t="str">
        <f>IFERROR(INDEX(Menu!$D$6:$D$205,MATCH($B275,Menu!$B$6:$B$205,0)),"")</f>
        <v/>
      </c>
      <c r="H275" s="15" t="str">
        <f t="shared" si="21"/>
        <v/>
      </c>
      <c r="I275" s="15" t="str">
        <f t="shared" si="22"/>
        <v/>
      </c>
      <c r="J275" s="10"/>
      <c r="K275" s="10"/>
      <c r="L275" t="str">
        <f t="shared" si="23"/>
        <v/>
      </c>
      <c r="M275" s="14" t="str">
        <f t="shared" si="24"/>
        <v/>
      </c>
    </row>
    <row r="276" spans="1:13" x14ac:dyDescent="0.25">
      <c r="A276" s="16"/>
      <c r="B276" s="10"/>
      <c r="C276" s="14" t="str">
        <f>IFERROR(INDEX(Menu!$C$6:$C$205,MATCH($B276,Menu!$B$6:$B$205,0)),"")</f>
        <v/>
      </c>
      <c r="D276" s="18"/>
      <c r="E276" s="8" t="str">
        <f>IFERROR(INDEX(Menu!$E$6:$E$205,MATCH($B276,Menu!$B$6:$B$205,0)),"")</f>
        <v/>
      </c>
      <c r="F276" s="8" t="str">
        <f t="shared" si="20"/>
        <v/>
      </c>
      <c r="G276" s="15" t="str">
        <f>IFERROR(INDEX(Menu!$D$6:$D$205,MATCH($B276,Menu!$B$6:$B$205,0)),"")</f>
        <v/>
      </c>
      <c r="H276" s="15" t="str">
        <f t="shared" si="21"/>
        <v/>
      </c>
      <c r="I276" s="15" t="str">
        <f t="shared" si="22"/>
        <v/>
      </c>
      <c r="J276" s="10"/>
      <c r="K276" s="10"/>
      <c r="L276" t="str">
        <f t="shared" si="23"/>
        <v/>
      </c>
      <c r="M276" s="14" t="str">
        <f t="shared" si="24"/>
        <v/>
      </c>
    </row>
    <row r="277" spans="1:13" x14ac:dyDescent="0.25">
      <c r="A277" s="16"/>
      <c r="B277" s="10"/>
      <c r="C277" s="14" t="str">
        <f>IFERROR(INDEX(Menu!$C$6:$C$205,MATCH($B277,Menu!$B$6:$B$205,0)),"")</f>
        <v/>
      </c>
      <c r="D277" s="18"/>
      <c r="E277" s="8" t="str">
        <f>IFERROR(INDEX(Menu!$E$6:$E$205,MATCH($B277,Menu!$B$6:$B$205,0)),"")</f>
        <v/>
      </c>
      <c r="F277" s="8" t="str">
        <f t="shared" si="20"/>
        <v/>
      </c>
      <c r="G277" s="15" t="str">
        <f>IFERROR(INDEX(Menu!$D$6:$D$205,MATCH($B277,Menu!$B$6:$B$205,0)),"")</f>
        <v/>
      </c>
      <c r="H277" s="15" t="str">
        <f t="shared" si="21"/>
        <v/>
      </c>
      <c r="I277" s="15" t="str">
        <f t="shared" si="22"/>
        <v/>
      </c>
      <c r="J277" s="10"/>
      <c r="K277" s="10"/>
      <c r="L277" t="str">
        <f t="shared" si="23"/>
        <v/>
      </c>
      <c r="M277" s="14" t="str">
        <f t="shared" si="24"/>
        <v/>
      </c>
    </row>
    <row r="278" spans="1:13" x14ac:dyDescent="0.25">
      <c r="A278" s="16"/>
      <c r="B278" s="10"/>
      <c r="C278" s="14" t="str">
        <f>IFERROR(INDEX(Menu!$C$6:$C$205,MATCH($B278,Menu!$B$6:$B$205,0)),"")</f>
        <v/>
      </c>
      <c r="D278" s="18"/>
      <c r="E278" s="8" t="str">
        <f>IFERROR(INDEX(Menu!$E$6:$E$205,MATCH($B278,Menu!$B$6:$B$205,0)),"")</f>
        <v/>
      </c>
      <c r="F278" s="8" t="str">
        <f t="shared" si="20"/>
        <v/>
      </c>
      <c r="G278" s="15" t="str">
        <f>IFERROR(INDEX(Menu!$D$6:$D$205,MATCH($B278,Menu!$B$6:$B$205,0)),"")</f>
        <v/>
      </c>
      <c r="H278" s="15" t="str">
        <f t="shared" si="21"/>
        <v/>
      </c>
      <c r="I278" s="15" t="str">
        <f t="shared" si="22"/>
        <v/>
      </c>
      <c r="J278" s="10"/>
      <c r="K278" s="10"/>
      <c r="L278" t="str">
        <f t="shared" si="23"/>
        <v/>
      </c>
      <c r="M278" s="14" t="str">
        <f t="shared" si="24"/>
        <v/>
      </c>
    </row>
    <row r="279" spans="1:13" x14ac:dyDescent="0.25">
      <c r="A279" s="16"/>
      <c r="B279" s="10"/>
      <c r="C279" s="14" t="str">
        <f>IFERROR(INDEX(Menu!$C$6:$C$205,MATCH($B279,Menu!$B$6:$B$205,0)),"")</f>
        <v/>
      </c>
      <c r="D279" s="18"/>
      <c r="E279" s="8" t="str">
        <f>IFERROR(INDEX(Menu!$E$6:$E$205,MATCH($B279,Menu!$B$6:$B$205,0)),"")</f>
        <v/>
      </c>
      <c r="F279" s="8" t="str">
        <f t="shared" si="20"/>
        <v/>
      </c>
      <c r="G279" s="15" t="str">
        <f>IFERROR(INDEX(Menu!$D$6:$D$205,MATCH($B279,Menu!$B$6:$B$205,0)),"")</f>
        <v/>
      </c>
      <c r="H279" s="15" t="str">
        <f t="shared" si="21"/>
        <v/>
      </c>
      <c r="I279" s="15" t="str">
        <f t="shared" si="22"/>
        <v/>
      </c>
      <c r="J279" s="10"/>
      <c r="K279" s="10"/>
      <c r="L279" t="str">
        <f t="shared" si="23"/>
        <v/>
      </c>
      <c r="M279" s="14" t="str">
        <f t="shared" si="24"/>
        <v/>
      </c>
    </row>
    <row r="280" spans="1:13" x14ac:dyDescent="0.25">
      <c r="A280" s="16"/>
      <c r="B280" s="10"/>
      <c r="C280" s="14" t="str">
        <f>IFERROR(INDEX(Menu!$C$6:$C$205,MATCH($B280,Menu!$B$6:$B$205,0)),"")</f>
        <v/>
      </c>
      <c r="D280" s="18"/>
      <c r="E280" s="8" t="str">
        <f>IFERROR(INDEX(Menu!$E$6:$E$205,MATCH($B280,Menu!$B$6:$B$205,0)),"")</f>
        <v/>
      </c>
      <c r="F280" s="8" t="str">
        <f t="shared" si="20"/>
        <v/>
      </c>
      <c r="G280" s="15" t="str">
        <f>IFERROR(INDEX(Menu!$D$6:$D$205,MATCH($B280,Menu!$B$6:$B$205,0)),"")</f>
        <v/>
      </c>
      <c r="H280" s="15" t="str">
        <f t="shared" si="21"/>
        <v/>
      </c>
      <c r="I280" s="15" t="str">
        <f t="shared" si="22"/>
        <v/>
      </c>
      <c r="J280" s="10"/>
      <c r="K280" s="10"/>
      <c r="L280" t="str">
        <f t="shared" si="23"/>
        <v/>
      </c>
      <c r="M280" s="14" t="str">
        <f t="shared" si="24"/>
        <v/>
      </c>
    </row>
    <row r="281" spans="1:13" x14ac:dyDescent="0.25">
      <c r="A281" s="16"/>
      <c r="B281" s="10"/>
      <c r="C281" s="14" t="str">
        <f>IFERROR(INDEX(Menu!$C$6:$C$205,MATCH($B281,Menu!$B$6:$B$205,0)),"")</f>
        <v/>
      </c>
      <c r="D281" s="18"/>
      <c r="E281" s="8" t="str">
        <f>IFERROR(INDEX(Menu!$E$6:$E$205,MATCH($B281,Menu!$B$6:$B$205,0)),"")</f>
        <v/>
      </c>
      <c r="F281" s="8" t="str">
        <f t="shared" si="20"/>
        <v/>
      </c>
      <c r="G281" s="15" t="str">
        <f>IFERROR(INDEX(Menu!$D$6:$D$205,MATCH($B281,Menu!$B$6:$B$205,0)),"")</f>
        <v/>
      </c>
      <c r="H281" s="15" t="str">
        <f t="shared" si="21"/>
        <v/>
      </c>
      <c r="I281" s="15" t="str">
        <f t="shared" si="22"/>
        <v/>
      </c>
      <c r="J281" s="10"/>
      <c r="K281" s="10"/>
      <c r="L281" t="str">
        <f t="shared" si="23"/>
        <v/>
      </c>
      <c r="M281" s="14" t="str">
        <f t="shared" si="24"/>
        <v/>
      </c>
    </row>
    <row r="282" spans="1:13" x14ac:dyDescent="0.25">
      <c r="A282" s="16"/>
      <c r="B282" s="10"/>
      <c r="C282" s="14" t="str">
        <f>IFERROR(INDEX(Menu!$C$6:$C$205,MATCH($B282,Menu!$B$6:$B$205,0)),"")</f>
        <v/>
      </c>
      <c r="D282" s="18"/>
      <c r="E282" s="8" t="str">
        <f>IFERROR(INDEX(Menu!$E$6:$E$205,MATCH($B282,Menu!$B$6:$B$205,0)),"")</f>
        <v/>
      </c>
      <c r="F282" s="8" t="str">
        <f t="shared" si="20"/>
        <v/>
      </c>
      <c r="G282" s="15" t="str">
        <f>IFERROR(INDEX(Menu!$D$6:$D$205,MATCH($B282,Menu!$B$6:$B$205,0)),"")</f>
        <v/>
      </c>
      <c r="H282" s="15" t="str">
        <f t="shared" si="21"/>
        <v/>
      </c>
      <c r="I282" s="15" t="str">
        <f t="shared" si="22"/>
        <v/>
      </c>
      <c r="J282" s="10"/>
      <c r="K282" s="10"/>
      <c r="L282" t="str">
        <f t="shared" si="23"/>
        <v/>
      </c>
      <c r="M282" s="14" t="str">
        <f t="shared" si="24"/>
        <v/>
      </c>
    </row>
    <row r="283" spans="1:13" x14ac:dyDescent="0.25">
      <c r="A283" s="16"/>
      <c r="B283" s="10"/>
      <c r="C283" s="14" t="str">
        <f>IFERROR(INDEX(Menu!$C$6:$C$205,MATCH($B283,Menu!$B$6:$B$205,0)),"")</f>
        <v/>
      </c>
      <c r="D283" s="18"/>
      <c r="E283" s="8" t="str">
        <f>IFERROR(INDEX(Menu!$E$6:$E$205,MATCH($B283,Menu!$B$6:$B$205,0)),"")</f>
        <v/>
      </c>
      <c r="F283" s="8" t="str">
        <f t="shared" si="20"/>
        <v/>
      </c>
      <c r="G283" s="15" t="str">
        <f>IFERROR(INDEX(Menu!$D$6:$D$205,MATCH($B283,Menu!$B$6:$B$205,0)),"")</f>
        <v/>
      </c>
      <c r="H283" s="15" t="str">
        <f t="shared" si="21"/>
        <v/>
      </c>
      <c r="I283" s="15" t="str">
        <f t="shared" si="22"/>
        <v/>
      </c>
      <c r="J283" s="10"/>
      <c r="K283" s="10"/>
      <c r="L283" t="str">
        <f t="shared" si="23"/>
        <v/>
      </c>
      <c r="M283" s="14" t="str">
        <f t="shared" si="24"/>
        <v/>
      </c>
    </row>
    <row r="284" spans="1:13" x14ac:dyDescent="0.25">
      <c r="A284" s="16"/>
      <c r="B284" s="10"/>
      <c r="C284" s="14" t="str">
        <f>IFERROR(INDEX(Menu!$C$6:$C$205,MATCH($B284,Menu!$B$6:$B$205,0)),"")</f>
        <v/>
      </c>
      <c r="D284" s="18"/>
      <c r="E284" s="8" t="str">
        <f>IFERROR(INDEX(Menu!$E$6:$E$205,MATCH($B284,Menu!$B$6:$B$205,0)),"")</f>
        <v/>
      </c>
      <c r="F284" s="8" t="str">
        <f t="shared" si="20"/>
        <v/>
      </c>
      <c r="G284" s="15" t="str">
        <f>IFERROR(INDEX(Menu!$D$6:$D$205,MATCH($B284,Menu!$B$6:$B$205,0)),"")</f>
        <v/>
      </c>
      <c r="H284" s="15" t="str">
        <f t="shared" si="21"/>
        <v/>
      </c>
      <c r="I284" s="15" t="str">
        <f t="shared" si="22"/>
        <v/>
      </c>
      <c r="J284" s="10"/>
      <c r="K284" s="10"/>
      <c r="L284" t="str">
        <f t="shared" si="23"/>
        <v/>
      </c>
      <c r="M284" s="14" t="str">
        <f t="shared" si="24"/>
        <v/>
      </c>
    </row>
    <row r="285" spans="1:13" x14ac:dyDescent="0.25">
      <c r="A285" s="16"/>
      <c r="B285" s="10"/>
      <c r="C285" s="14" t="str">
        <f>IFERROR(INDEX(Menu!$C$6:$C$205,MATCH($B285,Menu!$B$6:$B$205,0)),"")</f>
        <v/>
      </c>
      <c r="D285" s="18"/>
      <c r="E285" s="8" t="str">
        <f>IFERROR(INDEX(Menu!$E$6:$E$205,MATCH($B285,Menu!$B$6:$B$205,0)),"")</f>
        <v/>
      </c>
      <c r="F285" s="8" t="str">
        <f t="shared" si="20"/>
        <v/>
      </c>
      <c r="G285" s="15" t="str">
        <f>IFERROR(INDEX(Menu!$D$6:$D$205,MATCH($B285,Menu!$B$6:$B$205,0)),"")</f>
        <v/>
      </c>
      <c r="H285" s="15" t="str">
        <f t="shared" si="21"/>
        <v/>
      </c>
      <c r="I285" s="15" t="str">
        <f t="shared" si="22"/>
        <v/>
      </c>
      <c r="J285" s="10"/>
      <c r="K285" s="10"/>
      <c r="L285" t="str">
        <f t="shared" si="23"/>
        <v/>
      </c>
      <c r="M285" s="14" t="str">
        <f t="shared" si="24"/>
        <v/>
      </c>
    </row>
    <row r="286" spans="1:13" x14ac:dyDescent="0.25">
      <c r="A286" s="16"/>
      <c r="B286" s="10"/>
      <c r="C286" s="14" t="str">
        <f>IFERROR(INDEX(Menu!$C$6:$C$205,MATCH($B286,Menu!$B$6:$B$205,0)),"")</f>
        <v/>
      </c>
      <c r="D286" s="18"/>
      <c r="E286" s="8" t="str">
        <f>IFERROR(INDEX(Menu!$E$6:$E$205,MATCH($B286,Menu!$B$6:$B$205,0)),"")</f>
        <v/>
      </c>
      <c r="F286" s="8" t="str">
        <f t="shared" si="20"/>
        <v/>
      </c>
      <c r="G286" s="15" t="str">
        <f>IFERROR(INDEX(Menu!$D$6:$D$205,MATCH($B286,Menu!$B$6:$B$205,0)),"")</f>
        <v/>
      </c>
      <c r="H286" s="15" t="str">
        <f t="shared" si="21"/>
        <v/>
      </c>
      <c r="I286" s="15" t="str">
        <f t="shared" si="22"/>
        <v/>
      </c>
      <c r="J286" s="10"/>
      <c r="K286" s="10"/>
      <c r="L286" t="str">
        <f t="shared" si="23"/>
        <v/>
      </c>
      <c r="M286" s="14" t="str">
        <f t="shared" si="24"/>
        <v/>
      </c>
    </row>
    <row r="287" spans="1:13" x14ac:dyDescent="0.25">
      <c r="A287" s="16"/>
      <c r="B287" s="10"/>
      <c r="C287" s="14" t="str">
        <f>IFERROR(INDEX(Menu!$C$6:$C$205,MATCH($B287,Menu!$B$6:$B$205,0)),"")</f>
        <v/>
      </c>
      <c r="D287" s="18"/>
      <c r="E287" s="8" t="str">
        <f>IFERROR(INDEX(Menu!$E$6:$E$205,MATCH($B287,Menu!$B$6:$B$205,0)),"")</f>
        <v/>
      </c>
      <c r="F287" s="8" t="str">
        <f t="shared" si="20"/>
        <v/>
      </c>
      <c r="G287" s="15" t="str">
        <f>IFERROR(INDEX(Menu!$D$6:$D$205,MATCH($B287,Menu!$B$6:$B$205,0)),"")</f>
        <v/>
      </c>
      <c r="H287" s="15" t="str">
        <f t="shared" si="21"/>
        <v/>
      </c>
      <c r="I287" s="15" t="str">
        <f t="shared" si="22"/>
        <v/>
      </c>
      <c r="J287" s="10"/>
      <c r="K287" s="10"/>
      <c r="L287" t="str">
        <f t="shared" si="23"/>
        <v/>
      </c>
      <c r="M287" s="14" t="str">
        <f t="shared" si="24"/>
        <v/>
      </c>
    </row>
    <row r="288" spans="1:13" x14ac:dyDescent="0.25">
      <c r="A288" s="16"/>
      <c r="B288" s="10"/>
      <c r="C288" s="14" t="str">
        <f>IFERROR(INDEX(Menu!$C$6:$C$205,MATCH($B288,Menu!$B$6:$B$205,0)),"")</f>
        <v/>
      </c>
      <c r="D288" s="18"/>
      <c r="E288" s="8" t="str">
        <f>IFERROR(INDEX(Menu!$E$6:$E$205,MATCH($B288,Menu!$B$6:$B$205,0)),"")</f>
        <v/>
      </c>
      <c r="F288" s="8" t="str">
        <f t="shared" si="20"/>
        <v/>
      </c>
      <c r="G288" s="15" t="str">
        <f>IFERROR(INDEX(Menu!$D$6:$D$205,MATCH($B288,Menu!$B$6:$B$205,0)),"")</f>
        <v/>
      </c>
      <c r="H288" s="15" t="str">
        <f t="shared" si="21"/>
        <v/>
      </c>
      <c r="I288" s="15" t="str">
        <f t="shared" si="22"/>
        <v/>
      </c>
      <c r="J288" s="10"/>
      <c r="K288" s="10"/>
      <c r="L288" t="str">
        <f t="shared" si="23"/>
        <v/>
      </c>
      <c r="M288" s="14" t="str">
        <f t="shared" si="24"/>
        <v/>
      </c>
    </row>
    <row r="289" spans="1:13" x14ac:dyDescent="0.25">
      <c r="A289" s="16"/>
      <c r="B289" s="10"/>
      <c r="C289" s="14" t="str">
        <f>IFERROR(INDEX(Menu!$C$6:$C$205,MATCH($B289,Menu!$B$6:$B$205,0)),"")</f>
        <v/>
      </c>
      <c r="D289" s="18"/>
      <c r="E289" s="8" t="str">
        <f>IFERROR(INDEX(Menu!$E$6:$E$205,MATCH($B289,Menu!$B$6:$B$205,0)),"")</f>
        <v/>
      </c>
      <c r="F289" s="8" t="str">
        <f t="shared" si="20"/>
        <v/>
      </c>
      <c r="G289" s="15" t="str">
        <f>IFERROR(INDEX(Menu!$D$6:$D$205,MATCH($B289,Menu!$B$6:$B$205,0)),"")</f>
        <v/>
      </c>
      <c r="H289" s="15" t="str">
        <f t="shared" si="21"/>
        <v/>
      </c>
      <c r="I289" s="15" t="str">
        <f t="shared" si="22"/>
        <v/>
      </c>
      <c r="J289" s="10"/>
      <c r="K289" s="10"/>
      <c r="L289" t="str">
        <f t="shared" si="23"/>
        <v/>
      </c>
      <c r="M289" s="14" t="str">
        <f t="shared" si="24"/>
        <v/>
      </c>
    </row>
    <row r="290" spans="1:13" x14ac:dyDescent="0.25">
      <c r="A290" s="16"/>
      <c r="B290" s="10"/>
      <c r="C290" s="14" t="str">
        <f>IFERROR(INDEX(Menu!$C$6:$C$205,MATCH($B290,Menu!$B$6:$B$205,0)),"")</f>
        <v/>
      </c>
      <c r="D290" s="18"/>
      <c r="E290" s="8" t="str">
        <f>IFERROR(INDEX(Menu!$E$6:$E$205,MATCH($B290,Menu!$B$6:$B$205,0)),"")</f>
        <v/>
      </c>
      <c r="F290" s="8" t="str">
        <f t="shared" si="20"/>
        <v/>
      </c>
      <c r="G290" s="15" t="str">
        <f>IFERROR(INDEX(Menu!$D$6:$D$205,MATCH($B290,Menu!$B$6:$B$205,0)),"")</f>
        <v/>
      </c>
      <c r="H290" s="15" t="str">
        <f t="shared" si="21"/>
        <v/>
      </c>
      <c r="I290" s="15" t="str">
        <f t="shared" si="22"/>
        <v/>
      </c>
      <c r="J290" s="10"/>
      <c r="K290" s="10"/>
      <c r="L290" t="str">
        <f t="shared" si="23"/>
        <v/>
      </c>
      <c r="M290" s="14" t="str">
        <f t="shared" si="24"/>
        <v/>
      </c>
    </row>
    <row r="291" spans="1:13" x14ac:dyDescent="0.25">
      <c r="A291" s="16"/>
      <c r="B291" s="10"/>
      <c r="C291" s="14" t="str">
        <f>IFERROR(INDEX(Menu!$C$6:$C$205,MATCH($B291,Menu!$B$6:$B$205,0)),"")</f>
        <v/>
      </c>
      <c r="D291" s="18"/>
      <c r="E291" s="8" t="str">
        <f>IFERROR(INDEX(Menu!$E$6:$E$205,MATCH($B291,Menu!$B$6:$B$205,0)),"")</f>
        <v/>
      </c>
      <c r="F291" s="8" t="str">
        <f t="shared" si="20"/>
        <v/>
      </c>
      <c r="G291" s="15" t="str">
        <f>IFERROR(INDEX(Menu!$D$6:$D$205,MATCH($B291,Menu!$B$6:$B$205,0)),"")</f>
        <v/>
      </c>
      <c r="H291" s="15" t="str">
        <f t="shared" si="21"/>
        <v/>
      </c>
      <c r="I291" s="15" t="str">
        <f t="shared" si="22"/>
        <v/>
      </c>
      <c r="J291" s="10"/>
      <c r="K291" s="10"/>
      <c r="L291" t="str">
        <f t="shared" si="23"/>
        <v/>
      </c>
      <c r="M291" s="14" t="str">
        <f t="shared" si="24"/>
        <v/>
      </c>
    </row>
    <row r="292" spans="1:13" x14ac:dyDescent="0.25">
      <c r="A292" s="16"/>
      <c r="B292" s="10"/>
      <c r="C292" s="14" t="str">
        <f>IFERROR(INDEX(Menu!$C$6:$C$205,MATCH($B292,Menu!$B$6:$B$205,0)),"")</f>
        <v/>
      </c>
      <c r="D292" s="18"/>
      <c r="E292" s="8" t="str">
        <f>IFERROR(INDEX(Menu!$E$6:$E$205,MATCH($B292,Menu!$B$6:$B$205,0)),"")</f>
        <v/>
      </c>
      <c r="F292" s="8" t="str">
        <f t="shared" si="20"/>
        <v/>
      </c>
      <c r="G292" s="15" t="str">
        <f>IFERROR(INDEX(Menu!$D$6:$D$205,MATCH($B292,Menu!$B$6:$B$205,0)),"")</f>
        <v/>
      </c>
      <c r="H292" s="15" t="str">
        <f t="shared" si="21"/>
        <v/>
      </c>
      <c r="I292" s="15" t="str">
        <f t="shared" si="22"/>
        <v/>
      </c>
      <c r="J292" s="10"/>
      <c r="K292" s="10"/>
      <c r="L292" t="str">
        <f t="shared" si="23"/>
        <v/>
      </c>
      <c r="M292" s="14" t="str">
        <f t="shared" si="24"/>
        <v/>
      </c>
    </row>
    <row r="293" spans="1:13" x14ac:dyDescent="0.25">
      <c r="A293" s="16"/>
      <c r="B293" s="10"/>
      <c r="C293" s="14" t="str">
        <f>IFERROR(INDEX(Menu!$C$6:$C$205,MATCH($B293,Menu!$B$6:$B$205,0)),"")</f>
        <v/>
      </c>
      <c r="D293" s="18"/>
      <c r="E293" s="8" t="str">
        <f>IFERROR(INDEX(Menu!$E$6:$E$205,MATCH($B293,Menu!$B$6:$B$205,0)),"")</f>
        <v/>
      </c>
      <c r="F293" s="8" t="str">
        <f t="shared" si="20"/>
        <v/>
      </c>
      <c r="G293" s="15" t="str">
        <f>IFERROR(INDEX(Menu!$D$6:$D$205,MATCH($B293,Menu!$B$6:$B$205,0)),"")</f>
        <v/>
      </c>
      <c r="H293" s="15" t="str">
        <f t="shared" si="21"/>
        <v/>
      </c>
      <c r="I293" s="15" t="str">
        <f t="shared" si="22"/>
        <v/>
      </c>
      <c r="J293" s="10"/>
      <c r="K293" s="10"/>
      <c r="L293" t="str">
        <f t="shared" si="23"/>
        <v/>
      </c>
      <c r="M293" s="14" t="str">
        <f t="shared" si="24"/>
        <v/>
      </c>
    </row>
    <row r="294" spans="1:13" x14ac:dyDescent="0.25">
      <c r="A294" s="16"/>
      <c r="B294" s="10"/>
      <c r="C294" s="14" t="str">
        <f>IFERROR(INDEX(Menu!$C$6:$C$205,MATCH($B294,Menu!$B$6:$B$205,0)),"")</f>
        <v/>
      </c>
      <c r="D294" s="18"/>
      <c r="E294" s="8" t="str">
        <f>IFERROR(INDEX(Menu!$E$6:$E$205,MATCH($B294,Menu!$B$6:$B$205,0)),"")</f>
        <v/>
      </c>
      <c r="F294" s="8" t="str">
        <f t="shared" si="20"/>
        <v/>
      </c>
      <c r="G294" s="15" t="str">
        <f>IFERROR(INDEX(Menu!$D$6:$D$205,MATCH($B294,Menu!$B$6:$B$205,0)),"")</f>
        <v/>
      </c>
      <c r="H294" s="15" t="str">
        <f t="shared" si="21"/>
        <v/>
      </c>
      <c r="I294" s="15" t="str">
        <f t="shared" si="22"/>
        <v/>
      </c>
      <c r="J294" s="10"/>
      <c r="K294" s="10"/>
      <c r="L294" t="str">
        <f t="shared" si="23"/>
        <v/>
      </c>
      <c r="M294" s="14" t="str">
        <f t="shared" si="24"/>
        <v/>
      </c>
    </row>
    <row r="295" spans="1:13" x14ac:dyDescent="0.25">
      <c r="A295" s="16"/>
      <c r="B295" s="10"/>
      <c r="C295" s="14" t="str">
        <f>IFERROR(INDEX(Menu!$C$6:$C$205,MATCH($B295,Menu!$B$6:$B$205,0)),"")</f>
        <v/>
      </c>
      <c r="D295" s="18"/>
      <c r="E295" s="8" t="str">
        <f>IFERROR(INDEX(Menu!$E$6:$E$205,MATCH($B295,Menu!$B$6:$B$205,0)),"")</f>
        <v/>
      </c>
      <c r="F295" s="8" t="str">
        <f t="shared" si="20"/>
        <v/>
      </c>
      <c r="G295" s="15" t="str">
        <f>IFERROR(INDEX(Menu!$D$6:$D$205,MATCH($B295,Menu!$B$6:$B$205,0)),"")</f>
        <v/>
      </c>
      <c r="H295" s="15" t="str">
        <f t="shared" si="21"/>
        <v/>
      </c>
      <c r="I295" s="15" t="str">
        <f t="shared" si="22"/>
        <v/>
      </c>
      <c r="J295" s="10"/>
      <c r="K295" s="10"/>
      <c r="L295" t="str">
        <f t="shared" si="23"/>
        <v/>
      </c>
      <c r="M295" s="14" t="str">
        <f t="shared" si="24"/>
        <v/>
      </c>
    </row>
    <row r="296" spans="1:13" x14ac:dyDescent="0.25">
      <c r="A296" s="16"/>
      <c r="B296" s="10"/>
      <c r="C296" s="14" t="str">
        <f>IFERROR(INDEX(Menu!$C$6:$C$205,MATCH($B296,Menu!$B$6:$B$205,0)),"")</f>
        <v/>
      </c>
      <c r="D296" s="18"/>
      <c r="E296" s="8" t="str">
        <f>IFERROR(INDEX(Menu!$E$6:$E$205,MATCH($B296,Menu!$B$6:$B$205,0)),"")</f>
        <v/>
      </c>
      <c r="F296" s="8" t="str">
        <f t="shared" si="20"/>
        <v/>
      </c>
      <c r="G296" s="15" t="str">
        <f>IFERROR(INDEX(Menu!$D$6:$D$205,MATCH($B296,Menu!$B$6:$B$205,0)),"")</f>
        <v/>
      </c>
      <c r="H296" s="15" t="str">
        <f t="shared" si="21"/>
        <v/>
      </c>
      <c r="I296" s="15" t="str">
        <f t="shared" si="22"/>
        <v/>
      </c>
      <c r="J296" s="10"/>
      <c r="K296" s="10"/>
      <c r="L296" t="str">
        <f t="shared" si="23"/>
        <v/>
      </c>
      <c r="M296" s="14" t="str">
        <f t="shared" si="24"/>
        <v/>
      </c>
    </row>
    <row r="297" spans="1:13" x14ac:dyDescent="0.25">
      <c r="A297" s="16"/>
      <c r="B297" s="10"/>
      <c r="C297" s="14" t="str">
        <f>IFERROR(INDEX(Menu!$C$6:$C$205,MATCH($B297,Menu!$B$6:$B$205,0)),"")</f>
        <v/>
      </c>
      <c r="D297" s="18"/>
      <c r="E297" s="8" t="str">
        <f>IFERROR(INDEX(Menu!$E$6:$E$205,MATCH($B297,Menu!$B$6:$B$205,0)),"")</f>
        <v/>
      </c>
      <c r="F297" s="8" t="str">
        <f t="shared" si="20"/>
        <v/>
      </c>
      <c r="G297" s="15" t="str">
        <f>IFERROR(INDEX(Menu!$D$6:$D$205,MATCH($B297,Menu!$B$6:$B$205,0)),"")</f>
        <v/>
      </c>
      <c r="H297" s="15" t="str">
        <f t="shared" si="21"/>
        <v/>
      </c>
      <c r="I297" s="15" t="str">
        <f t="shared" si="22"/>
        <v/>
      </c>
      <c r="J297" s="10"/>
      <c r="K297" s="10"/>
      <c r="L297" t="str">
        <f t="shared" si="23"/>
        <v/>
      </c>
      <c r="M297" s="14" t="str">
        <f t="shared" si="24"/>
        <v/>
      </c>
    </row>
    <row r="298" spans="1:13" x14ac:dyDescent="0.25">
      <c r="A298" s="16"/>
      <c r="B298" s="10"/>
      <c r="C298" s="14" t="str">
        <f>IFERROR(INDEX(Menu!$C$6:$C$205,MATCH($B298,Menu!$B$6:$B$205,0)),"")</f>
        <v/>
      </c>
      <c r="D298" s="18"/>
      <c r="E298" s="8" t="str">
        <f>IFERROR(INDEX(Menu!$E$6:$E$205,MATCH($B298,Menu!$B$6:$B$205,0)),"")</f>
        <v/>
      </c>
      <c r="F298" s="8" t="str">
        <f t="shared" si="20"/>
        <v/>
      </c>
      <c r="G298" s="15" t="str">
        <f>IFERROR(INDEX(Menu!$D$6:$D$205,MATCH($B298,Menu!$B$6:$B$205,0)),"")</f>
        <v/>
      </c>
      <c r="H298" s="15" t="str">
        <f t="shared" si="21"/>
        <v/>
      </c>
      <c r="I298" s="15" t="str">
        <f t="shared" si="22"/>
        <v/>
      </c>
      <c r="J298" s="10"/>
      <c r="K298" s="10"/>
      <c r="L298" t="str">
        <f t="shared" si="23"/>
        <v/>
      </c>
      <c r="M298" s="14" t="str">
        <f t="shared" si="24"/>
        <v/>
      </c>
    </row>
    <row r="299" spans="1:13" x14ac:dyDescent="0.25">
      <c r="A299" s="16"/>
      <c r="B299" s="10"/>
      <c r="C299" s="14" t="str">
        <f>IFERROR(INDEX(Menu!$C$6:$C$205,MATCH($B299,Menu!$B$6:$B$205,0)),"")</f>
        <v/>
      </c>
      <c r="D299" s="18"/>
      <c r="E299" s="8" t="str">
        <f>IFERROR(INDEX(Menu!$E$6:$E$205,MATCH($B299,Menu!$B$6:$B$205,0)),"")</f>
        <v/>
      </c>
      <c r="F299" s="8" t="str">
        <f t="shared" si="20"/>
        <v/>
      </c>
      <c r="G299" s="15" t="str">
        <f>IFERROR(INDEX(Menu!$D$6:$D$205,MATCH($B299,Menu!$B$6:$B$205,0)),"")</f>
        <v/>
      </c>
      <c r="H299" s="15" t="str">
        <f t="shared" si="21"/>
        <v/>
      </c>
      <c r="I299" s="15" t="str">
        <f t="shared" si="22"/>
        <v/>
      </c>
      <c r="J299" s="10"/>
      <c r="K299" s="10"/>
      <c r="L299" t="str">
        <f t="shared" si="23"/>
        <v/>
      </c>
      <c r="M299" s="14" t="str">
        <f t="shared" si="24"/>
        <v/>
      </c>
    </row>
    <row r="300" spans="1:13" x14ac:dyDescent="0.25">
      <c r="A300" s="16"/>
      <c r="B300" s="10"/>
      <c r="C300" s="14" t="str">
        <f>IFERROR(INDEX(Menu!$C$6:$C$205,MATCH($B300,Menu!$B$6:$B$205,0)),"")</f>
        <v/>
      </c>
      <c r="D300" s="18"/>
      <c r="E300" s="8" t="str">
        <f>IFERROR(INDEX(Menu!$E$6:$E$205,MATCH($B300,Menu!$B$6:$B$205,0)),"")</f>
        <v/>
      </c>
      <c r="F300" s="8" t="str">
        <f t="shared" si="20"/>
        <v/>
      </c>
      <c r="G300" s="15" t="str">
        <f>IFERROR(INDEX(Menu!$D$6:$D$205,MATCH($B300,Menu!$B$6:$B$205,0)),"")</f>
        <v/>
      </c>
      <c r="H300" s="15" t="str">
        <f t="shared" si="21"/>
        <v/>
      </c>
      <c r="I300" s="15" t="str">
        <f t="shared" si="22"/>
        <v/>
      </c>
      <c r="J300" s="10"/>
      <c r="K300" s="10"/>
      <c r="L300" t="str">
        <f t="shared" si="23"/>
        <v/>
      </c>
      <c r="M300" s="14" t="str">
        <f t="shared" si="24"/>
        <v/>
      </c>
    </row>
    <row r="301" spans="1:13" x14ac:dyDescent="0.25">
      <c r="A301" s="16"/>
      <c r="B301" s="10"/>
      <c r="C301" s="14" t="str">
        <f>IFERROR(INDEX(Menu!$C$6:$C$205,MATCH($B301,Menu!$B$6:$B$205,0)),"")</f>
        <v/>
      </c>
      <c r="D301" s="18"/>
      <c r="E301" s="8" t="str">
        <f>IFERROR(INDEX(Menu!$E$6:$E$205,MATCH($B301,Menu!$B$6:$B$205,0)),"")</f>
        <v/>
      </c>
      <c r="F301" s="8" t="str">
        <f t="shared" si="20"/>
        <v/>
      </c>
      <c r="G301" s="15" t="str">
        <f>IFERROR(INDEX(Menu!$D$6:$D$205,MATCH($B301,Menu!$B$6:$B$205,0)),"")</f>
        <v/>
      </c>
      <c r="H301" s="15" t="str">
        <f t="shared" si="21"/>
        <v/>
      </c>
      <c r="I301" s="15" t="str">
        <f t="shared" si="22"/>
        <v/>
      </c>
      <c r="J301" s="10"/>
      <c r="K301" s="10"/>
      <c r="L301" t="str">
        <f t="shared" si="23"/>
        <v/>
      </c>
      <c r="M301" s="14" t="str">
        <f t="shared" si="24"/>
        <v/>
      </c>
    </row>
    <row r="302" spans="1:13" x14ac:dyDescent="0.25">
      <c r="A302" s="16"/>
      <c r="B302" s="10"/>
      <c r="C302" s="14" t="str">
        <f>IFERROR(INDEX(Menu!$C$6:$C$205,MATCH($B302,Menu!$B$6:$B$205,0)),"")</f>
        <v/>
      </c>
      <c r="D302" s="18"/>
      <c r="E302" s="8" t="str">
        <f>IFERROR(INDEX(Menu!$E$6:$E$205,MATCH($B302,Menu!$B$6:$B$205,0)),"")</f>
        <v/>
      </c>
      <c r="F302" s="8" t="str">
        <f t="shared" si="20"/>
        <v/>
      </c>
      <c r="G302" s="15" t="str">
        <f>IFERROR(INDEX(Menu!$D$6:$D$205,MATCH($B302,Menu!$B$6:$B$205,0)),"")</f>
        <v/>
      </c>
      <c r="H302" s="15" t="str">
        <f t="shared" si="21"/>
        <v/>
      </c>
      <c r="I302" s="15" t="str">
        <f t="shared" si="22"/>
        <v/>
      </c>
      <c r="J302" s="10"/>
      <c r="K302" s="10"/>
      <c r="L302" t="str">
        <f t="shared" si="23"/>
        <v/>
      </c>
      <c r="M302" s="14" t="str">
        <f t="shared" si="24"/>
        <v/>
      </c>
    </row>
    <row r="303" spans="1:13" x14ac:dyDescent="0.25">
      <c r="A303" s="16"/>
      <c r="B303" s="10"/>
      <c r="C303" s="14" t="str">
        <f>IFERROR(INDEX(Menu!$C$6:$C$205,MATCH($B303,Menu!$B$6:$B$205,0)),"")</f>
        <v/>
      </c>
      <c r="D303" s="18"/>
      <c r="E303" s="8" t="str">
        <f>IFERROR(INDEX(Menu!$E$6:$E$205,MATCH($B303,Menu!$B$6:$B$205,0)),"")</f>
        <v/>
      </c>
      <c r="F303" s="8" t="str">
        <f t="shared" si="20"/>
        <v/>
      </c>
      <c r="G303" s="15" t="str">
        <f>IFERROR(INDEX(Menu!$D$6:$D$205,MATCH($B303,Menu!$B$6:$B$205,0)),"")</f>
        <v/>
      </c>
      <c r="H303" s="15" t="str">
        <f t="shared" si="21"/>
        <v/>
      </c>
      <c r="I303" s="15" t="str">
        <f t="shared" si="22"/>
        <v/>
      </c>
      <c r="J303" s="10"/>
      <c r="K303" s="10"/>
      <c r="L303" t="str">
        <f t="shared" si="23"/>
        <v/>
      </c>
      <c r="M303" s="14" t="str">
        <f t="shared" si="24"/>
        <v/>
      </c>
    </row>
    <row r="304" spans="1:13" x14ac:dyDescent="0.25">
      <c r="A304" s="16"/>
      <c r="B304" s="10"/>
      <c r="C304" s="14" t="str">
        <f>IFERROR(INDEX(Menu!$C$6:$C$205,MATCH($B304,Menu!$B$6:$B$205,0)),"")</f>
        <v/>
      </c>
      <c r="D304" s="18"/>
      <c r="E304" s="8" t="str">
        <f>IFERROR(INDEX(Menu!$E$6:$E$205,MATCH($B304,Menu!$B$6:$B$205,0)),"")</f>
        <v/>
      </c>
      <c r="F304" s="8" t="str">
        <f t="shared" si="20"/>
        <v/>
      </c>
      <c r="G304" s="15" t="str">
        <f>IFERROR(INDEX(Menu!$D$6:$D$205,MATCH($B304,Menu!$B$6:$B$205,0)),"")</f>
        <v/>
      </c>
      <c r="H304" s="15" t="str">
        <f t="shared" si="21"/>
        <v/>
      </c>
      <c r="I304" s="15" t="str">
        <f t="shared" si="22"/>
        <v/>
      </c>
      <c r="J304" s="10"/>
      <c r="K304" s="10"/>
      <c r="L304" t="str">
        <f t="shared" si="23"/>
        <v/>
      </c>
      <c r="M304" s="14" t="str">
        <f t="shared" si="24"/>
        <v/>
      </c>
    </row>
    <row r="305" spans="1:13" x14ac:dyDescent="0.25">
      <c r="A305" s="16"/>
      <c r="B305" s="10"/>
      <c r="C305" s="14" t="str">
        <f>IFERROR(INDEX(Menu!$C$6:$C$205,MATCH($B305,Menu!$B$6:$B$205,0)),"")</f>
        <v/>
      </c>
      <c r="D305" s="18"/>
      <c r="E305" s="8" t="str">
        <f>IFERROR(INDEX(Menu!$E$6:$E$205,MATCH($B305,Menu!$B$6:$B$205,0)),"")</f>
        <v/>
      </c>
      <c r="F305" s="8" t="str">
        <f t="shared" si="20"/>
        <v/>
      </c>
      <c r="G305" s="15" t="str">
        <f>IFERROR(INDEX(Menu!$D$6:$D$205,MATCH($B305,Menu!$B$6:$B$205,0)),"")</f>
        <v/>
      </c>
      <c r="H305" s="15" t="str">
        <f t="shared" si="21"/>
        <v/>
      </c>
      <c r="I305" s="15" t="str">
        <f t="shared" si="22"/>
        <v/>
      </c>
      <c r="J305" s="10"/>
      <c r="K305" s="10"/>
      <c r="L305" t="str">
        <f t="shared" si="23"/>
        <v/>
      </c>
      <c r="M305" s="14" t="str">
        <f t="shared" si="24"/>
        <v/>
      </c>
    </row>
    <row r="306" spans="1:13" x14ac:dyDescent="0.25">
      <c r="A306" s="16"/>
      <c r="B306" s="10"/>
      <c r="C306" s="14" t="str">
        <f>IFERROR(INDEX(Menu!$C$6:$C$205,MATCH($B306,Menu!$B$6:$B$205,0)),"")</f>
        <v/>
      </c>
      <c r="D306" s="18"/>
      <c r="E306" s="8" t="str">
        <f>IFERROR(INDEX(Menu!$E$6:$E$205,MATCH($B306,Menu!$B$6:$B$205,0)),"")</f>
        <v/>
      </c>
      <c r="F306" s="8" t="str">
        <f t="shared" si="20"/>
        <v/>
      </c>
      <c r="G306" s="15" t="str">
        <f>IFERROR(INDEX(Menu!$D$6:$D$205,MATCH($B306,Menu!$B$6:$B$205,0)),"")</f>
        <v/>
      </c>
      <c r="H306" s="15" t="str">
        <f t="shared" si="21"/>
        <v/>
      </c>
      <c r="I306" s="15" t="str">
        <f t="shared" si="22"/>
        <v/>
      </c>
      <c r="J306" s="10"/>
      <c r="K306" s="10"/>
      <c r="L306" t="str">
        <f t="shared" si="23"/>
        <v/>
      </c>
      <c r="M306" s="14" t="str">
        <f t="shared" si="24"/>
        <v/>
      </c>
    </row>
    <row r="307" spans="1:13" x14ac:dyDescent="0.25">
      <c r="A307" s="16"/>
      <c r="B307" s="10"/>
      <c r="C307" s="14" t="str">
        <f>IFERROR(INDEX(Menu!$C$6:$C$205,MATCH($B307,Menu!$B$6:$B$205,0)),"")</f>
        <v/>
      </c>
      <c r="D307" s="18"/>
      <c r="E307" s="8" t="str">
        <f>IFERROR(INDEX(Menu!$E$6:$E$205,MATCH($B307,Menu!$B$6:$B$205,0)),"")</f>
        <v/>
      </c>
      <c r="F307" s="8" t="str">
        <f t="shared" si="20"/>
        <v/>
      </c>
      <c r="G307" s="15" t="str">
        <f>IFERROR(INDEX(Menu!$D$6:$D$205,MATCH($B307,Menu!$B$6:$B$205,0)),"")</f>
        <v/>
      </c>
      <c r="H307" s="15" t="str">
        <f t="shared" si="21"/>
        <v/>
      </c>
      <c r="I307" s="15" t="str">
        <f t="shared" si="22"/>
        <v/>
      </c>
      <c r="J307" s="10"/>
      <c r="K307" s="10"/>
      <c r="L307" t="str">
        <f t="shared" si="23"/>
        <v/>
      </c>
      <c r="M307" s="14" t="str">
        <f t="shared" si="24"/>
        <v/>
      </c>
    </row>
    <row r="308" spans="1:13" x14ac:dyDescent="0.25">
      <c r="A308" s="16"/>
      <c r="B308" s="10"/>
      <c r="C308" s="14" t="str">
        <f>IFERROR(INDEX(Menu!$C$6:$C$205,MATCH($B308,Menu!$B$6:$B$205,0)),"")</f>
        <v/>
      </c>
      <c r="D308" s="18"/>
      <c r="E308" s="8" t="str">
        <f>IFERROR(INDEX(Menu!$E$6:$E$205,MATCH($B308,Menu!$B$6:$B$205,0)),"")</f>
        <v/>
      </c>
      <c r="F308" s="8" t="str">
        <f t="shared" si="20"/>
        <v/>
      </c>
      <c r="G308" s="15" t="str">
        <f>IFERROR(INDEX(Menu!$D$6:$D$205,MATCH($B308,Menu!$B$6:$B$205,0)),"")</f>
        <v/>
      </c>
      <c r="H308" s="15" t="str">
        <f t="shared" si="21"/>
        <v/>
      </c>
      <c r="I308" s="15" t="str">
        <f t="shared" si="22"/>
        <v/>
      </c>
      <c r="J308" s="10"/>
      <c r="K308" s="10"/>
      <c r="L308" t="str">
        <f t="shared" si="23"/>
        <v/>
      </c>
      <c r="M308" s="14" t="str">
        <f t="shared" si="24"/>
        <v/>
      </c>
    </row>
    <row r="309" spans="1:13" x14ac:dyDescent="0.25">
      <c r="A309" s="16"/>
      <c r="B309" s="10"/>
      <c r="C309" s="14" t="str">
        <f>IFERROR(INDEX(Menu!$C$6:$C$205,MATCH($B309,Menu!$B$6:$B$205,0)),"")</f>
        <v/>
      </c>
      <c r="D309" s="18"/>
      <c r="E309" s="8" t="str">
        <f>IFERROR(INDEX(Menu!$E$6:$E$205,MATCH($B309,Menu!$B$6:$B$205,0)),"")</f>
        <v/>
      </c>
      <c r="F309" s="8" t="str">
        <f t="shared" si="20"/>
        <v/>
      </c>
      <c r="G309" s="15" t="str">
        <f>IFERROR(INDEX(Menu!$D$6:$D$205,MATCH($B309,Menu!$B$6:$B$205,0)),"")</f>
        <v/>
      </c>
      <c r="H309" s="15" t="str">
        <f t="shared" si="21"/>
        <v/>
      </c>
      <c r="I309" s="15" t="str">
        <f t="shared" si="22"/>
        <v/>
      </c>
      <c r="J309" s="10"/>
      <c r="K309" s="10"/>
      <c r="L309" t="str">
        <f t="shared" si="23"/>
        <v/>
      </c>
      <c r="M309" s="14" t="str">
        <f t="shared" si="24"/>
        <v/>
      </c>
    </row>
    <row r="310" spans="1:13" x14ac:dyDescent="0.25">
      <c r="A310" s="16"/>
      <c r="B310" s="10"/>
      <c r="C310" s="14" t="str">
        <f>IFERROR(INDEX(Menu!$C$6:$C$205,MATCH($B310,Menu!$B$6:$B$205,0)),"")</f>
        <v/>
      </c>
      <c r="D310" s="18"/>
      <c r="E310" s="8" t="str">
        <f>IFERROR(INDEX(Menu!$E$6:$E$205,MATCH($B310,Menu!$B$6:$B$205,0)),"")</f>
        <v/>
      </c>
      <c r="F310" s="8" t="str">
        <f t="shared" si="20"/>
        <v/>
      </c>
      <c r="G310" s="15" t="str">
        <f>IFERROR(INDEX(Menu!$D$6:$D$205,MATCH($B310,Menu!$B$6:$B$205,0)),"")</f>
        <v/>
      </c>
      <c r="H310" s="15" t="str">
        <f t="shared" si="21"/>
        <v/>
      </c>
      <c r="I310" s="15" t="str">
        <f t="shared" si="22"/>
        <v/>
      </c>
      <c r="J310" s="10"/>
      <c r="K310" s="10"/>
      <c r="L310" t="str">
        <f t="shared" si="23"/>
        <v/>
      </c>
      <c r="M310" s="14" t="str">
        <f t="shared" si="24"/>
        <v/>
      </c>
    </row>
    <row r="311" spans="1:13" x14ac:dyDescent="0.25">
      <c r="A311" s="16"/>
      <c r="B311" s="10"/>
      <c r="C311" s="14" t="str">
        <f>IFERROR(INDEX(Menu!$C$6:$C$205,MATCH($B311,Menu!$B$6:$B$205,0)),"")</f>
        <v/>
      </c>
      <c r="D311" s="18"/>
      <c r="E311" s="8" t="str">
        <f>IFERROR(INDEX(Menu!$E$6:$E$205,MATCH($B311,Menu!$B$6:$B$205,0)),"")</f>
        <v/>
      </c>
      <c r="F311" s="8" t="str">
        <f t="shared" si="20"/>
        <v/>
      </c>
      <c r="G311" s="15" t="str">
        <f>IFERROR(INDEX(Menu!$D$6:$D$205,MATCH($B311,Menu!$B$6:$B$205,0)),"")</f>
        <v/>
      </c>
      <c r="H311" s="15" t="str">
        <f t="shared" si="21"/>
        <v/>
      </c>
      <c r="I311" s="15" t="str">
        <f t="shared" si="22"/>
        <v/>
      </c>
      <c r="J311" s="10"/>
      <c r="K311" s="10"/>
      <c r="L311" t="str">
        <f t="shared" si="23"/>
        <v/>
      </c>
      <c r="M311" s="14" t="str">
        <f t="shared" si="24"/>
        <v/>
      </c>
    </row>
    <row r="312" spans="1:13" x14ac:dyDescent="0.25">
      <c r="A312" s="16"/>
      <c r="B312" s="10"/>
      <c r="C312" s="14" t="str">
        <f>IFERROR(INDEX(Menu!$C$6:$C$205,MATCH($B312,Menu!$B$6:$B$205,0)),"")</f>
        <v/>
      </c>
      <c r="D312" s="18"/>
      <c r="E312" s="8" t="str">
        <f>IFERROR(INDEX(Menu!$E$6:$E$205,MATCH($B312,Menu!$B$6:$B$205,0)),"")</f>
        <v/>
      </c>
      <c r="F312" s="8" t="str">
        <f t="shared" si="20"/>
        <v/>
      </c>
      <c r="G312" s="15" t="str">
        <f>IFERROR(INDEX(Menu!$D$6:$D$205,MATCH($B312,Menu!$B$6:$B$205,0)),"")</f>
        <v/>
      </c>
      <c r="H312" s="15" t="str">
        <f t="shared" si="21"/>
        <v/>
      </c>
      <c r="I312" s="15" t="str">
        <f t="shared" si="22"/>
        <v/>
      </c>
      <c r="J312" s="10"/>
      <c r="K312" s="10"/>
      <c r="L312" t="str">
        <f t="shared" si="23"/>
        <v/>
      </c>
      <c r="M312" s="14" t="str">
        <f t="shared" si="24"/>
        <v/>
      </c>
    </row>
    <row r="313" spans="1:13" x14ac:dyDescent="0.25">
      <c r="A313" s="16"/>
      <c r="B313" s="10"/>
      <c r="C313" s="14" t="str">
        <f>IFERROR(INDEX(Menu!$C$6:$C$205,MATCH($B313,Menu!$B$6:$B$205,0)),"")</f>
        <v/>
      </c>
      <c r="D313" s="18"/>
      <c r="E313" s="8" t="str">
        <f>IFERROR(INDEX(Menu!$E$6:$E$205,MATCH($B313,Menu!$B$6:$B$205,0)),"")</f>
        <v/>
      </c>
      <c r="F313" s="8" t="str">
        <f t="shared" si="20"/>
        <v/>
      </c>
      <c r="G313" s="15" t="str">
        <f>IFERROR(INDEX(Menu!$D$6:$D$205,MATCH($B313,Menu!$B$6:$B$205,0)),"")</f>
        <v/>
      </c>
      <c r="H313" s="15" t="str">
        <f t="shared" si="21"/>
        <v/>
      </c>
      <c r="I313" s="15" t="str">
        <f t="shared" si="22"/>
        <v/>
      </c>
      <c r="J313" s="10"/>
      <c r="K313" s="10"/>
      <c r="L313" t="str">
        <f t="shared" si="23"/>
        <v/>
      </c>
      <c r="M313" s="14" t="str">
        <f t="shared" si="24"/>
        <v/>
      </c>
    </row>
    <row r="314" spans="1:13" x14ac:dyDescent="0.25">
      <c r="A314" s="16"/>
      <c r="B314" s="10"/>
      <c r="C314" s="14" t="str">
        <f>IFERROR(INDEX(Menu!$C$6:$C$205,MATCH($B314,Menu!$B$6:$B$205,0)),"")</f>
        <v/>
      </c>
      <c r="D314" s="18"/>
      <c r="E314" s="8" t="str">
        <f>IFERROR(INDEX(Menu!$E$6:$E$205,MATCH($B314,Menu!$B$6:$B$205,0)),"")</f>
        <v/>
      </c>
      <c r="F314" s="8" t="str">
        <f t="shared" si="20"/>
        <v/>
      </c>
      <c r="G314" s="15" t="str">
        <f>IFERROR(INDEX(Menu!$D$6:$D$205,MATCH($B314,Menu!$B$6:$B$205,0)),"")</f>
        <v/>
      </c>
      <c r="H314" s="15" t="str">
        <f t="shared" si="21"/>
        <v/>
      </c>
      <c r="I314" s="15" t="str">
        <f t="shared" si="22"/>
        <v/>
      </c>
      <c r="J314" s="10"/>
      <c r="K314" s="10"/>
      <c r="L314" t="str">
        <f t="shared" si="23"/>
        <v/>
      </c>
      <c r="M314" s="14" t="str">
        <f t="shared" si="24"/>
        <v/>
      </c>
    </row>
    <row r="315" spans="1:13" x14ac:dyDescent="0.25">
      <c r="A315" s="16"/>
      <c r="B315" s="10"/>
      <c r="C315" s="14" t="str">
        <f>IFERROR(INDEX(Menu!$C$6:$C$205,MATCH($B315,Menu!$B$6:$B$205,0)),"")</f>
        <v/>
      </c>
      <c r="D315" s="18"/>
      <c r="E315" s="8" t="str">
        <f>IFERROR(INDEX(Menu!$E$6:$E$205,MATCH($B315,Menu!$B$6:$B$205,0)),"")</f>
        <v/>
      </c>
      <c r="F315" s="8" t="str">
        <f t="shared" si="20"/>
        <v/>
      </c>
      <c r="G315" s="15" t="str">
        <f>IFERROR(INDEX(Menu!$D$6:$D$205,MATCH($B315,Menu!$B$6:$B$205,0)),"")</f>
        <v/>
      </c>
      <c r="H315" s="15" t="str">
        <f t="shared" si="21"/>
        <v/>
      </c>
      <c r="I315" s="15" t="str">
        <f t="shared" si="22"/>
        <v/>
      </c>
      <c r="J315" s="10"/>
      <c r="K315" s="10"/>
      <c r="L315" t="str">
        <f t="shared" si="23"/>
        <v/>
      </c>
      <c r="M315" s="14" t="str">
        <f t="shared" si="24"/>
        <v/>
      </c>
    </row>
    <row r="316" spans="1:13" x14ac:dyDescent="0.25">
      <c r="A316" s="16"/>
      <c r="B316" s="10"/>
      <c r="C316" s="14" t="str">
        <f>IFERROR(INDEX(Menu!$C$6:$C$205,MATCH($B316,Menu!$B$6:$B$205,0)),"")</f>
        <v/>
      </c>
      <c r="D316" s="18"/>
      <c r="E316" s="8" t="str">
        <f>IFERROR(INDEX(Menu!$E$6:$E$205,MATCH($B316,Menu!$B$6:$B$205,0)),"")</f>
        <v/>
      </c>
      <c r="F316" s="8" t="str">
        <f t="shared" si="20"/>
        <v/>
      </c>
      <c r="G316" s="15" t="str">
        <f>IFERROR(INDEX(Menu!$D$6:$D$205,MATCH($B316,Menu!$B$6:$B$205,0)),"")</f>
        <v/>
      </c>
      <c r="H316" s="15" t="str">
        <f t="shared" si="21"/>
        <v/>
      </c>
      <c r="I316" s="15" t="str">
        <f t="shared" si="22"/>
        <v/>
      </c>
      <c r="J316" s="10"/>
      <c r="K316" s="10"/>
      <c r="L316" t="str">
        <f t="shared" si="23"/>
        <v/>
      </c>
      <c r="M316" s="14" t="str">
        <f t="shared" si="24"/>
        <v/>
      </c>
    </row>
    <row r="317" spans="1:13" x14ac:dyDescent="0.25">
      <c r="A317" s="16"/>
      <c r="B317" s="10"/>
      <c r="C317" s="14" t="str">
        <f>IFERROR(INDEX(Menu!$C$6:$C$205,MATCH($B317,Menu!$B$6:$B$205,0)),"")</f>
        <v/>
      </c>
      <c r="D317" s="18"/>
      <c r="E317" s="8" t="str">
        <f>IFERROR(INDEX(Menu!$E$6:$E$205,MATCH($B317,Menu!$B$6:$B$205,0)),"")</f>
        <v/>
      </c>
      <c r="F317" s="8" t="str">
        <f t="shared" si="20"/>
        <v/>
      </c>
      <c r="G317" s="15" t="str">
        <f>IFERROR(INDEX(Menu!$D$6:$D$205,MATCH($B317,Menu!$B$6:$B$205,0)),"")</f>
        <v/>
      </c>
      <c r="H317" s="15" t="str">
        <f t="shared" si="21"/>
        <v/>
      </c>
      <c r="I317" s="15" t="str">
        <f t="shared" si="22"/>
        <v/>
      </c>
      <c r="J317" s="10"/>
      <c r="K317" s="10"/>
      <c r="L317" t="str">
        <f t="shared" si="23"/>
        <v/>
      </c>
      <c r="M317" s="14" t="str">
        <f t="shared" si="24"/>
        <v/>
      </c>
    </row>
    <row r="318" spans="1:13" x14ac:dyDescent="0.25">
      <c r="A318" s="16"/>
      <c r="B318" s="10"/>
      <c r="C318" s="14" t="str">
        <f>IFERROR(INDEX(Menu!$C$6:$C$205,MATCH($B318,Menu!$B$6:$B$205,0)),"")</f>
        <v/>
      </c>
      <c r="D318" s="18"/>
      <c r="E318" s="8" t="str">
        <f>IFERROR(INDEX(Menu!$E$6:$E$205,MATCH($B318,Menu!$B$6:$B$205,0)),"")</f>
        <v/>
      </c>
      <c r="F318" s="8" t="str">
        <f t="shared" si="20"/>
        <v/>
      </c>
      <c r="G318" s="15" t="str">
        <f>IFERROR(INDEX(Menu!$D$6:$D$205,MATCH($B318,Menu!$B$6:$B$205,0)),"")</f>
        <v/>
      </c>
      <c r="H318" s="15" t="str">
        <f t="shared" si="21"/>
        <v/>
      </c>
      <c r="I318" s="15" t="str">
        <f t="shared" si="22"/>
        <v/>
      </c>
      <c r="J318" s="10"/>
      <c r="K318" s="10"/>
      <c r="L318" t="str">
        <f t="shared" si="23"/>
        <v/>
      </c>
      <c r="M318" s="14" t="str">
        <f t="shared" si="24"/>
        <v/>
      </c>
    </row>
    <row r="319" spans="1:13" x14ac:dyDescent="0.25">
      <c r="A319" s="16"/>
      <c r="B319" s="10"/>
      <c r="C319" s="14" t="str">
        <f>IFERROR(INDEX(Menu!$C$6:$C$205,MATCH($B319,Menu!$B$6:$B$205,0)),"")</f>
        <v/>
      </c>
      <c r="D319" s="18"/>
      <c r="E319" s="8" t="str">
        <f>IFERROR(INDEX(Menu!$E$6:$E$205,MATCH($B319,Menu!$B$6:$B$205,0)),"")</f>
        <v/>
      </c>
      <c r="F319" s="8" t="str">
        <f t="shared" si="20"/>
        <v/>
      </c>
      <c r="G319" s="15" t="str">
        <f>IFERROR(INDEX(Menu!$D$6:$D$205,MATCH($B319,Menu!$B$6:$B$205,0)),"")</f>
        <v/>
      </c>
      <c r="H319" s="15" t="str">
        <f t="shared" si="21"/>
        <v/>
      </c>
      <c r="I319" s="15" t="str">
        <f t="shared" si="22"/>
        <v/>
      </c>
      <c r="J319" s="10"/>
      <c r="K319" s="10"/>
      <c r="L319" t="str">
        <f t="shared" si="23"/>
        <v/>
      </c>
      <c r="M319" s="14" t="str">
        <f t="shared" si="24"/>
        <v/>
      </c>
    </row>
    <row r="320" spans="1:13" x14ac:dyDescent="0.25">
      <c r="A320" s="16"/>
      <c r="B320" s="10"/>
      <c r="C320" s="14" t="str">
        <f>IFERROR(INDEX(Menu!$C$6:$C$205,MATCH($B320,Menu!$B$6:$B$205,0)),"")</f>
        <v/>
      </c>
      <c r="D320" s="18"/>
      <c r="E320" s="8" t="str">
        <f>IFERROR(INDEX(Menu!$E$6:$E$205,MATCH($B320,Menu!$B$6:$B$205,0)),"")</f>
        <v/>
      </c>
      <c r="F320" s="8" t="str">
        <f t="shared" si="20"/>
        <v/>
      </c>
      <c r="G320" s="15" t="str">
        <f>IFERROR(INDEX(Menu!$D$6:$D$205,MATCH($B320,Menu!$B$6:$B$205,0)),"")</f>
        <v/>
      </c>
      <c r="H320" s="15" t="str">
        <f t="shared" si="21"/>
        <v/>
      </c>
      <c r="I320" s="15" t="str">
        <f t="shared" si="22"/>
        <v/>
      </c>
      <c r="J320" s="10"/>
      <c r="K320" s="10"/>
      <c r="L320" t="str">
        <f t="shared" si="23"/>
        <v/>
      </c>
      <c r="M320" s="14" t="str">
        <f t="shared" si="24"/>
        <v/>
      </c>
    </row>
    <row r="321" spans="1:13" x14ac:dyDescent="0.25">
      <c r="A321" s="16"/>
      <c r="B321" s="10"/>
      <c r="C321" s="14" t="str">
        <f>IFERROR(INDEX(Menu!$C$6:$C$205,MATCH($B321,Menu!$B$6:$B$205,0)),"")</f>
        <v/>
      </c>
      <c r="D321" s="18"/>
      <c r="E321" s="8" t="str">
        <f>IFERROR(INDEX(Menu!$E$6:$E$205,MATCH($B321,Menu!$B$6:$B$205,0)),"")</f>
        <v/>
      </c>
      <c r="F321" s="8" t="str">
        <f t="shared" si="20"/>
        <v/>
      </c>
      <c r="G321" s="15" t="str">
        <f>IFERROR(INDEX(Menu!$D$6:$D$205,MATCH($B321,Menu!$B$6:$B$205,0)),"")</f>
        <v/>
      </c>
      <c r="H321" s="15" t="str">
        <f t="shared" si="21"/>
        <v/>
      </c>
      <c r="I321" s="15" t="str">
        <f t="shared" si="22"/>
        <v/>
      </c>
      <c r="J321" s="10"/>
      <c r="K321" s="10"/>
      <c r="L321" t="str">
        <f t="shared" si="23"/>
        <v/>
      </c>
      <c r="M321" s="14" t="str">
        <f t="shared" si="24"/>
        <v/>
      </c>
    </row>
    <row r="322" spans="1:13" x14ac:dyDescent="0.25">
      <c r="A322" s="16"/>
      <c r="B322" s="10"/>
      <c r="C322" s="14" t="str">
        <f>IFERROR(INDEX(Menu!$C$6:$C$205,MATCH($B322,Menu!$B$6:$B$205,0)),"")</f>
        <v/>
      </c>
      <c r="D322" s="18"/>
      <c r="E322" s="8" t="str">
        <f>IFERROR(INDEX(Menu!$E$6:$E$205,MATCH($B322,Menu!$B$6:$B$205,0)),"")</f>
        <v/>
      </c>
      <c r="F322" s="8" t="str">
        <f t="shared" si="20"/>
        <v/>
      </c>
      <c r="G322" s="15" t="str">
        <f>IFERROR(INDEX(Menu!$D$6:$D$205,MATCH($B322,Menu!$B$6:$B$205,0)),"")</f>
        <v/>
      </c>
      <c r="H322" s="15" t="str">
        <f t="shared" si="21"/>
        <v/>
      </c>
      <c r="I322" s="15" t="str">
        <f t="shared" si="22"/>
        <v/>
      </c>
      <c r="J322" s="10"/>
      <c r="K322" s="10"/>
      <c r="L322" t="str">
        <f t="shared" si="23"/>
        <v/>
      </c>
      <c r="M322" s="14" t="str">
        <f t="shared" si="24"/>
        <v/>
      </c>
    </row>
    <row r="323" spans="1:13" x14ac:dyDescent="0.25">
      <c r="A323" s="16"/>
      <c r="B323" s="10"/>
      <c r="C323" s="14" t="str">
        <f>IFERROR(INDEX(Menu!$C$6:$C$205,MATCH($B323,Menu!$B$6:$B$205,0)),"")</f>
        <v/>
      </c>
      <c r="D323" s="18"/>
      <c r="E323" s="8" t="str">
        <f>IFERROR(INDEX(Menu!$E$6:$E$205,MATCH($B323,Menu!$B$6:$B$205,0)),"")</f>
        <v/>
      </c>
      <c r="F323" s="8" t="str">
        <f t="shared" si="20"/>
        <v/>
      </c>
      <c r="G323" s="15" t="str">
        <f>IFERROR(INDEX(Menu!$D$6:$D$205,MATCH($B323,Menu!$B$6:$B$205,0)),"")</f>
        <v/>
      </c>
      <c r="H323" s="15" t="str">
        <f t="shared" si="21"/>
        <v/>
      </c>
      <c r="I323" s="15" t="str">
        <f t="shared" si="22"/>
        <v/>
      </c>
      <c r="J323" s="10"/>
      <c r="K323" s="10"/>
      <c r="L323" t="str">
        <f t="shared" si="23"/>
        <v/>
      </c>
      <c r="M323" s="14" t="str">
        <f t="shared" si="24"/>
        <v/>
      </c>
    </row>
    <row r="324" spans="1:13" x14ac:dyDescent="0.25">
      <c r="A324" s="16"/>
      <c r="B324" s="10"/>
      <c r="C324" s="14" t="str">
        <f>IFERROR(INDEX(Menu!$C$6:$C$205,MATCH($B324,Menu!$B$6:$B$205,0)),"")</f>
        <v/>
      </c>
      <c r="D324" s="18"/>
      <c r="E324" s="8" t="str">
        <f>IFERROR(INDEX(Menu!$E$6:$E$205,MATCH($B324,Menu!$B$6:$B$205,0)),"")</f>
        <v/>
      </c>
      <c r="F324" s="8" t="str">
        <f t="shared" si="20"/>
        <v/>
      </c>
      <c r="G324" s="15" t="str">
        <f>IFERROR(INDEX(Menu!$D$6:$D$205,MATCH($B324,Menu!$B$6:$B$205,0)),"")</f>
        <v/>
      </c>
      <c r="H324" s="15" t="str">
        <f t="shared" si="21"/>
        <v/>
      </c>
      <c r="I324" s="15" t="str">
        <f t="shared" si="22"/>
        <v/>
      </c>
      <c r="J324" s="10"/>
      <c r="K324" s="10"/>
      <c r="L324" t="str">
        <f t="shared" si="23"/>
        <v/>
      </c>
      <c r="M324" s="14" t="str">
        <f t="shared" si="24"/>
        <v/>
      </c>
    </row>
    <row r="325" spans="1:13" x14ac:dyDescent="0.25">
      <c r="A325" s="16"/>
      <c r="B325" s="10"/>
      <c r="C325" s="14" t="str">
        <f>IFERROR(INDEX(Menu!$C$6:$C$205,MATCH($B325,Menu!$B$6:$B$205,0)),"")</f>
        <v/>
      </c>
      <c r="D325" s="18"/>
      <c r="E325" s="8" t="str">
        <f>IFERROR(INDEX(Menu!$E$6:$E$205,MATCH($B325,Menu!$B$6:$B$205,0)),"")</f>
        <v/>
      </c>
      <c r="F325" s="8" t="str">
        <f t="shared" si="20"/>
        <v/>
      </c>
      <c r="G325" s="15" t="str">
        <f>IFERROR(INDEX(Menu!$D$6:$D$205,MATCH($B325,Menu!$B$6:$B$205,0)),"")</f>
        <v/>
      </c>
      <c r="H325" s="15" t="str">
        <f t="shared" si="21"/>
        <v/>
      </c>
      <c r="I325" s="15" t="str">
        <f t="shared" si="22"/>
        <v/>
      </c>
      <c r="J325" s="10"/>
      <c r="K325" s="10"/>
      <c r="L325" t="str">
        <f t="shared" si="23"/>
        <v/>
      </c>
      <c r="M325" s="14" t="str">
        <f t="shared" si="24"/>
        <v/>
      </c>
    </row>
    <row r="326" spans="1:13" x14ac:dyDescent="0.25">
      <c r="A326" s="16"/>
      <c r="B326" s="10"/>
      <c r="C326" s="14" t="str">
        <f>IFERROR(INDEX(Menu!$C$6:$C$205,MATCH($B326,Menu!$B$6:$B$205,0)),"")</f>
        <v/>
      </c>
      <c r="D326" s="18"/>
      <c r="E326" s="8" t="str">
        <f>IFERROR(INDEX(Menu!$E$6:$E$205,MATCH($B326,Menu!$B$6:$B$205,0)),"")</f>
        <v/>
      </c>
      <c r="F326" s="8" t="str">
        <f t="shared" ref="F326:F389" si="25">IF(OR($D326="",$E326=""),"",$D326*$E326)</f>
        <v/>
      </c>
      <c r="G326" s="15" t="str">
        <f>IFERROR(INDEX(Menu!$D$6:$D$205,MATCH($B326,Menu!$B$6:$B$205,0)),"")</f>
        <v/>
      </c>
      <c r="H326" s="15" t="str">
        <f t="shared" ref="H326:H389" si="26">IF(OR($D326="",$G326=""),"",$D326*$G326)</f>
        <v/>
      </c>
      <c r="I326" s="15" t="str">
        <f t="shared" ref="I326:I389" si="27">IF(OR($F326="",$H326=""),"",$F326-$H326)</f>
        <v/>
      </c>
      <c r="J326" s="10"/>
      <c r="K326" s="10"/>
      <c r="L326" t="str">
        <f t="shared" ref="L326:L389" si="28">IF($A326="","",CHOOSE(WEEKDAY($A326,2),"Lunes","Martes","Miercoles","Jueves","Viernes","Sabado","Domingo"))</f>
        <v/>
      </c>
      <c r="M326" s="14" t="str">
        <f t="shared" ref="M326:M389" si="29">IF($A326="","",TEXT($A326,"YYYY-MM"))</f>
        <v/>
      </c>
    </row>
    <row r="327" spans="1:13" x14ac:dyDescent="0.25">
      <c r="A327" s="16"/>
      <c r="B327" s="10"/>
      <c r="C327" s="14" t="str">
        <f>IFERROR(INDEX(Menu!$C$6:$C$205,MATCH($B327,Menu!$B$6:$B$205,0)),"")</f>
        <v/>
      </c>
      <c r="D327" s="18"/>
      <c r="E327" s="8" t="str">
        <f>IFERROR(INDEX(Menu!$E$6:$E$205,MATCH($B327,Menu!$B$6:$B$205,0)),"")</f>
        <v/>
      </c>
      <c r="F327" s="8" t="str">
        <f t="shared" si="25"/>
        <v/>
      </c>
      <c r="G327" s="15" t="str">
        <f>IFERROR(INDEX(Menu!$D$6:$D$205,MATCH($B327,Menu!$B$6:$B$205,0)),"")</f>
        <v/>
      </c>
      <c r="H327" s="15" t="str">
        <f t="shared" si="26"/>
        <v/>
      </c>
      <c r="I327" s="15" t="str">
        <f t="shared" si="27"/>
        <v/>
      </c>
      <c r="J327" s="10"/>
      <c r="K327" s="10"/>
      <c r="L327" t="str">
        <f t="shared" si="28"/>
        <v/>
      </c>
      <c r="M327" s="14" t="str">
        <f t="shared" si="29"/>
        <v/>
      </c>
    </row>
    <row r="328" spans="1:13" x14ac:dyDescent="0.25">
      <c r="A328" s="16"/>
      <c r="B328" s="10"/>
      <c r="C328" s="14" t="str">
        <f>IFERROR(INDEX(Menu!$C$6:$C$205,MATCH($B328,Menu!$B$6:$B$205,0)),"")</f>
        <v/>
      </c>
      <c r="D328" s="18"/>
      <c r="E328" s="8" t="str">
        <f>IFERROR(INDEX(Menu!$E$6:$E$205,MATCH($B328,Menu!$B$6:$B$205,0)),"")</f>
        <v/>
      </c>
      <c r="F328" s="8" t="str">
        <f t="shared" si="25"/>
        <v/>
      </c>
      <c r="G328" s="15" t="str">
        <f>IFERROR(INDEX(Menu!$D$6:$D$205,MATCH($B328,Menu!$B$6:$B$205,0)),"")</f>
        <v/>
      </c>
      <c r="H328" s="15" t="str">
        <f t="shared" si="26"/>
        <v/>
      </c>
      <c r="I328" s="15" t="str">
        <f t="shared" si="27"/>
        <v/>
      </c>
      <c r="J328" s="10"/>
      <c r="K328" s="10"/>
      <c r="L328" t="str">
        <f t="shared" si="28"/>
        <v/>
      </c>
      <c r="M328" s="14" t="str">
        <f t="shared" si="29"/>
        <v/>
      </c>
    </row>
    <row r="329" spans="1:13" x14ac:dyDescent="0.25">
      <c r="A329" s="16"/>
      <c r="B329" s="10"/>
      <c r="C329" s="14" t="str">
        <f>IFERROR(INDEX(Menu!$C$6:$C$205,MATCH($B329,Menu!$B$6:$B$205,0)),"")</f>
        <v/>
      </c>
      <c r="D329" s="18"/>
      <c r="E329" s="8" t="str">
        <f>IFERROR(INDEX(Menu!$E$6:$E$205,MATCH($B329,Menu!$B$6:$B$205,0)),"")</f>
        <v/>
      </c>
      <c r="F329" s="8" t="str">
        <f t="shared" si="25"/>
        <v/>
      </c>
      <c r="G329" s="15" t="str">
        <f>IFERROR(INDEX(Menu!$D$6:$D$205,MATCH($B329,Menu!$B$6:$B$205,0)),"")</f>
        <v/>
      </c>
      <c r="H329" s="15" t="str">
        <f t="shared" si="26"/>
        <v/>
      </c>
      <c r="I329" s="15" t="str">
        <f t="shared" si="27"/>
        <v/>
      </c>
      <c r="J329" s="10"/>
      <c r="K329" s="10"/>
      <c r="L329" t="str">
        <f t="shared" si="28"/>
        <v/>
      </c>
      <c r="M329" s="14" t="str">
        <f t="shared" si="29"/>
        <v/>
      </c>
    </row>
    <row r="330" spans="1:13" x14ac:dyDescent="0.25">
      <c r="A330" s="16"/>
      <c r="B330" s="10"/>
      <c r="C330" s="14" t="str">
        <f>IFERROR(INDEX(Menu!$C$6:$C$205,MATCH($B330,Menu!$B$6:$B$205,0)),"")</f>
        <v/>
      </c>
      <c r="D330" s="18"/>
      <c r="E330" s="8" t="str">
        <f>IFERROR(INDEX(Menu!$E$6:$E$205,MATCH($B330,Menu!$B$6:$B$205,0)),"")</f>
        <v/>
      </c>
      <c r="F330" s="8" t="str">
        <f t="shared" si="25"/>
        <v/>
      </c>
      <c r="G330" s="15" t="str">
        <f>IFERROR(INDEX(Menu!$D$6:$D$205,MATCH($B330,Menu!$B$6:$B$205,0)),"")</f>
        <v/>
      </c>
      <c r="H330" s="15" t="str">
        <f t="shared" si="26"/>
        <v/>
      </c>
      <c r="I330" s="15" t="str">
        <f t="shared" si="27"/>
        <v/>
      </c>
      <c r="J330" s="10"/>
      <c r="K330" s="10"/>
      <c r="L330" t="str">
        <f t="shared" si="28"/>
        <v/>
      </c>
      <c r="M330" s="14" t="str">
        <f t="shared" si="29"/>
        <v/>
      </c>
    </row>
    <row r="331" spans="1:13" x14ac:dyDescent="0.25">
      <c r="A331" s="16"/>
      <c r="B331" s="10"/>
      <c r="C331" s="14" t="str">
        <f>IFERROR(INDEX(Menu!$C$6:$C$205,MATCH($B331,Menu!$B$6:$B$205,0)),"")</f>
        <v/>
      </c>
      <c r="D331" s="18"/>
      <c r="E331" s="8" t="str">
        <f>IFERROR(INDEX(Menu!$E$6:$E$205,MATCH($B331,Menu!$B$6:$B$205,0)),"")</f>
        <v/>
      </c>
      <c r="F331" s="8" t="str">
        <f t="shared" si="25"/>
        <v/>
      </c>
      <c r="G331" s="15" t="str">
        <f>IFERROR(INDEX(Menu!$D$6:$D$205,MATCH($B331,Menu!$B$6:$B$205,0)),"")</f>
        <v/>
      </c>
      <c r="H331" s="15" t="str">
        <f t="shared" si="26"/>
        <v/>
      </c>
      <c r="I331" s="15" t="str">
        <f t="shared" si="27"/>
        <v/>
      </c>
      <c r="J331" s="10"/>
      <c r="K331" s="10"/>
      <c r="L331" t="str">
        <f t="shared" si="28"/>
        <v/>
      </c>
      <c r="M331" s="14" t="str">
        <f t="shared" si="29"/>
        <v/>
      </c>
    </row>
    <row r="332" spans="1:13" x14ac:dyDescent="0.25">
      <c r="A332" s="16"/>
      <c r="B332" s="10"/>
      <c r="C332" s="14" t="str">
        <f>IFERROR(INDEX(Menu!$C$6:$C$205,MATCH($B332,Menu!$B$6:$B$205,0)),"")</f>
        <v/>
      </c>
      <c r="D332" s="18"/>
      <c r="E332" s="8" t="str">
        <f>IFERROR(INDEX(Menu!$E$6:$E$205,MATCH($B332,Menu!$B$6:$B$205,0)),"")</f>
        <v/>
      </c>
      <c r="F332" s="8" t="str">
        <f t="shared" si="25"/>
        <v/>
      </c>
      <c r="G332" s="15" t="str">
        <f>IFERROR(INDEX(Menu!$D$6:$D$205,MATCH($B332,Menu!$B$6:$B$205,0)),"")</f>
        <v/>
      </c>
      <c r="H332" s="15" t="str">
        <f t="shared" si="26"/>
        <v/>
      </c>
      <c r="I332" s="15" t="str">
        <f t="shared" si="27"/>
        <v/>
      </c>
      <c r="J332" s="10"/>
      <c r="K332" s="10"/>
      <c r="L332" t="str">
        <f t="shared" si="28"/>
        <v/>
      </c>
      <c r="M332" s="14" t="str">
        <f t="shared" si="29"/>
        <v/>
      </c>
    </row>
    <row r="333" spans="1:13" x14ac:dyDescent="0.25">
      <c r="A333" s="16"/>
      <c r="B333" s="10"/>
      <c r="C333" s="14" t="str">
        <f>IFERROR(INDEX(Menu!$C$6:$C$205,MATCH($B333,Menu!$B$6:$B$205,0)),"")</f>
        <v/>
      </c>
      <c r="D333" s="18"/>
      <c r="E333" s="8" t="str">
        <f>IFERROR(INDEX(Menu!$E$6:$E$205,MATCH($B333,Menu!$B$6:$B$205,0)),"")</f>
        <v/>
      </c>
      <c r="F333" s="8" t="str">
        <f t="shared" si="25"/>
        <v/>
      </c>
      <c r="G333" s="15" t="str">
        <f>IFERROR(INDEX(Menu!$D$6:$D$205,MATCH($B333,Menu!$B$6:$B$205,0)),"")</f>
        <v/>
      </c>
      <c r="H333" s="15" t="str">
        <f t="shared" si="26"/>
        <v/>
      </c>
      <c r="I333" s="15" t="str">
        <f t="shared" si="27"/>
        <v/>
      </c>
      <c r="J333" s="10"/>
      <c r="K333" s="10"/>
      <c r="L333" t="str">
        <f t="shared" si="28"/>
        <v/>
      </c>
      <c r="M333" s="14" t="str">
        <f t="shared" si="29"/>
        <v/>
      </c>
    </row>
    <row r="334" spans="1:13" x14ac:dyDescent="0.25">
      <c r="A334" s="16"/>
      <c r="B334" s="10"/>
      <c r="C334" s="14" t="str">
        <f>IFERROR(INDEX(Menu!$C$6:$C$205,MATCH($B334,Menu!$B$6:$B$205,0)),"")</f>
        <v/>
      </c>
      <c r="D334" s="18"/>
      <c r="E334" s="8" t="str">
        <f>IFERROR(INDEX(Menu!$E$6:$E$205,MATCH($B334,Menu!$B$6:$B$205,0)),"")</f>
        <v/>
      </c>
      <c r="F334" s="8" t="str">
        <f t="shared" si="25"/>
        <v/>
      </c>
      <c r="G334" s="15" t="str">
        <f>IFERROR(INDEX(Menu!$D$6:$D$205,MATCH($B334,Menu!$B$6:$B$205,0)),"")</f>
        <v/>
      </c>
      <c r="H334" s="15" t="str">
        <f t="shared" si="26"/>
        <v/>
      </c>
      <c r="I334" s="15" t="str">
        <f t="shared" si="27"/>
        <v/>
      </c>
      <c r="J334" s="10"/>
      <c r="K334" s="10"/>
      <c r="L334" t="str">
        <f t="shared" si="28"/>
        <v/>
      </c>
      <c r="M334" s="14" t="str">
        <f t="shared" si="29"/>
        <v/>
      </c>
    </row>
    <row r="335" spans="1:13" x14ac:dyDescent="0.25">
      <c r="A335" s="16"/>
      <c r="B335" s="10"/>
      <c r="C335" s="14" t="str">
        <f>IFERROR(INDEX(Menu!$C$6:$C$205,MATCH($B335,Menu!$B$6:$B$205,0)),"")</f>
        <v/>
      </c>
      <c r="D335" s="18"/>
      <c r="E335" s="8" t="str">
        <f>IFERROR(INDEX(Menu!$E$6:$E$205,MATCH($B335,Menu!$B$6:$B$205,0)),"")</f>
        <v/>
      </c>
      <c r="F335" s="8" t="str">
        <f t="shared" si="25"/>
        <v/>
      </c>
      <c r="G335" s="15" t="str">
        <f>IFERROR(INDEX(Menu!$D$6:$D$205,MATCH($B335,Menu!$B$6:$B$205,0)),"")</f>
        <v/>
      </c>
      <c r="H335" s="15" t="str">
        <f t="shared" si="26"/>
        <v/>
      </c>
      <c r="I335" s="15" t="str">
        <f t="shared" si="27"/>
        <v/>
      </c>
      <c r="J335" s="10"/>
      <c r="K335" s="10"/>
      <c r="L335" t="str">
        <f t="shared" si="28"/>
        <v/>
      </c>
      <c r="M335" s="14" t="str">
        <f t="shared" si="29"/>
        <v/>
      </c>
    </row>
    <row r="336" spans="1:13" x14ac:dyDescent="0.25">
      <c r="A336" s="16"/>
      <c r="B336" s="10"/>
      <c r="C336" s="14" t="str">
        <f>IFERROR(INDEX(Menu!$C$6:$C$205,MATCH($B336,Menu!$B$6:$B$205,0)),"")</f>
        <v/>
      </c>
      <c r="D336" s="18"/>
      <c r="E336" s="8" t="str">
        <f>IFERROR(INDEX(Menu!$E$6:$E$205,MATCH($B336,Menu!$B$6:$B$205,0)),"")</f>
        <v/>
      </c>
      <c r="F336" s="8" t="str">
        <f t="shared" si="25"/>
        <v/>
      </c>
      <c r="G336" s="15" t="str">
        <f>IFERROR(INDEX(Menu!$D$6:$D$205,MATCH($B336,Menu!$B$6:$B$205,0)),"")</f>
        <v/>
      </c>
      <c r="H336" s="15" t="str">
        <f t="shared" si="26"/>
        <v/>
      </c>
      <c r="I336" s="15" t="str">
        <f t="shared" si="27"/>
        <v/>
      </c>
      <c r="J336" s="10"/>
      <c r="K336" s="10"/>
      <c r="L336" t="str">
        <f t="shared" si="28"/>
        <v/>
      </c>
      <c r="M336" s="14" t="str">
        <f t="shared" si="29"/>
        <v/>
      </c>
    </row>
    <row r="337" spans="1:13" x14ac:dyDescent="0.25">
      <c r="A337" s="16"/>
      <c r="B337" s="10"/>
      <c r="C337" s="14" t="str">
        <f>IFERROR(INDEX(Menu!$C$6:$C$205,MATCH($B337,Menu!$B$6:$B$205,0)),"")</f>
        <v/>
      </c>
      <c r="D337" s="18"/>
      <c r="E337" s="8" t="str">
        <f>IFERROR(INDEX(Menu!$E$6:$E$205,MATCH($B337,Menu!$B$6:$B$205,0)),"")</f>
        <v/>
      </c>
      <c r="F337" s="8" t="str">
        <f t="shared" si="25"/>
        <v/>
      </c>
      <c r="G337" s="15" t="str">
        <f>IFERROR(INDEX(Menu!$D$6:$D$205,MATCH($B337,Menu!$B$6:$B$205,0)),"")</f>
        <v/>
      </c>
      <c r="H337" s="15" t="str">
        <f t="shared" si="26"/>
        <v/>
      </c>
      <c r="I337" s="15" t="str">
        <f t="shared" si="27"/>
        <v/>
      </c>
      <c r="J337" s="10"/>
      <c r="K337" s="10"/>
      <c r="L337" t="str">
        <f t="shared" si="28"/>
        <v/>
      </c>
      <c r="M337" s="14" t="str">
        <f t="shared" si="29"/>
        <v/>
      </c>
    </row>
    <row r="338" spans="1:13" x14ac:dyDescent="0.25">
      <c r="A338" s="16"/>
      <c r="B338" s="10"/>
      <c r="C338" s="14" t="str">
        <f>IFERROR(INDEX(Menu!$C$6:$C$205,MATCH($B338,Menu!$B$6:$B$205,0)),"")</f>
        <v/>
      </c>
      <c r="D338" s="18"/>
      <c r="E338" s="8" t="str">
        <f>IFERROR(INDEX(Menu!$E$6:$E$205,MATCH($B338,Menu!$B$6:$B$205,0)),"")</f>
        <v/>
      </c>
      <c r="F338" s="8" t="str">
        <f t="shared" si="25"/>
        <v/>
      </c>
      <c r="G338" s="15" t="str">
        <f>IFERROR(INDEX(Menu!$D$6:$D$205,MATCH($B338,Menu!$B$6:$B$205,0)),"")</f>
        <v/>
      </c>
      <c r="H338" s="15" t="str">
        <f t="shared" si="26"/>
        <v/>
      </c>
      <c r="I338" s="15" t="str">
        <f t="shared" si="27"/>
        <v/>
      </c>
      <c r="J338" s="10"/>
      <c r="K338" s="10"/>
      <c r="L338" t="str">
        <f t="shared" si="28"/>
        <v/>
      </c>
      <c r="M338" s="14" t="str">
        <f t="shared" si="29"/>
        <v/>
      </c>
    </row>
    <row r="339" spans="1:13" x14ac:dyDescent="0.25">
      <c r="A339" s="16"/>
      <c r="B339" s="10"/>
      <c r="C339" s="14" t="str">
        <f>IFERROR(INDEX(Menu!$C$6:$C$205,MATCH($B339,Menu!$B$6:$B$205,0)),"")</f>
        <v/>
      </c>
      <c r="D339" s="18"/>
      <c r="E339" s="8" t="str">
        <f>IFERROR(INDEX(Menu!$E$6:$E$205,MATCH($B339,Menu!$B$6:$B$205,0)),"")</f>
        <v/>
      </c>
      <c r="F339" s="8" t="str">
        <f t="shared" si="25"/>
        <v/>
      </c>
      <c r="G339" s="15" t="str">
        <f>IFERROR(INDEX(Menu!$D$6:$D$205,MATCH($B339,Menu!$B$6:$B$205,0)),"")</f>
        <v/>
      </c>
      <c r="H339" s="15" t="str">
        <f t="shared" si="26"/>
        <v/>
      </c>
      <c r="I339" s="15" t="str">
        <f t="shared" si="27"/>
        <v/>
      </c>
      <c r="J339" s="10"/>
      <c r="K339" s="10"/>
      <c r="L339" t="str">
        <f t="shared" si="28"/>
        <v/>
      </c>
      <c r="M339" s="14" t="str">
        <f t="shared" si="29"/>
        <v/>
      </c>
    </row>
    <row r="340" spans="1:13" x14ac:dyDescent="0.25">
      <c r="A340" s="16"/>
      <c r="B340" s="10"/>
      <c r="C340" s="14" t="str">
        <f>IFERROR(INDEX(Menu!$C$6:$C$205,MATCH($B340,Menu!$B$6:$B$205,0)),"")</f>
        <v/>
      </c>
      <c r="D340" s="18"/>
      <c r="E340" s="8" t="str">
        <f>IFERROR(INDEX(Menu!$E$6:$E$205,MATCH($B340,Menu!$B$6:$B$205,0)),"")</f>
        <v/>
      </c>
      <c r="F340" s="8" t="str">
        <f t="shared" si="25"/>
        <v/>
      </c>
      <c r="G340" s="15" t="str">
        <f>IFERROR(INDEX(Menu!$D$6:$D$205,MATCH($B340,Menu!$B$6:$B$205,0)),"")</f>
        <v/>
      </c>
      <c r="H340" s="15" t="str">
        <f t="shared" si="26"/>
        <v/>
      </c>
      <c r="I340" s="15" t="str">
        <f t="shared" si="27"/>
        <v/>
      </c>
      <c r="J340" s="10"/>
      <c r="K340" s="10"/>
      <c r="L340" t="str">
        <f t="shared" si="28"/>
        <v/>
      </c>
      <c r="M340" s="14" t="str">
        <f t="shared" si="29"/>
        <v/>
      </c>
    </row>
    <row r="341" spans="1:13" x14ac:dyDescent="0.25">
      <c r="A341" s="16"/>
      <c r="B341" s="10"/>
      <c r="C341" s="14" t="str">
        <f>IFERROR(INDEX(Menu!$C$6:$C$205,MATCH($B341,Menu!$B$6:$B$205,0)),"")</f>
        <v/>
      </c>
      <c r="D341" s="18"/>
      <c r="E341" s="8" t="str">
        <f>IFERROR(INDEX(Menu!$E$6:$E$205,MATCH($B341,Menu!$B$6:$B$205,0)),"")</f>
        <v/>
      </c>
      <c r="F341" s="8" t="str">
        <f t="shared" si="25"/>
        <v/>
      </c>
      <c r="G341" s="15" t="str">
        <f>IFERROR(INDEX(Menu!$D$6:$D$205,MATCH($B341,Menu!$B$6:$B$205,0)),"")</f>
        <v/>
      </c>
      <c r="H341" s="15" t="str">
        <f t="shared" si="26"/>
        <v/>
      </c>
      <c r="I341" s="15" t="str">
        <f t="shared" si="27"/>
        <v/>
      </c>
      <c r="J341" s="10"/>
      <c r="K341" s="10"/>
      <c r="L341" t="str">
        <f t="shared" si="28"/>
        <v/>
      </c>
      <c r="M341" s="14" t="str">
        <f t="shared" si="29"/>
        <v/>
      </c>
    </row>
    <row r="342" spans="1:13" x14ac:dyDescent="0.25">
      <c r="A342" s="16"/>
      <c r="B342" s="10"/>
      <c r="C342" s="14" t="str">
        <f>IFERROR(INDEX(Menu!$C$6:$C$205,MATCH($B342,Menu!$B$6:$B$205,0)),"")</f>
        <v/>
      </c>
      <c r="D342" s="18"/>
      <c r="E342" s="8" t="str">
        <f>IFERROR(INDEX(Menu!$E$6:$E$205,MATCH($B342,Menu!$B$6:$B$205,0)),"")</f>
        <v/>
      </c>
      <c r="F342" s="8" t="str">
        <f t="shared" si="25"/>
        <v/>
      </c>
      <c r="G342" s="15" t="str">
        <f>IFERROR(INDEX(Menu!$D$6:$D$205,MATCH($B342,Menu!$B$6:$B$205,0)),"")</f>
        <v/>
      </c>
      <c r="H342" s="15" t="str">
        <f t="shared" si="26"/>
        <v/>
      </c>
      <c r="I342" s="15" t="str">
        <f t="shared" si="27"/>
        <v/>
      </c>
      <c r="J342" s="10"/>
      <c r="K342" s="10"/>
      <c r="L342" t="str">
        <f t="shared" si="28"/>
        <v/>
      </c>
      <c r="M342" s="14" t="str">
        <f t="shared" si="29"/>
        <v/>
      </c>
    </row>
    <row r="343" spans="1:13" x14ac:dyDescent="0.25">
      <c r="A343" s="16"/>
      <c r="B343" s="10"/>
      <c r="C343" s="14" t="str">
        <f>IFERROR(INDEX(Menu!$C$6:$C$205,MATCH($B343,Menu!$B$6:$B$205,0)),"")</f>
        <v/>
      </c>
      <c r="D343" s="18"/>
      <c r="E343" s="8" t="str">
        <f>IFERROR(INDEX(Menu!$E$6:$E$205,MATCH($B343,Menu!$B$6:$B$205,0)),"")</f>
        <v/>
      </c>
      <c r="F343" s="8" t="str">
        <f t="shared" si="25"/>
        <v/>
      </c>
      <c r="G343" s="15" t="str">
        <f>IFERROR(INDEX(Menu!$D$6:$D$205,MATCH($B343,Menu!$B$6:$B$205,0)),"")</f>
        <v/>
      </c>
      <c r="H343" s="15" t="str">
        <f t="shared" si="26"/>
        <v/>
      </c>
      <c r="I343" s="15" t="str">
        <f t="shared" si="27"/>
        <v/>
      </c>
      <c r="J343" s="10"/>
      <c r="K343" s="10"/>
      <c r="L343" t="str">
        <f t="shared" si="28"/>
        <v/>
      </c>
      <c r="M343" s="14" t="str">
        <f t="shared" si="29"/>
        <v/>
      </c>
    </row>
    <row r="344" spans="1:13" x14ac:dyDescent="0.25">
      <c r="A344" s="16"/>
      <c r="B344" s="10"/>
      <c r="C344" s="14" t="str">
        <f>IFERROR(INDEX(Menu!$C$6:$C$205,MATCH($B344,Menu!$B$6:$B$205,0)),"")</f>
        <v/>
      </c>
      <c r="D344" s="18"/>
      <c r="E344" s="8" t="str">
        <f>IFERROR(INDEX(Menu!$E$6:$E$205,MATCH($B344,Menu!$B$6:$B$205,0)),"")</f>
        <v/>
      </c>
      <c r="F344" s="8" t="str">
        <f t="shared" si="25"/>
        <v/>
      </c>
      <c r="G344" s="15" t="str">
        <f>IFERROR(INDEX(Menu!$D$6:$D$205,MATCH($B344,Menu!$B$6:$B$205,0)),"")</f>
        <v/>
      </c>
      <c r="H344" s="15" t="str">
        <f t="shared" si="26"/>
        <v/>
      </c>
      <c r="I344" s="15" t="str">
        <f t="shared" si="27"/>
        <v/>
      </c>
      <c r="J344" s="10"/>
      <c r="K344" s="10"/>
      <c r="L344" t="str">
        <f t="shared" si="28"/>
        <v/>
      </c>
      <c r="M344" s="14" t="str">
        <f t="shared" si="29"/>
        <v/>
      </c>
    </row>
    <row r="345" spans="1:13" x14ac:dyDescent="0.25">
      <c r="A345" s="16"/>
      <c r="B345" s="10"/>
      <c r="C345" s="14" t="str">
        <f>IFERROR(INDEX(Menu!$C$6:$C$205,MATCH($B345,Menu!$B$6:$B$205,0)),"")</f>
        <v/>
      </c>
      <c r="D345" s="18"/>
      <c r="E345" s="8" t="str">
        <f>IFERROR(INDEX(Menu!$E$6:$E$205,MATCH($B345,Menu!$B$6:$B$205,0)),"")</f>
        <v/>
      </c>
      <c r="F345" s="8" t="str">
        <f t="shared" si="25"/>
        <v/>
      </c>
      <c r="G345" s="15" t="str">
        <f>IFERROR(INDEX(Menu!$D$6:$D$205,MATCH($B345,Menu!$B$6:$B$205,0)),"")</f>
        <v/>
      </c>
      <c r="H345" s="15" t="str">
        <f t="shared" si="26"/>
        <v/>
      </c>
      <c r="I345" s="15" t="str">
        <f t="shared" si="27"/>
        <v/>
      </c>
      <c r="J345" s="10"/>
      <c r="K345" s="10"/>
      <c r="L345" t="str">
        <f t="shared" si="28"/>
        <v/>
      </c>
      <c r="M345" s="14" t="str">
        <f t="shared" si="29"/>
        <v/>
      </c>
    </row>
    <row r="346" spans="1:13" x14ac:dyDescent="0.25">
      <c r="A346" s="16"/>
      <c r="B346" s="10"/>
      <c r="C346" s="14" t="str">
        <f>IFERROR(INDEX(Menu!$C$6:$C$205,MATCH($B346,Menu!$B$6:$B$205,0)),"")</f>
        <v/>
      </c>
      <c r="D346" s="18"/>
      <c r="E346" s="8" t="str">
        <f>IFERROR(INDEX(Menu!$E$6:$E$205,MATCH($B346,Menu!$B$6:$B$205,0)),"")</f>
        <v/>
      </c>
      <c r="F346" s="8" t="str">
        <f t="shared" si="25"/>
        <v/>
      </c>
      <c r="G346" s="15" t="str">
        <f>IFERROR(INDEX(Menu!$D$6:$D$205,MATCH($B346,Menu!$B$6:$B$205,0)),"")</f>
        <v/>
      </c>
      <c r="H346" s="15" t="str">
        <f t="shared" si="26"/>
        <v/>
      </c>
      <c r="I346" s="15" t="str">
        <f t="shared" si="27"/>
        <v/>
      </c>
      <c r="J346" s="10"/>
      <c r="K346" s="10"/>
      <c r="L346" t="str">
        <f t="shared" si="28"/>
        <v/>
      </c>
      <c r="M346" s="14" t="str">
        <f t="shared" si="29"/>
        <v/>
      </c>
    </row>
    <row r="347" spans="1:13" x14ac:dyDescent="0.25">
      <c r="A347" s="16"/>
      <c r="B347" s="10"/>
      <c r="C347" s="14" t="str">
        <f>IFERROR(INDEX(Menu!$C$6:$C$205,MATCH($B347,Menu!$B$6:$B$205,0)),"")</f>
        <v/>
      </c>
      <c r="D347" s="18"/>
      <c r="E347" s="8" t="str">
        <f>IFERROR(INDEX(Menu!$E$6:$E$205,MATCH($B347,Menu!$B$6:$B$205,0)),"")</f>
        <v/>
      </c>
      <c r="F347" s="8" t="str">
        <f t="shared" si="25"/>
        <v/>
      </c>
      <c r="G347" s="15" t="str">
        <f>IFERROR(INDEX(Menu!$D$6:$D$205,MATCH($B347,Menu!$B$6:$B$205,0)),"")</f>
        <v/>
      </c>
      <c r="H347" s="15" t="str">
        <f t="shared" si="26"/>
        <v/>
      </c>
      <c r="I347" s="15" t="str">
        <f t="shared" si="27"/>
        <v/>
      </c>
      <c r="J347" s="10"/>
      <c r="K347" s="10"/>
      <c r="L347" t="str">
        <f t="shared" si="28"/>
        <v/>
      </c>
      <c r="M347" s="14" t="str">
        <f t="shared" si="29"/>
        <v/>
      </c>
    </row>
    <row r="348" spans="1:13" x14ac:dyDescent="0.25">
      <c r="A348" s="16"/>
      <c r="B348" s="10"/>
      <c r="C348" s="14" t="str">
        <f>IFERROR(INDEX(Menu!$C$6:$C$205,MATCH($B348,Menu!$B$6:$B$205,0)),"")</f>
        <v/>
      </c>
      <c r="D348" s="18"/>
      <c r="E348" s="8" t="str">
        <f>IFERROR(INDEX(Menu!$E$6:$E$205,MATCH($B348,Menu!$B$6:$B$205,0)),"")</f>
        <v/>
      </c>
      <c r="F348" s="8" t="str">
        <f t="shared" si="25"/>
        <v/>
      </c>
      <c r="G348" s="15" t="str">
        <f>IFERROR(INDEX(Menu!$D$6:$D$205,MATCH($B348,Menu!$B$6:$B$205,0)),"")</f>
        <v/>
      </c>
      <c r="H348" s="15" t="str">
        <f t="shared" si="26"/>
        <v/>
      </c>
      <c r="I348" s="15" t="str">
        <f t="shared" si="27"/>
        <v/>
      </c>
      <c r="J348" s="10"/>
      <c r="K348" s="10"/>
      <c r="L348" t="str">
        <f t="shared" si="28"/>
        <v/>
      </c>
      <c r="M348" s="14" t="str">
        <f t="shared" si="29"/>
        <v/>
      </c>
    </row>
    <row r="349" spans="1:13" x14ac:dyDescent="0.25">
      <c r="A349" s="16"/>
      <c r="B349" s="10"/>
      <c r="C349" s="14" t="str">
        <f>IFERROR(INDEX(Menu!$C$6:$C$205,MATCH($B349,Menu!$B$6:$B$205,0)),"")</f>
        <v/>
      </c>
      <c r="D349" s="18"/>
      <c r="E349" s="8" t="str">
        <f>IFERROR(INDEX(Menu!$E$6:$E$205,MATCH($B349,Menu!$B$6:$B$205,0)),"")</f>
        <v/>
      </c>
      <c r="F349" s="8" t="str">
        <f t="shared" si="25"/>
        <v/>
      </c>
      <c r="G349" s="15" t="str">
        <f>IFERROR(INDEX(Menu!$D$6:$D$205,MATCH($B349,Menu!$B$6:$B$205,0)),"")</f>
        <v/>
      </c>
      <c r="H349" s="15" t="str">
        <f t="shared" si="26"/>
        <v/>
      </c>
      <c r="I349" s="15" t="str">
        <f t="shared" si="27"/>
        <v/>
      </c>
      <c r="J349" s="10"/>
      <c r="K349" s="10"/>
      <c r="L349" t="str">
        <f t="shared" si="28"/>
        <v/>
      </c>
      <c r="M349" s="14" t="str">
        <f t="shared" si="29"/>
        <v/>
      </c>
    </row>
    <row r="350" spans="1:13" x14ac:dyDescent="0.25">
      <c r="A350" s="16"/>
      <c r="B350" s="10"/>
      <c r="C350" s="14" t="str">
        <f>IFERROR(INDEX(Menu!$C$6:$C$205,MATCH($B350,Menu!$B$6:$B$205,0)),"")</f>
        <v/>
      </c>
      <c r="D350" s="18"/>
      <c r="E350" s="8" t="str">
        <f>IFERROR(INDEX(Menu!$E$6:$E$205,MATCH($B350,Menu!$B$6:$B$205,0)),"")</f>
        <v/>
      </c>
      <c r="F350" s="8" t="str">
        <f t="shared" si="25"/>
        <v/>
      </c>
      <c r="G350" s="15" t="str">
        <f>IFERROR(INDEX(Menu!$D$6:$D$205,MATCH($B350,Menu!$B$6:$B$205,0)),"")</f>
        <v/>
      </c>
      <c r="H350" s="15" t="str">
        <f t="shared" si="26"/>
        <v/>
      </c>
      <c r="I350" s="15" t="str">
        <f t="shared" si="27"/>
        <v/>
      </c>
      <c r="J350" s="10"/>
      <c r="K350" s="10"/>
      <c r="L350" t="str">
        <f t="shared" si="28"/>
        <v/>
      </c>
      <c r="M350" s="14" t="str">
        <f t="shared" si="29"/>
        <v/>
      </c>
    </row>
    <row r="351" spans="1:13" x14ac:dyDescent="0.25">
      <c r="A351" s="16"/>
      <c r="B351" s="10"/>
      <c r="C351" s="14" t="str">
        <f>IFERROR(INDEX(Menu!$C$6:$C$205,MATCH($B351,Menu!$B$6:$B$205,0)),"")</f>
        <v/>
      </c>
      <c r="D351" s="18"/>
      <c r="E351" s="8" t="str">
        <f>IFERROR(INDEX(Menu!$E$6:$E$205,MATCH($B351,Menu!$B$6:$B$205,0)),"")</f>
        <v/>
      </c>
      <c r="F351" s="8" t="str">
        <f t="shared" si="25"/>
        <v/>
      </c>
      <c r="G351" s="15" t="str">
        <f>IFERROR(INDEX(Menu!$D$6:$D$205,MATCH($B351,Menu!$B$6:$B$205,0)),"")</f>
        <v/>
      </c>
      <c r="H351" s="15" t="str">
        <f t="shared" si="26"/>
        <v/>
      </c>
      <c r="I351" s="15" t="str">
        <f t="shared" si="27"/>
        <v/>
      </c>
      <c r="J351" s="10"/>
      <c r="K351" s="10"/>
      <c r="L351" t="str">
        <f t="shared" si="28"/>
        <v/>
      </c>
      <c r="M351" s="14" t="str">
        <f t="shared" si="29"/>
        <v/>
      </c>
    </row>
    <row r="352" spans="1:13" x14ac:dyDescent="0.25">
      <c r="A352" s="16"/>
      <c r="B352" s="10"/>
      <c r="C352" s="14" t="str">
        <f>IFERROR(INDEX(Menu!$C$6:$C$205,MATCH($B352,Menu!$B$6:$B$205,0)),"")</f>
        <v/>
      </c>
      <c r="D352" s="18"/>
      <c r="E352" s="8" t="str">
        <f>IFERROR(INDEX(Menu!$E$6:$E$205,MATCH($B352,Menu!$B$6:$B$205,0)),"")</f>
        <v/>
      </c>
      <c r="F352" s="8" t="str">
        <f t="shared" si="25"/>
        <v/>
      </c>
      <c r="G352" s="15" t="str">
        <f>IFERROR(INDEX(Menu!$D$6:$D$205,MATCH($B352,Menu!$B$6:$B$205,0)),"")</f>
        <v/>
      </c>
      <c r="H352" s="15" t="str">
        <f t="shared" si="26"/>
        <v/>
      </c>
      <c r="I352" s="15" t="str">
        <f t="shared" si="27"/>
        <v/>
      </c>
      <c r="J352" s="10"/>
      <c r="K352" s="10"/>
      <c r="L352" t="str">
        <f t="shared" si="28"/>
        <v/>
      </c>
      <c r="M352" s="14" t="str">
        <f t="shared" si="29"/>
        <v/>
      </c>
    </row>
    <row r="353" spans="1:13" x14ac:dyDescent="0.25">
      <c r="A353" s="16"/>
      <c r="B353" s="10"/>
      <c r="C353" s="14" t="str">
        <f>IFERROR(INDEX(Menu!$C$6:$C$205,MATCH($B353,Menu!$B$6:$B$205,0)),"")</f>
        <v/>
      </c>
      <c r="D353" s="18"/>
      <c r="E353" s="8" t="str">
        <f>IFERROR(INDEX(Menu!$E$6:$E$205,MATCH($B353,Menu!$B$6:$B$205,0)),"")</f>
        <v/>
      </c>
      <c r="F353" s="8" t="str">
        <f t="shared" si="25"/>
        <v/>
      </c>
      <c r="G353" s="15" t="str">
        <f>IFERROR(INDEX(Menu!$D$6:$D$205,MATCH($B353,Menu!$B$6:$B$205,0)),"")</f>
        <v/>
      </c>
      <c r="H353" s="15" t="str">
        <f t="shared" si="26"/>
        <v/>
      </c>
      <c r="I353" s="15" t="str">
        <f t="shared" si="27"/>
        <v/>
      </c>
      <c r="J353" s="10"/>
      <c r="K353" s="10"/>
      <c r="L353" t="str">
        <f t="shared" si="28"/>
        <v/>
      </c>
      <c r="M353" s="14" t="str">
        <f t="shared" si="29"/>
        <v/>
      </c>
    </row>
    <row r="354" spans="1:13" x14ac:dyDescent="0.25">
      <c r="A354" s="16"/>
      <c r="B354" s="10"/>
      <c r="C354" s="14" t="str">
        <f>IFERROR(INDEX(Menu!$C$6:$C$205,MATCH($B354,Menu!$B$6:$B$205,0)),"")</f>
        <v/>
      </c>
      <c r="D354" s="18"/>
      <c r="E354" s="8" t="str">
        <f>IFERROR(INDEX(Menu!$E$6:$E$205,MATCH($B354,Menu!$B$6:$B$205,0)),"")</f>
        <v/>
      </c>
      <c r="F354" s="8" t="str">
        <f t="shared" si="25"/>
        <v/>
      </c>
      <c r="G354" s="15" t="str">
        <f>IFERROR(INDEX(Menu!$D$6:$D$205,MATCH($B354,Menu!$B$6:$B$205,0)),"")</f>
        <v/>
      </c>
      <c r="H354" s="15" t="str">
        <f t="shared" si="26"/>
        <v/>
      </c>
      <c r="I354" s="15" t="str">
        <f t="shared" si="27"/>
        <v/>
      </c>
      <c r="J354" s="10"/>
      <c r="K354" s="10"/>
      <c r="L354" t="str">
        <f t="shared" si="28"/>
        <v/>
      </c>
      <c r="M354" s="14" t="str">
        <f t="shared" si="29"/>
        <v/>
      </c>
    </row>
    <row r="355" spans="1:13" x14ac:dyDescent="0.25">
      <c r="A355" s="16"/>
      <c r="B355" s="10"/>
      <c r="C355" s="14" t="str">
        <f>IFERROR(INDEX(Menu!$C$6:$C$205,MATCH($B355,Menu!$B$6:$B$205,0)),"")</f>
        <v/>
      </c>
      <c r="D355" s="18"/>
      <c r="E355" s="8" t="str">
        <f>IFERROR(INDEX(Menu!$E$6:$E$205,MATCH($B355,Menu!$B$6:$B$205,0)),"")</f>
        <v/>
      </c>
      <c r="F355" s="8" t="str">
        <f t="shared" si="25"/>
        <v/>
      </c>
      <c r="G355" s="15" t="str">
        <f>IFERROR(INDEX(Menu!$D$6:$D$205,MATCH($B355,Menu!$B$6:$B$205,0)),"")</f>
        <v/>
      </c>
      <c r="H355" s="15" t="str">
        <f t="shared" si="26"/>
        <v/>
      </c>
      <c r="I355" s="15" t="str">
        <f t="shared" si="27"/>
        <v/>
      </c>
      <c r="J355" s="10"/>
      <c r="K355" s="10"/>
      <c r="L355" t="str">
        <f t="shared" si="28"/>
        <v/>
      </c>
      <c r="M355" s="14" t="str">
        <f t="shared" si="29"/>
        <v/>
      </c>
    </row>
    <row r="356" spans="1:13" x14ac:dyDescent="0.25">
      <c r="A356" s="16"/>
      <c r="B356" s="10"/>
      <c r="C356" s="14" t="str">
        <f>IFERROR(INDEX(Menu!$C$6:$C$205,MATCH($B356,Menu!$B$6:$B$205,0)),"")</f>
        <v/>
      </c>
      <c r="D356" s="18"/>
      <c r="E356" s="8" t="str">
        <f>IFERROR(INDEX(Menu!$E$6:$E$205,MATCH($B356,Menu!$B$6:$B$205,0)),"")</f>
        <v/>
      </c>
      <c r="F356" s="8" t="str">
        <f t="shared" si="25"/>
        <v/>
      </c>
      <c r="G356" s="15" t="str">
        <f>IFERROR(INDEX(Menu!$D$6:$D$205,MATCH($B356,Menu!$B$6:$B$205,0)),"")</f>
        <v/>
      </c>
      <c r="H356" s="15" t="str">
        <f t="shared" si="26"/>
        <v/>
      </c>
      <c r="I356" s="15" t="str">
        <f t="shared" si="27"/>
        <v/>
      </c>
      <c r="J356" s="10"/>
      <c r="K356" s="10"/>
      <c r="L356" t="str">
        <f t="shared" si="28"/>
        <v/>
      </c>
      <c r="M356" s="14" t="str">
        <f t="shared" si="29"/>
        <v/>
      </c>
    </row>
    <row r="357" spans="1:13" x14ac:dyDescent="0.25">
      <c r="A357" s="16"/>
      <c r="B357" s="10"/>
      <c r="C357" s="14" t="str">
        <f>IFERROR(INDEX(Menu!$C$6:$C$205,MATCH($B357,Menu!$B$6:$B$205,0)),"")</f>
        <v/>
      </c>
      <c r="D357" s="18"/>
      <c r="E357" s="8" t="str">
        <f>IFERROR(INDEX(Menu!$E$6:$E$205,MATCH($B357,Menu!$B$6:$B$205,0)),"")</f>
        <v/>
      </c>
      <c r="F357" s="8" t="str">
        <f t="shared" si="25"/>
        <v/>
      </c>
      <c r="G357" s="15" t="str">
        <f>IFERROR(INDEX(Menu!$D$6:$D$205,MATCH($B357,Menu!$B$6:$B$205,0)),"")</f>
        <v/>
      </c>
      <c r="H357" s="15" t="str">
        <f t="shared" si="26"/>
        <v/>
      </c>
      <c r="I357" s="15" t="str">
        <f t="shared" si="27"/>
        <v/>
      </c>
      <c r="J357" s="10"/>
      <c r="K357" s="10"/>
      <c r="L357" t="str">
        <f t="shared" si="28"/>
        <v/>
      </c>
      <c r="M357" s="14" t="str">
        <f t="shared" si="29"/>
        <v/>
      </c>
    </row>
    <row r="358" spans="1:13" x14ac:dyDescent="0.25">
      <c r="A358" s="16"/>
      <c r="B358" s="10"/>
      <c r="C358" s="14" t="str">
        <f>IFERROR(INDEX(Menu!$C$6:$C$205,MATCH($B358,Menu!$B$6:$B$205,0)),"")</f>
        <v/>
      </c>
      <c r="D358" s="18"/>
      <c r="E358" s="8" t="str">
        <f>IFERROR(INDEX(Menu!$E$6:$E$205,MATCH($B358,Menu!$B$6:$B$205,0)),"")</f>
        <v/>
      </c>
      <c r="F358" s="8" t="str">
        <f t="shared" si="25"/>
        <v/>
      </c>
      <c r="G358" s="15" t="str">
        <f>IFERROR(INDEX(Menu!$D$6:$D$205,MATCH($B358,Menu!$B$6:$B$205,0)),"")</f>
        <v/>
      </c>
      <c r="H358" s="15" t="str">
        <f t="shared" si="26"/>
        <v/>
      </c>
      <c r="I358" s="15" t="str">
        <f t="shared" si="27"/>
        <v/>
      </c>
      <c r="J358" s="10"/>
      <c r="K358" s="10"/>
      <c r="L358" t="str">
        <f t="shared" si="28"/>
        <v/>
      </c>
      <c r="M358" s="14" t="str">
        <f t="shared" si="29"/>
        <v/>
      </c>
    </row>
    <row r="359" spans="1:13" x14ac:dyDescent="0.25">
      <c r="A359" s="16"/>
      <c r="B359" s="10"/>
      <c r="C359" s="14" t="str">
        <f>IFERROR(INDEX(Menu!$C$6:$C$205,MATCH($B359,Menu!$B$6:$B$205,0)),"")</f>
        <v/>
      </c>
      <c r="D359" s="18"/>
      <c r="E359" s="8" t="str">
        <f>IFERROR(INDEX(Menu!$E$6:$E$205,MATCH($B359,Menu!$B$6:$B$205,0)),"")</f>
        <v/>
      </c>
      <c r="F359" s="8" t="str">
        <f t="shared" si="25"/>
        <v/>
      </c>
      <c r="G359" s="15" t="str">
        <f>IFERROR(INDEX(Menu!$D$6:$D$205,MATCH($B359,Menu!$B$6:$B$205,0)),"")</f>
        <v/>
      </c>
      <c r="H359" s="15" t="str">
        <f t="shared" si="26"/>
        <v/>
      </c>
      <c r="I359" s="15" t="str">
        <f t="shared" si="27"/>
        <v/>
      </c>
      <c r="J359" s="10"/>
      <c r="K359" s="10"/>
      <c r="L359" t="str">
        <f t="shared" si="28"/>
        <v/>
      </c>
      <c r="M359" s="14" t="str">
        <f t="shared" si="29"/>
        <v/>
      </c>
    </row>
    <row r="360" spans="1:13" x14ac:dyDescent="0.25">
      <c r="A360" s="16"/>
      <c r="B360" s="10"/>
      <c r="C360" s="14" t="str">
        <f>IFERROR(INDEX(Menu!$C$6:$C$205,MATCH($B360,Menu!$B$6:$B$205,0)),"")</f>
        <v/>
      </c>
      <c r="D360" s="18"/>
      <c r="E360" s="8" t="str">
        <f>IFERROR(INDEX(Menu!$E$6:$E$205,MATCH($B360,Menu!$B$6:$B$205,0)),"")</f>
        <v/>
      </c>
      <c r="F360" s="8" t="str">
        <f t="shared" si="25"/>
        <v/>
      </c>
      <c r="G360" s="15" t="str">
        <f>IFERROR(INDEX(Menu!$D$6:$D$205,MATCH($B360,Menu!$B$6:$B$205,0)),"")</f>
        <v/>
      </c>
      <c r="H360" s="15" t="str">
        <f t="shared" si="26"/>
        <v/>
      </c>
      <c r="I360" s="15" t="str">
        <f t="shared" si="27"/>
        <v/>
      </c>
      <c r="J360" s="10"/>
      <c r="K360" s="10"/>
      <c r="L360" t="str">
        <f t="shared" si="28"/>
        <v/>
      </c>
      <c r="M360" s="14" t="str">
        <f t="shared" si="29"/>
        <v/>
      </c>
    </row>
    <row r="361" spans="1:13" x14ac:dyDescent="0.25">
      <c r="A361" s="16"/>
      <c r="B361" s="10"/>
      <c r="C361" s="14" t="str">
        <f>IFERROR(INDEX(Menu!$C$6:$C$205,MATCH($B361,Menu!$B$6:$B$205,0)),"")</f>
        <v/>
      </c>
      <c r="D361" s="18"/>
      <c r="E361" s="8" t="str">
        <f>IFERROR(INDEX(Menu!$E$6:$E$205,MATCH($B361,Menu!$B$6:$B$205,0)),"")</f>
        <v/>
      </c>
      <c r="F361" s="8" t="str">
        <f t="shared" si="25"/>
        <v/>
      </c>
      <c r="G361" s="15" t="str">
        <f>IFERROR(INDEX(Menu!$D$6:$D$205,MATCH($B361,Menu!$B$6:$B$205,0)),"")</f>
        <v/>
      </c>
      <c r="H361" s="15" t="str">
        <f t="shared" si="26"/>
        <v/>
      </c>
      <c r="I361" s="15" t="str">
        <f t="shared" si="27"/>
        <v/>
      </c>
      <c r="J361" s="10"/>
      <c r="K361" s="10"/>
      <c r="L361" t="str">
        <f t="shared" si="28"/>
        <v/>
      </c>
      <c r="M361" s="14" t="str">
        <f t="shared" si="29"/>
        <v/>
      </c>
    </row>
    <row r="362" spans="1:13" x14ac:dyDescent="0.25">
      <c r="A362" s="16"/>
      <c r="B362" s="10"/>
      <c r="C362" s="14" t="str">
        <f>IFERROR(INDEX(Menu!$C$6:$C$205,MATCH($B362,Menu!$B$6:$B$205,0)),"")</f>
        <v/>
      </c>
      <c r="D362" s="18"/>
      <c r="E362" s="8" t="str">
        <f>IFERROR(INDEX(Menu!$E$6:$E$205,MATCH($B362,Menu!$B$6:$B$205,0)),"")</f>
        <v/>
      </c>
      <c r="F362" s="8" t="str">
        <f t="shared" si="25"/>
        <v/>
      </c>
      <c r="G362" s="15" t="str">
        <f>IFERROR(INDEX(Menu!$D$6:$D$205,MATCH($B362,Menu!$B$6:$B$205,0)),"")</f>
        <v/>
      </c>
      <c r="H362" s="15" t="str">
        <f t="shared" si="26"/>
        <v/>
      </c>
      <c r="I362" s="15" t="str">
        <f t="shared" si="27"/>
        <v/>
      </c>
      <c r="J362" s="10"/>
      <c r="K362" s="10"/>
      <c r="L362" t="str">
        <f t="shared" si="28"/>
        <v/>
      </c>
      <c r="M362" s="14" t="str">
        <f t="shared" si="29"/>
        <v/>
      </c>
    </row>
    <row r="363" spans="1:13" x14ac:dyDescent="0.25">
      <c r="A363" s="16"/>
      <c r="B363" s="10"/>
      <c r="C363" s="14" t="str">
        <f>IFERROR(INDEX(Menu!$C$6:$C$205,MATCH($B363,Menu!$B$6:$B$205,0)),"")</f>
        <v/>
      </c>
      <c r="D363" s="18"/>
      <c r="E363" s="8" t="str">
        <f>IFERROR(INDEX(Menu!$E$6:$E$205,MATCH($B363,Menu!$B$6:$B$205,0)),"")</f>
        <v/>
      </c>
      <c r="F363" s="8" t="str">
        <f t="shared" si="25"/>
        <v/>
      </c>
      <c r="G363" s="15" t="str">
        <f>IFERROR(INDEX(Menu!$D$6:$D$205,MATCH($B363,Menu!$B$6:$B$205,0)),"")</f>
        <v/>
      </c>
      <c r="H363" s="15" t="str">
        <f t="shared" si="26"/>
        <v/>
      </c>
      <c r="I363" s="15" t="str">
        <f t="shared" si="27"/>
        <v/>
      </c>
      <c r="J363" s="10"/>
      <c r="K363" s="10"/>
      <c r="L363" t="str">
        <f t="shared" si="28"/>
        <v/>
      </c>
      <c r="M363" s="14" t="str">
        <f t="shared" si="29"/>
        <v/>
      </c>
    </row>
    <row r="364" spans="1:13" x14ac:dyDescent="0.25">
      <c r="A364" s="16"/>
      <c r="B364" s="10"/>
      <c r="C364" s="14" t="str">
        <f>IFERROR(INDEX(Menu!$C$6:$C$205,MATCH($B364,Menu!$B$6:$B$205,0)),"")</f>
        <v/>
      </c>
      <c r="D364" s="18"/>
      <c r="E364" s="8" t="str">
        <f>IFERROR(INDEX(Menu!$E$6:$E$205,MATCH($B364,Menu!$B$6:$B$205,0)),"")</f>
        <v/>
      </c>
      <c r="F364" s="8" t="str">
        <f t="shared" si="25"/>
        <v/>
      </c>
      <c r="G364" s="15" t="str">
        <f>IFERROR(INDEX(Menu!$D$6:$D$205,MATCH($B364,Menu!$B$6:$B$205,0)),"")</f>
        <v/>
      </c>
      <c r="H364" s="15" t="str">
        <f t="shared" si="26"/>
        <v/>
      </c>
      <c r="I364" s="15" t="str">
        <f t="shared" si="27"/>
        <v/>
      </c>
      <c r="J364" s="10"/>
      <c r="K364" s="10"/>
      <c r="L364" t="str">
        <f t="shared" si="28"/>
        <v/>
      </c>
      <c r="M364" s="14" t="str">
        <f t="shared" si="29"/>
        <v/>
      </c>
    </row>
    <row r="365" spans="1:13" x14ac:dyDescent="0.25">
      <c r="A365" s="16"/>
      <c r="B365" s="10"/>
      <c r="C365" s="14" t="str">
        <f>IFERROR(INDEX(Menu!$C$6:$C$205,MATCH($B365,Menu!$B$6:$B$205,0)),"")</f>
        <v/>
      </c>
      <c r="D365" s="18"/>
      <c r="E365" s="8" t="str">
        <f>IFERROR(INDEX(Menu!$E$6:$E$205,MATCH($B365,Menu!$B$6:$B$205,0)),"")</f>
        <v/>
      </c>
      <c r="F365" s="8" t="str">
        <f t="shared" si="25"/>
        <v/>
      </c>
      <c r="G365" s="15" t="str">
        <f>IFERROR(INDEX(Menu!$D$6:$D$205,MATCH($B365,Menu!$B$6:$B$205,0)),"")</f>
        <v/>
      </c>
      <c r="H365" s="15" t="str">
        <f t="shared" si="26"/>
        <v/>
      </c>
      <c r="I365" s="15" t="str">
        <f t="shared" si="27"/>
        <v/>
      </c>
      <c r="J365" s="10"/>
      <c r="K365" s="10"/>
      <c r="L365" t="str">
        <f t="shared" si="28"/>
        <v/>
      </c>
      <c r="M365" s="14" t="str">
        <f t="shared" si="29"/>
        <v/>
      </c>
    </row>
    <row r="366" spans="1:13" x14ac:dyDescent="0.25">
      <c r="A366" s="16"/>
      <c r="B366" s="10"/>
      <c r="C366" s="14" t="str">
        <f>IFERROR(INDEX(Menu!$C$6:$C$205,MATCH($B366,Menu!$B$6:$B$205,0)),"")</f>
        <v/>
      </c>
      <c r="D366" s="18"/>
      <c r="E366" s="8" t="str">
        <f>IFERROR(INDEX(Menu!$E$6:$E$205,MATCH($B366,Menu!$B$6:$B$205,0)),"")</f>
        <v/>
      </c>
      <c r="F366" s="8" t="str">
        <f t="shared" si="25"/>
        <v/>
      </c>
      <c r="G366" s="15" t="str">
        <f>IFERROR(INDEX(Menu!$D$6:$D$205,MATCH($B366,Menu!$B$6:$B$205,0)),"")</f>
        <v/>
      </c>
      <c r="H366" s="15" t="str">
        <f t="shared" si="26"/>
        <v/>
      </c>
      <c r="I366" s="15" t="str">
        <f t="shared" si="27"/>
        <v/>
      </c>
      <c r="J366" s="10"/>
      <c r="K366" s="10"/>
      <c r="L366" t="str">
        <f t="shared" si="28"/>
        <v/>
      </c>
      <c r="M366" s="14" t="str">
        <f t="shared" si="29"/>
        <v/>
      </c>
    </row>
    <row r="367" spans="1:13" x14ac:dyDescent="0.25">
      <c r="A367" s="16"/>
      <c r="B367" s="10"/>
      <c r="C367" s="14" t="str">
        <f>IFERROR(INDEX(Menu!$C$6:$C$205,MATCH($B367,Menu!$B$6:$B$205,0)),"")</f>
        <v/>
      </c>
      <c r="D367" s="18"/>
      <c r="E367" s="8" t="str">
        <f>IFERROR(INDEX(Menu!$E$6:$E$205,MATCH($B367,Menu!$B$6:$B$205,0)),"")</f>
        <v/>
      </c>
      <c r="F367" s="8" t="str">
        <f t="shared" si="25"/>
        <v/>
      </c>
      <c r="G367" s="15" t="str">
        <f>IFERROR(INDEX(Menu!$D$6:$D$205,MATCH($B367,Menu!$B$6:$B$205,0)),"")</f>
        <v/>
      </c>
      <c r="H367" s="15" t="str">
        <f t="shared" si="26"/>
        <v/>
      </c>
      <c r="I367" s="15" t="str">
        <f t="shared" si="27"/>
        <v/>
      </c>
      <c r="J367" s="10"/>
      <c r="K367" s="10"/>
      <c r="L367" t="str">
        <f t="shared" si="28"/>
        <v/>
      </c>
      <c r="M367" s="14" t="str">
        <f t="shared" si="29"/>
        <v/>
      </c>
    </row>
    <row r="368" spans="1:13" x14ac:dyDescent="0.25">
      <c r="A368" s="16"/>
      <c r="B368" s="10"/>
      <c r="C368" s="14" t="str">
        <f>IFERROR(INDEX(Menu!$C$6:$C$205,MATCH($B368,Menu!$B$6:$B$205,0)),"")</f>
        <v/>
      </c>
      <c r="D368" s="18"/>
      <c r="E368" s="8" t="str">
        <f>IFERROR(INDEX(Menu!$E$6:$E$205,MATCH($B368,Menu!$B$6:$B$205,0)),"")</f>
        <v/>
      </c>
      <c r="F368" s="8" t="str">
        <f t="shared" si="25"/>
        <v/>
      </c>
      <c r="G368" s="15" t="str">
        <f>IFERROR(INDEX(Menu!$D$6:$D$205,MATCH($B368,Menu!$B$6:$B$205,0)),"")</f>
        <v/>
      </c>
      <c r="H368" s="15" t="str">
        <f t="shared" si="26"/>
        <v/>
      </c>
      <c r="I368" s="15" t="str">
        <f t="shared" si="27"/>
        <v/>
      </c>
      <c r="J368" s="10"/>
      <c r="K368" s="10"/>
      <c r="L368" t="str">
        <f t="shared" si="28"/>
        <v/>
      </c>
      <c r="M368" s="14" t="str">
        <f t="shared" si="29"/>
        <v/>
      </c>
    </row>
    <row r="369" spans="1:13" x14ac:dyDescent="0.25">
      <c r="A369" s="16"/>
      <c r="B369" s="10"/>
      <c r="C369" s="14" t="str">
        <f>IFERROR(INDEX(Menu!$C$6:$C$205,MATCH($B369,Menu!$B$6:$B$205,0)),"")</f>
        <v/>
      </c>
      <c r="D369" s="18"/>
      <c r="E369" s="8" t="str">
        <f>IFERROR(INDEX(Menu!$E$6:$E$205,MATCH($B369,Menu!$B$6:$B$205,0)),"")</f>
        <v/>
      </c>
      <c r="F369" s="8" t="str">
        <f t="shared" si="25"/>
        <v/>
      </c>
      <c r="G369" s="15" t="str">
        <f>IFERROR(INDEX(Menu!$D$6:$D$205,MATCH($B369,Menu!$B$6:$B$205,0)),"")</f>
        <v/>
      </c>
      <c r="H369" s="15" t="str">
        <f t="shared" si="26"/>
        <v/>
      </c>
      <c r="I369" s="15" t="str">
        <f t="shared" si="27"/>
        <v/>
      </c>
      <c r="J369" s="10"/>
      <c r="K369" s="10"/>
      <c r="L369" t="str">
        <f t="shared" si="28"/>
        <v/>
      </c>
      <c r="M369" s="14" t="str">
        <f t="shared" si="29"/>
        <v/>
      </c>
    </row>
    <row r="370" spans="1:13" x14ac:dyDescent="0.25">
      <c r="A370" s="16"/>
      <c r="B370" s="10"/>
      <c r="C370" s="14" t="str">
        <f>IFERROR(INDEX(Menu!$C$6:$C$205,MATCH($B370,Menu!$B$6:$B$205,0)),"")</f>
        <v/>
      </c>
      <c r="D370" s="18"/>
      <c r="E370" s="8" t="str">
        <f>IFERROR(INDEX(Menu!$E$6:$E$205,MATCH($B370,Menu!$B$6:$B$205,0)),"")</f>
        <v/>
      </c>
      <c r="F370" s="8" t="str">
        <f t="shared" si="25"/>
        <v/>
      </c>
      <c r="G370" s="15" t="str">
        <f>IFERROR(INDEX(Menu!$D$6:$D$205,MATCH($B370,Menu!$B$6:$B$205,0)),"")</f>
        <v/>
      </c>
      <c r="H370" s="15" t="str">
        <f t="shared" si="26"/>
        <v/>
      </c>
      <c r="I370" s="15" t="str">
        <f t="shared" si="27"/>
        <v/>
      </c>
      <c r="J370" s="10"/>
      <c r="K370" s="10"/>
      <c r="L370" t="str">
        <f t="shared" si="28"/>
        <v/>
      </c>
      <c r="M370" s="14" t="str">
        <f t="shared" si="29"/>
        <v/>
      </c>
    </row>
    <row r="371" spans="1:13" x14ac:dyDescent="0.25">
      <c r="A371" s="16"/>
      <c r="B371" s="10"/>
      <c r="C371" s="14" t="str">
        <f>IFERROR(INDEX(Menu!$C$6:$C$205,MATCH($B371,Menu!$B$6:$B$205,0)),"")</f>
        <v/>
      </c>
      <c r="D371" s="18"/>
      <c r="E371" s="8" t="str">
        <f>IFERROR(INDEX(Menu!$E$6:$E$205,MATCH($B371,Menu!$B$6:$B$205,0)),"")</f>
        <v/>
      </c>
      <c r="F371" s="8" t="str">
        <f t="shared" si="25"/>
        <v/>
      </c>
      <c r="G371" s="15" t="str">
        <f>IFERROR(INDEX(Menu!$D$6:$D$205,MATCH($B371,Menu!$B$6:$B$205,0)),"")</f>
        <v/>
      </c>
      <c r="H371" s="15" t="str">
        <f t="shared" si="26"/>
        <v/>
      </c>
      <c r="I371" s="15" t="str">
        <f t="shared" si="27"/>
        <v/>
      </c>
      <c r="J371" s="10"/>
      <c r="K371" s="10"/>
      <c r="L371" t="str">
        <f t="shared" si="28"/>
        <v/>
      </c>
      <c r="M371" s="14" t="str">
        <f t="shared" si="29"/>
        <v/>
      </c>
    </row>
    <row r="372" spans="1:13" x14ac:dyDescent="0.25">
      <c r="A372" s="16"/>
      <c r="B372" s="10"/>
      <c r="C372" s="14" t="str">
        <f>IFERROR(INDEX(Menu!$C$6:$C$205,MATCH($B372,Menu!$B$6:$B$205,0)),"")</f>
        <v/>
      </c>
      <c r="D372" s="18"/>
      <c r="E372" s="8" t="str">
        <f>IFERROR(INDEX(Menu!$E$6:$E$205,MATCH($B372,Menu!$B$6:$B$205,0)),"")</f>
        <v/>
      </c>
      <c r="F372" s="8" t="str">
        <f t="shared" si="25"/>
        <v/>
      </c>
      <c r="G372" s="15" t="str">
        <f>IFERROR(INDEX(Menu!$D$6:$D$205,MATCH($B372,Menu!$B$6:$B$205,0)),"")</f>
        <v/>
      </c>
      <c r="H372" s="15" t="str">
        <f t="shared" si="26"/>
        <v/>
      </c>
      <c r="I372" s="15" t="str">
        <f t="shared" si="27"/>
        <v/>
      </c>
      <c r="J372" s="10"/>
      <c r="K372" s="10"/>
      <c r="L372" t="str">
        <f t="shared" si="28"/>
        <v/>
      </c>
      <c r="M372" s="14" t="str">
        <f t="shared" si="29"/>
        <v/>
      </c>
    </row>
    <row r="373" spans="1:13" x14ac:dyDescent="0.25">
      <c r="A373" s="16"/>
      <c r="B373" s="10"/>
      <c r="C373" s="14" t="str">
        <f>IFERROR(INDEX(Menu!$C$6:$C$205,MATCH($B373,Menu!$B$6:$B$205,0)),"")</f>
        <v/>
      </c>
      <c r="D373" s="18"/>
      <c r="E373" s="8" t="str">
        <f>IFERROR(INDEX(Menu!$E$6:$E$205,MATCH($B373,Menu!$B$6:$B$205,0)),"")</f>
        <v/>
      </c>
      <c r="F373" s="8" t="str">
        <f t="shared" si="25"/>
        <v/>
      </c>
      <c r="G373" s="15" t="str">
        <f>IFERROR(INDEX(Menu!$D$6:$D$205,MATCH($B373,Menu!$B$6:$B$205,0)),"")</f>
        <v/>
      </c>
      <c r="H373" s="15" t="str">
        <f t="shared" si="26"/>
        <v/>
      </c>
      <c r="I373" s="15" t="str">
        <f t="shared" si="27"/>
        <v/>
      </c>
      <c r="J373" s="10"/>
      <c r="K373" s="10"/>
      <c r="L373" t="str">
        <f t="shared" si="28"/>
        <v/>
      </c>
      <c r="M373" s="14" t="str">
        <f t="shared" si="29"/>
        <v/>
      </c>
    </row>
    <row r="374" spans="1:13" x14ac:dyDescent="0.25">
      <c r="A374" s="16"/>
      <c r="B374" s="10"/>
      <c r="C374" s="14" t="str">
        <f>IFERROR(INDEX(Menu!$C$6:$C$205,MATCH($B374,Menu!$B$6:$B$205,0)),"")</f>
        <v/>
      </c>
      <c r="D374" s="18"/>
      <c r="E374" s="8" t="str">
        <f>IFERROR(INDEX(Menu!$E$6:$E$205,MATCH($B374,Menu!$B$6:$B$205,0)),"")</f>
        <v/>
      </c>
      <c r="F374" s="8" t="str">
        <f t="shared" si="25"/>
        <v/>
      </c>
      <c r="G374" s="15" t="str">
        <f>IFERROR(INDEX(Menu!$D$6:$D$205,MATCH($B374,Menu!$B$6:$B$205,0)),"")</f>
        <v/>
      </c>
      <c r="H374" s="15" t="str">
        <f t="shared" si="26"/>
        <v/>
      </c>
      <c r="I374" s="15" t="str">
        <f t="shared" si="27"/>
        <v/>
      </c>
      <c r="J374" s="10"/>
      <c r="K374" s="10"/>
      <c r="L374" t="str">
        <f t="shared" si="28"/>
        <v/>
      </c>
      <c r="M374" s="14" t="str">
        <f t="shared" si="29"/>
        <v/>
      </c>
    </row>
    <row r="375" spans="1:13" x14ac:dyDescent="0.25">
      <c r="A375" s="16"/>
      <c r="B375" s="10"/>
      <c r="C375" s="14" t="str">
        <f>IFERROR(INDEX(Menu!$C$6:$C$205,MATCH($B375,Menu!$B$6:$B$205,0)),"")</f>
        <v/>
      </c>
      <c r="D375" s="18"/>
      <c r="E375" s="8" t="str">
        <f>IFERROR(INDEX(Menu!$E$6:$E$205,MATCH($B375,Menu!$B$6:$B$205,0)),"")</f>
        <v/>
      </c>
      <c r="F375" s="8" t="str">
        <f t="shared" si="25"/>
        <v/>
      </c>
      <c r="G375" s="15" t="str">
        <f>IFERROR(INDEX(Menu!$D$6:$D$205,MATCH($B375,Menu!$B$6:$B$205,0)),"")</f>
        <v/>
      </c>
      <c r="H375" s="15" t="str">
        <f t="shared" si="26"/>
        <v/>
      </c>
      <c r="I375" s="15" t="str">
        <f t="shared" si="27"/>
        <v/>
      </c>
      <c r="J375" s="10"/>
      <c r="K375" s="10"/>
      <c r="L375" t="str">
        <f t="shared" si="28"/>
        <v/>
      </c>
      <c r="M375" s="14" t="str">
        <f t="shared" si="29"/>
        <v/>
      </c>
    </row>
    <row r="376" spans="1:13" x14ac:dyDescent="0.25">
      <c r="A376" s="16"/>
      <c r="B376" s="10"/>
      <c r="C376" s="14" t="str">
        <f>IFERROR(INDEX(Menu!$C$6:$C$205,MATCH($B376,Menu!$B$6:$B$205,0)),"")</f>
        <v/>
      </c>
      <c r="D376" s="18"/>
      <c r="E376" s="8" t="str">
        <f>IFERROR(INDEX(Menu!$E$6:$E$205,MATCH($B376,Menu!$B$6:$B$205,0)),"")</f>
        <v/>
      </c>
      <c r="F376" s="8" t="str">
        <f t="shared" si="25"/>
        <v/>
      </c>
      <c r="G376" s="15" t="str">
        <f>IFERROR(INDEX(Menu!$D$6:$D$205,MATCH($B376,Menu!$B$6:$B$205,0)),"")</f>
        <v/>
      </c>
      <c r="H376" s="15" t="str">
        <f t="shared" si="26"/>
        <v/>
      </c>
      <c r="I376" s="15" t="str">
        <f t="shared" si="27"/>
        <v/>
      </c>
      <c r="J376" s="10"/>
      <c r="K376" s="10"/>
      <c r="L376" t="str">
        <f t="shared" si="28"/>
        <v/>
      </c>
      <c r="M376" s="14" t="str">
        <f t="shared" si="29"/>
        <v/>
      </c>
    </row>
    <row r="377" spans="1:13" x14ac:dyDescent="0.25">
      <c r="A377" s="16"/>
      <c r="B377" s="10"/>
      <c r="C377" s="14" t="str">
        <f>IFERROR(INDEX(Menu!$C$6:$C$205,MATCH($B377,Menu!$B$6:$B$205,0)),"")</f>
        <v/>
      </c>
      <c r="D377" s="18"/>
      <c r="E377" s="8" t="str">
        <f>IFERROR(INDEX(Menu!$E$6:$E$205,MATCH($B377,Menu!$B$6:$B$205,0)),"")</f>
        <v/>
      </c>
      <c r="F377" s="8" t="str">
        <f t="shared" si="25"/>
        <v/>
      </c>
      <c r="G377" s="15" t="str">
        <f>IFERROR(INDEX(Menu!$D$6:$D$205,MATCH($B377,Menu!$B$6:$B$205,0)),"")</f>
        <v/>
      </c>
      <c r="H377" s="15" t="str">
        <f t="shared" si="26"/>
        <v/>
      </c>
      <c r="I377" s="15" t="str">
        <f t="shared" si="27"/>
        <v/>
      </c>
      <c r="J377" s="10"/>
      <c r="K377" s="10"/>
      <c r="L377" t="str">
        <f t="shared" si="28"/>
        <v/>
      </c>
      <c r="M377" s="14" t="str">
        <f t="shared" si="29"/>
        <v/>
      </c>
    </row>
    <row r="378" spans="1:13" x14ac:dyDescent="0.25">
      <c r="A378" s="16"/>
      <c r="B378" s="10"/>
      <c r="C378" s="14" t="str">
        <f>IFERROR(INDEX(Menu!$C$6:$C$205,MATCH($B378,Menu!$B$6:$B$205,0)),"")</f>
        <v/>
      </c>
      <c r="D378" s="18"/>
      <c r="E378" s="8" t="str">
        <f>IFERROR(INDEX(Menu!$E$6:$E$205,MATCH($B378,Menu!$B$6:$B$205,0)),"")</f>
        <v/>
      </c>
      <c r="F378" s="8" t="str">
        <f t="shared" si="25"/>
        <v/>
      </c>
      <c r="G378" s="15" t="str">
        <f>IFERROR(INDEX(Menu!$D$6:$D$205,MATCH($B378,Menu!$B$6:$B$205,0)),"")</f>
        <v/>
      </c>
      <c r="H378" s="15" t="str">
        <f t="shared" si="26"/>
        <v/>
      </c>
      <c r="I378" s="15" t="str">
        <f t="shared" si="27"/>
        <v/>
      </c>
      <c r="J378" s="10"/>
      <c r="K378" s="10"/>
      <c r="L378" t="str">
        <f t="shared" si="28"/>
        <v/>
      </c>
      <c r="M378" s="14" t="str">
        <f t="shared" si="29"/>
        <v/>
      </c>
    </row>
    <row r="379" spans="1:13" x14ac:dyDescent="0.25">
      <c r="A379" s="16"/>
      <c r="B379" s="10"/>
      <c r="C379" s="14" t="str">
        <f>IFERROR(INDEX(Menu!$C$6:$C$205,MATCH($B379,Menu!$B$6:$B$205,0)),"")</f>
        <v/>
      </c>
      <c r="D379" s="18"/>
      <c r="E379" s="8" t="str">
        <f>IFERROR(INDEX(Menu!$E$6:$E$205,MATCH($B379,Menu!$B$6:$B$205,0)),"")</f>
        <v/>
      </c>
      <c r="F379" s="8" t="str">
        <f t="shared" si="25"/>
        <v/>
      </c>
      <c r="G379" s="15" t="str">
        <f>IFERROR(INDEX(Menu!$D$6:$D$205,MATCH($B379,Menu!$B$6:$B$205,0)),"")</f>
        <v/>
      </c>
      <c r="H379" s="15" t="str">
        <f t="shared" si="26"/>
        <v/>
      </c>
      <c r="I379" s="15" t="str">
        <f t="shared" si="27"/>
        <v/>
      </c>
      <c r="J379" s="10"/>
      <c r="K379" s="10"/>
      <c r="L379" t="str">
        <f t="shared" si="28"/>
        <v/>
      </c>
      <c r="M379" s="14" t="str">
        <f t="shared" si="29"/>
        <v/>
      </c>
    </row>
    <row r="380" spans="1:13" x14ac:dyDescent="0.25">
      <c r="A380" s="16"/>
      <c r="B380" s="10"/>
      <c r="C380" s="14" t="str">
        <f>IFERROR(INDEX(Menu!$C$6:$C$205,MATCH($B380,Menu!$B$6:$B$205,0)),"")</f>
        <v/>
      </c>
      <c r="D380" s="18"/>
      <c r="E380" s="8" t="str">
        <f>IFERROR(INDEX(Menu!$E$6:$E$205,MATCH($B380,Menu!$B$6:$B$205,0)),"")</f>
        <v/>
      </c>
      <c r="F380" s="8" t="str">
        <f t="shared" si="25"/>
        <v/>
      </c>
      <c r="G380" s="15" t="str">
        <f>IFERROR(INDEX(Menu!$D$6:$D$205,MATCH($B380,Menu!$B$6:$B$205,0)),"")</f>
        <v/>
      </c>
      <c r="H380" s="15" t="str">
        <f t="shared" si="26"/>
        <v/>
      </c>
      <c r="I380" s="15" t="str">
        <f t="shared" si="27"/>
        <v/>
      </c>
      <c r="J380" s="10"/>
      <c r="K380" s="10"/>
      <c r="L380" t="str">
        <f t="shared" si="28"/>
        <v/>
      </c>
      <c r="M380" s="14" t="str">
        <f t="shared" si="29"/>
        <v/>
      </c>
    </row>
    <row r="381" spans="1:13" x14ac:dyDescent="0.25">
      <c r="A381" s="16"/>
      <c r="B381" s="10"/>
      <c r="C381" s="14" t="str">
        <f>IFERROR(INDEX(Menu!$C$6:$C$205,MATCH($B381,Menu!$B$6:$B$205,0)),"")</f>
        <v/>
      </c>
      <c r="D381" s="18"/>
      <c r="E381" s="8" t="str">
        <f>IFERROR(INDEX(Menu!$E$6:$E$205,MATCH($B381,Menu!$B$6:$B$205,0)),"")</f>
        <v/>
      </c>
      <c r="F381" s="8" t="str">
        <f t="shared" si="25"/>
        <v/>
      </c>
      <c r="G381" s="15" t="str">
        <f>IFERROR(INDEX(Menu!$D$6:$D$205,MATCH($B381,Menu!$B$6:$B$205,0)),"")</f>
        <v/>
      </c>
      <c r="H381" s="15" t="str">
        <f t="shared" si="26"/>
        <v/>
      </c>
      <c r="I381" s="15" t="str">
        <f t="shared" si="27"/>
        <v/>
      </c>
      <c r="J381" s="10"/>
      <c r="K381" s="10"/>
      <c r="L381" t="str">
        <f t="shared" si="28"/>
        <v/>
      </c>
      <c r="M381" s="14" t="str">
        <f t="shared" si="29"/>
        <v/>
      </c>
    </row>
    <row r="382" spans="1:13" x14ac:dyDescent="0.25">
      <c r="A382" s="16"/>
      <c r="B382" s="10"/>
      <c r="C382" s="14" t="str">
        <f>IFERROR(INDEX(Menu!$C$6:$C$205,MATCH($B382,Menu!$B$6:$B$205,0)),"")</f>
        <v/>
      </c>
      <c r="D382" s="18"/>
      <c r="E382" s="8" t="str">
        <f>IFERROR(INDEX(Menu!$E$6:$E$205,MATCH($B382,Menu!$B$6:$B$205,0)),"")</f>
        <v/>
      </c>
      <c r="F382" s="8" t="str">
        <f t="shared" si="25"/>
        <v/>
      </c>
      <c r="G382" s="15" t="str">
        <f>IFERROR(INDEX(Menu!$D$6:$D$205,MATCH($B382,Menu!$B$6:$B$205,0)),"")</f>
        <v/>
      </c>
      <c r="H382" s="15" t="str">
        <f t="shared" si="26"/>
        <v/>
      </c>
      <c r="I382" s="15" t="str">
        <f t="shared" si="27"/>
        <v/>
      </c>
      <c r="J382" s="10"/>
      <c r="K382" s="10"/>
      <c r="L382" t="str">
        <f t="shared" si="28"/>
        <v/>
      </c>
      <c r="M382" s="14" t="str">
        <f t="shared" si="29"/>
        <v/>
      </c>
    </row>
    <row r="383" spans="1:13" x14ac:dyDescent="0.25">
      <c r="A383" s="16"/>
      <c r="B383" s="10"/>
      <c r="C383" s="14" t="str">
        <f>IFERROR(INDEX(Menu!$C$6:$C$205,MATCH($B383,Menu!$B$6:$B$205,0)),"")</f>
        <v/>
      </c>
      <c r="D383" s="18"/>
      <c r="E383" s="8" t="str">
        <f>IFERROR(INDEX(Menu!$E$6:$E$205,MATCH($B383,Menu!$B$6:$B$205,0)),"")</f>
        <v/>
      </c>
      <c r="F383" s="8" t="str">
        <f t="shared" si="25"/>
        <v/>
      </c>
      <c r="G383" s="15" t="str">
        <f>IFERROR(INDEX(Menu!$D$6:$D$205,MATCH($B383,Menu!$B$6:$B$205,0)),"")</f>
        <v/>
      </c>
      <c r="H383" s="15" t="str">
        <f t="shared" si="26"/>
        <v/>
      </c>
      <c r="I383" s="15" t="str">
        <f t="shared" si="27"/>
        <v/>
      </c>
      <c r="J383" s="10"/>
      <c r="K383" s="10"/>
      <c r="L383" t="str">
        <f t="shared" si="28"/>
        <v/>
      </c>
      <c r="M383" s="14" t="str">
        <f t="shared" si="29"/>
        <v/>
      </c>
    </row>
    <row r="384" spans="1:13" x14ac:dyDescent="0.25">
      <c r="A384" s="16"/>
      <c r="B384" s="10"/>
      <c r="C384" s="14" t="str">
        <f>IFERROR(INDEX(Menu!$C$6:$C$205,MATCH($B384,Menu!$B$6:$B$205,0)),"")</f>
        <v/>
      </c>
      <c r="D384" s="18"/>
      <c r="E384" s="8" t="str">
        <f>IFERROR(INDEX(Menu!$E$6:$E$205,MATCH($B384,Menu!$B$6:$B$205,0)),"")</f>
        <v/>
      </c>
      <c r="F384" s="8" t="str">
        <f t="shared" si="25"/>
        <v/>
      </c>
      <c r="G384" s="15" t="str">
        <f>IFERROR(INDEX(Menu!$D$6:$D$205,MATCH($B384,Menu!$B$6:$B$205,0)),"")</f>
        <v/>
      </c>
      <c r="H384" s="15" t="str">
        <f t="shared" si="26"/>
        <v/>
      </c>
      <c r="I384" s="15" t="str">
        <f t="shared" si="27"/>
        <v/>
      </c>
      <c r="J384" s="10"/>
      <c r="K384" s="10"/>
      <c r="L384" t="str">
        <f t="shared" si="28"/>
        <v/>
      </c>
      <c r="M384" s="14" t="str">
        <f t="shared" si="29"/>
        <v/>
      </c>
    </row>
    <row r="385" spans="1:13" x14ac:dyDescent="0.25">
      <c r="A385" s="16"/>
      <c r="B385" s="10"/>
      <c r="C385" s="14" t="str">
        <f>IFERROR(INDEX(Menu!$C$6:$C$205,MATCH($B385,Menu!$B$6:$B$205,0)),"")</f>
        <v/>
      </c>
      <c r="D385" s="18"/>
      <c r="E385" s="8" t="str">
        <f>IFERROR(INDEX(Menu!$E$6:$E$205,MATCH($B385,Menu!$B$6:$B$205,0)),"")</f>
        <v/>
      </c>
      <c r="F385" s="8" t="str">
        <f t="shared" si="25"/>
        <v/>
      </c>
      <c r="G385" s="15" t="str">
        <f>IFERROR(INDEX(Menu!$D$6:$D$205,MATCH($B385,Menu!$B$6:$B$205,0)),"")</f>
        <v/>
      </c>
      <c r="H385" s="15" t="str">
        <f t="shared" si="26"/>
        <v/>
      </c>
      <c r="I385" s="15" t="str">
        <f t="shared" si="27"/>
        <v/>
      </c>
      <c r="J385" s="10"/>
      <c r="K385" s="10"/>
      <c r="L385" t="str">
        <f t="shared" si="28"/>
        <v/>
      </c>
      <c r="M385" s="14" t="str">
        <f t="shared" si="29"/>
        <v/>
      </c>
    </row>
    <row r="386" spans="1:13" x14ac:dyDescent="0.25">
      <c r="A386" s="16"/>
      <c r="B386" s="10"/>
      <c r="C386" s="14" t="str">
        <f>IFERROR(INDEX(Menu!$C$6:$C$205,MATCH($B386,Menu!$B$6:$B$205,0)),"")</f>
        <v/>
      </c>
      <c r="D386" s="18"/>
      <c r="E386" s="8" t="str">
        <f>IFERROR(INDEX(Menu!$E$6:$E$205,MATCH($B386,Menu!$B$6:$B$205,0)),"")</f>
        <v/>
      </c>
      <c r="F386" s="8" t="str">
        <f t="shared" si="25"/>
        <v/>
      </c>
      <c r="G386" s="15" t="str">
        <f>IFERROR(INDEX(Menu!$D$6:$D$205,MATCH($B386,Menu!$B$6:$B$205,0)),"")</f>
        <v/>
      </c>
      <c r="H386" s="15" t="str">
        <f t="shared" si="26"/>
        <v/>
      </c>
      <c r="I386" s="15" t="str">
        <f t="shared" si="27"/>
        <v/>
      </c>
      <c r="J386" s="10"/>
      <c r="K386" s="10"/>
      <c r="L386" t="str">
        <f t="shared" si="28"/>
        <v/>
      </c>
      <c r="M386" s="14" t="str">
        <f t="shared" si="29"/>
        <v/>
      </c>
    </row>
    <row r="387" spans="1:13" x14ac:dyDescent="0.25">
      <c r="A387" s="16"/>
      <c r="B387" s="10"/>
      <c r="C387" s="14" t="str">
        <f>IFERROR(INDEX(Menu!$C$6:$C$205,MATCH($B387,Menu!$B$6:$B$205,0)),"")</f>
        <v/>
      </c>
      <c r="D387" s="18"/>
      <c r="E387" s="8" t="str">
        <f>IFERROR(INDEX(Menu!$E$6:$E$205,MATCH($B387,Menu!$B$6:$B$205,0)),"")</f>
        <v/>
      </c>
      <c r="F387" s="8" t="str">
        <f t="shared" si="25"/>
        <v/>
      </c>
      <c r="G387" s="15" t="str">
        <f>IFERROR(INDEX(Menu!$D$6:$D$205,MATCH($B387,Menu!$B$6:$B$205,0)),"")</f>
        <v/>
      </c>
      <c r="H387" s="15" t="str">
        <f t="shared" si="26"/>
        <v/>
      </c>
      <c r="I387" s="15" t="str">
        <f t="shared" si="27"/>
        <v/>
      </c>
      <c r="J387" s="10"/>
      <c r="K387" s="10"/>
      <c r="L387" t="str">
        <f t="shared" si="28"/>
        <v/>
      </c>
      <c r="M387" s="14" t="str">
        <f t="shared" si="29"/>
        <v/>
      </c>
    </row>
    <row r="388" spans="1:13" x14ac:dyDescent="0.25">
      <c r="A388" s="16"/>
      <c r="B388" s="10"/>
      <c r="C388" s="14" t="str">
        <f>IFERROR(INDEX(Menu!$C$6:$C$205,MATCH($B388,Menu!$B$6:$B$205,0)),"")</f>
        <v/>
      </c>
      <c r="D388" s="18"/>
      <c r="E388" s="8" t="str">
        <f>IFERROR(INDEX(Menu!$E$6:$E$205,MATCH($B388,Menu!$B$6:$B$205,0)),"")</f>
        <v/>
      </c>
      <c r="F388" s="8" t="str">
        <f t="shared" si="25"/>
        <v/>
      </c>
      <c r="G388" s="15" t="str">
        <f>IFERROR(INDEX(Menu!$D$6:$D$205,MATCH($B388,Menu!$B$6:$B$205,0)),"")</f>
        <v/>
      </c>
      <c r="H388" s="15" t="str">
        <f t="shared" si="26"/>
        <v/>
      </c>
      <c r="I388" s="15" t="str">
        <f t="shared" si="27"/>
        <v/>
      </c>
      <c r="J388" s="10"/>
      <c r="K388" s="10"/>
      <c r="L388" t="str">
        <f t="shared" si="28"/>
        <v/>
      </c>
      <c r="M388" s="14" t="str">
        <f t="shared" si="29"/>
        <v/>
      </c>
    </row>
    <row r="389" spans="1:13" x14ac:dyDescent="0.25">
      <c r="A389" s="16"/>
      <c r="B389" s="10"/>
      <c r="C389" s="14" t="str">
        <f>IFERROR(INDEX(Menu!$C$6:$C$205,MATCH($B389,Menu!$B$6:$B$205,0)),"")</f>
        <v/>
      </c>
      <c r="D389" s="18"/>
      <c r="E389" s="8" t="str">
        <f>IFERROR(INDEX(Menu!$E$6:$E$205,MATCH($B389,Menu!$B$6:$B$205,0)),"")</f>
        <v/>
      </c>
      <c r="F389" s="8" t="str">
        <f t="shared" si="25"/>
        <v/>
      </c>
      <c r="G389" s="15" t="str">
        <f>IFERROR(INDEX(Menu!$D$6:$D$205,MATCH($B389,Menu!$B$6:$B$205,0)),"")</f>
        <v/>
      </c>
      <c r="H389" s="15" t="str">
        <f t="shared" si="26"/>
        <v/>
      </c>
      <c r="I389" s="15" t="str">
        <f t="shared" si="27"/>
        <v/>
      </c>
      <c r="J389" s="10"/>
      <c r="K389" s="10"/>
      <c r="L389" t="str">
        <f t="shared" si="28"/>
        <v/>
      </c>
      <c r="M389" s="14" t="str">
        <f t="shared" si="29"/>
        <v/>
      </c>
    </row>
    <row r="390" spans="1:13" x14ac:dyDescent="0.25">
      <c r="A390" s="16"/>
      <c r="B390" s="10"/>
      <c r="C390" s="14" t="str">
        <f>IFERROR(INDEX(Menu!$C$6:$C$205,MATCH($B390,Menu!$B$6:$B$205,0)),"")</f>
        <v/>
      </c>
      <c r="D390" s="18"/>
      <c r="E390" s="8" t="str">
        <f>IFERROR(INDEX(Menu!$E$6:$E$205,MATCH($B390,Menu!$B$6:$B$205,0)),"")</f>
        <v/>
      </c>
      <c r="F390" s="8" t="str">
        <f t="shared" ref="F390:F453" si="30">IF(OR($D390="",$E390=""),"",$D390*$E390)</f>
        <v/>
      </c>
      <c r="G390" s="15" t="str">
        <f>IFERROR(INDEX(Menu!$D$6:$D$205,MATCH($B390,Menu!$B$6:$B$205,0)),"")</f>
        <v/>
      </c>
      <c r="H390" s="15" t="str">
        <f t="shared" ref="H390:H453" si="31">IF(OR($D390="",$G390=""),"",$D390*$G390)</f>
        <v/>
      </c>
      <c r="I390" s="15" t="str">
        <f t="shared" ref="I390:I453" si="32">IF(OR($F390="",$H390=""),"",$F390-$H390)</f>
        <v/>
      </c>
      <c r="J390" s="10"/>
      <c r="K390" s="10"/>
      <c r="L390" t="str">
        <f t="shared" ref="L390:L453" si="33">IF($A390="","",CHOOSE(WEEKDAY($A390,2),"Lunes","Martes","Miercoles","Jueves","Viernes","Sabado","Domingo"))</f>
        <v/>
      </c>
      <c r="M390" s="14" t="str">
        <f t="shared" ref="M390:M453" si="34">IF($A390="","",TEXT($A390,"YYYY-MM"))</f>
        <v/>
      </c>
    </row>
    <row r="391" spans="1:13" x14ac:dyDescent="0.25">
      <c r="A391" s="16"/>
      <c r="B391" s="10"/>
      <c r="C391" s="14" t="str">
        <f>IFERROR(INDEX(Menu!$C$6:$C$205,MATCH($B391,Menu!$B$6:$B$205,0)),"")</f>
        <v/>
      </c>
      <c r="D391" s="18"/>
      <c r="E391" s="8" t="str">
        <f>IFERROR(INDEX(Menu!$E$6:$E$205,MATCH($B391,Menu!$B$6:$B$205,0)),"")</f>
        <v/>
      </c>
      <c r="F391" s="8" t="str">
        <f t="shared" si="30"/>
        <v/>
      </c>
      <c r="G391" s="15" t="str">
        <f>IFERROR(INDEX(Menu!$D$6:$D$205,MATCH($B391,Menu!$B$6:$B$205,0)),"")</f>
        <v/>
      </c>
      <c r="H391" s="15" t="str">
        <f t="shared" si="31"/>
        <v/>
      </c>
      <c r="I391" s="15" t="str">
        <f t="shared" si="32"/>
        <v/>
      </c>
      <c r="J391" s="10"/>
      <c r="K391" s="10"/>
      <c r="L391" t="str">
        <f t="shared" si="33"/>
        <v/>
      </c>
      <c r="M391" s="14" t="str">
        <f t="shared" si="34"/>
        <v/>
      </c>
    </row>
    <row r="392" spans="1:13" x14ac:dyDescent="0.25">
      <c r="A392" s="16"/>
      <c r="B392" s="10"/>
      <c r="C392" s="14" t="str">
        <f>IFERROR(INDEX(Menu!$C$6:$C$205,MATCH($B392,Menu!$B$6:$B$205,0)),"")</f>
        <v/>
      </c>
      <c r="D392" s="18"/>
      <c r="E392" s="8" t="str">
        <f>IFERROR(INDEX(Menu!$E$6:$E$205,MATCH($B392,Menu!$B$6:$B$205,0)),"")</f>
        <v/>
      </c>
      <c r="F392" s="8" t="str">
        <f t="shared" si="30"/>
        <v/>
      </c>
      <c r="G392" s="15" t="str">
        <f>IFERROR(INDEX(Menu!$D$6:$D$205,MATCH($B392,Menu!$B$6:$B$205,0)),"")</f>
        <v/>
      </c>
      <c r="H392" s="15" t="str">
        <f t="shared" si="31"/>
        <v/>
      </c>
      <c r="I392" s="15" t="str">
        <f t="shared" si="32"/>
        <v/>
      </c>
      <c r="J392" s="10"/>
      <c r="K392" s="10"/>
      <c r="L392" t="str">
        <f t="shared" si="33"/>
        <v/>
      </c>
      <c r="M392" s="14" t="str">
        <f t="shared" si="34"/>
        <v/>
      </c>
    </row>
    <row r="393" spans="1:13" x14ac:dyDescent="0.25">
      <c r="A393" s="16"/>
      <c r="B393" s="10"/>
      <c r="C393" s="14" t="str">
        <f>IFERROR(INDEX(Menu!$C$6:$C$205,MATCH($B393,Menu!$B$6:$B$205,0)),"")</f>
        <v/>
      </c>
      <c r="D393" s="18"/>
      <c r="E393" s="8" t="str">
        <f>IFERROR(INDEX(Menu!$E$6:$E$205,MATCH($B393,Menu!$B$6:$B$205,0)),"")</f>
        <v/>
      </c>
      <c r="F393" s="8" t="str">
        <f t="shared" si="30"/>
        <v/>
      </c>
      <c r="G393" s="15" t="str">
        <f>IFERROR(INDEX(Menu!$D$6:$D$205,MATCH($B393,Menu!$B$6:$B$205,0)),"")</f>
        <v/>
      </c>
      <c r="H393" s="15" t="str">
        <f t="shared" si="31"/>
        <v/>
      </c>
      <c r="I393" s="15" t="str">
        <f t="shared" si="32"/>
        <v/>
      </c>
      <c r="J393" s="10"/>
      <c r="K393" s="10"/>
      <c r="L393" t="str">
        <f t="shared" si="33"/>
        <v/>
      </c>
      <c r="M393" s="14" t="str">
        <f t="shared" si="34"/>
        <v/>
      </c>
    </row>
    <row r="394" spans="1:13" x14ac:dyDescent="0.25">
      <c r="A394" s="16"/>
      <c r="B394" s="10"/>
      <c r="C394" s="14" t="str">
        <f>IFERROR(INDEX(Menu!$C$6:$C$205,MATCH($B394,Menu!$B$6:$B$205,0)),"")</f>
        <v/>
      </c>
      <c r="D394" s="18"/>
      <c r="E394" s="8" t="str">
        <f>IFERROR(INDEX(Menu!$E$6:$E$205,MATCH($B394,Menu!$B$6:$B$205,0)),"")</f>
        <v/>
      </c>
      <c r="F394" s="8" t="str">
        <f t="shared" si="30"/>
        <v/>
      </c>
      <c r="G394" s="15" t="str">
        <f>IFERROR(INDEX(Menu!$D$6:$D$205,MATCH($B394,Menu!$B$6:$B$205,0)),"")</f>
        <v/>
      </c>
      <c r="H394" s="15" t="str">
        <f t="shared" si="31"/>
        <v/>
      </c>
      <c r="I394" s="15" t="str">
        <f t="shared" si="32"/>
        <v/>
      </c>
      <c r="J394" s="10"/>
      <c r="K394" s="10"/>
      <c r="L394" t="str">
        <f t="shared" si="33"/>
        <v/>
      </c>
      <c r="M394" s="14" t="str">
        <f t="shared" si="34"/>
        <v/>
      </c>
    </row>
    <row r="395" spans="1:13" x14ac:dyDescent="0.25">
      <c r="A395" s="16"/>
      <c r="B395" s="10"/>
      <c r="C395" s="14" t="str">
        <f>IFERROR(INDEX(Menu!$C$6:$C$205,MATCH($B395,Menu!$B$6:$B$205,0)),"")</f>
        <v/>
      </c>
      <c r="D395" s="18"/>
      <c r="E395" s="8" t="str">
        <f>IFERROR(INDEX(Menu!$E$6:$E$205,MATCH($B395,Menu!$B$6:$B$205,0)),"")</f>
        <v/>
      </c>
      <c r="F395" s="8" t="str">
        <f t="shared" si="30"/>
        <v/>
      </c>
      <c r="G395" s="15" t="str">
        <f>IFERROR(INDEX(Menu!$D$6:$D$205,MATCH($B395,Menu!$B$6:$B$205,0)),"")</f>
        <v/>
      </c>
      <c r="H395" s="15" t="str">
        <f t="shared" si="31"/>
        <v/>
      </c>
      <c r="I395" s="15" t="str">
        <f t="shared" si="32"/>
        <v/>
      </c>
      <c r="J395" s="10"/>
      <c r="K395" s="10"/>
      <c r="L395" t="str">
        <f t="shared" si="33"/>
        <v/>
      </c>
      <c r="M395" s="14" t="str">
        <f t="shared" si="34"/>
        <v/>
      </c>
    </row>
    <row r="396" spans="1:13" x14ac:dyDescent="0.25">
      <c r="A396" s="16"/>
      <c r="B396" s="10"/>
      <c r="C396" s="14" t="str">
        <f>IFERROR(INDEX(Menu!$C$6:$C$205,MATCH($B396,Menu!$B$6:$B$205,0)),"")</f>
        <v/>
      </c>
      <c r="D396" s="18"/>
      <c r="E396" s="8" t="str">
        <f>IFERROR(INDEX(Menu!$E$6:$E$205,MATCH($B396,Menu!$B$6:$B$205,0)),"")</f>
        <v/>
      </c>
      <c r="F396" s="8" t="str">
        <f t="shared" si="30"/>
        <v/>
      </c>
      <c r="G396" s="15" t="str">
        <f>IFERROR(INDEX(Menu!$D$6:$D$205,MATCH($B396,Menu!$B$6:$B$205,0)),"")</f>
        <v/>
      </c>
      <c r="H396" s="15" t="str">
        <f t="shared" si="31"/>
        <v/>
      </c>
      <c r="I396" s="15" t="str">
        <f t="shared" si="32"/>
        <v/>
      </c>
      <c r="J396" s="10"/>
      <c r="K396" s="10"/>
      <c r="L396" t="str">
        <f t="shared" si="33"/>
        <v/>
      </c>
      <c r="M396" s="14" t="str">
        <f t="shared" si="34"/>
        <v/>
      </c>
    </row>
    <row r="397" spans="1:13" x14ac:dyDescent="0.25">
      <c r="A397" s="16"/>
      <c r="B397" s="10"/>
      <c r="C397" s="14" t="str">
        <f>IFERROR(INDEX(Menu!$C$6:$C$205,MATCH($B397,Menu!$B$6:$B$205,0)),"")</f>
        <v/>
      </c>
      <c r="D397" s="18"/>
      <c r="E397" s="8" t="str">
        <f>IFERROR(INDEX(Menu!$E$6:$E$205,MATCH($B397,Menu!$B$6:$B$205,0)),"")</f>
        <v/>
      </c>
      <c r="F397" s="8" t="str">
        <f t="shared" si="30"/>
        <v/>
      </c>
      <c r="G397" s="15" t="str">
        <f>IFERROR(INDEX(Menu!$D$6:$D$205,MATCH($B397,Menu!$B$6:$B$205,0)),"")</f>
        <v/>
      </c>
      <c r="H397" s="15" t="str">
        <f t="shared" si="31"/>
        <v/>
      </c>
      <c r="I397" s="15" t="str">
        <f t="shared" si="32"/>
        <v/>
      </c>
      <c r="J397" s="10"/>
      <c r="K397" s="10"/>
      <c r="L397" t="str">
        <f t="shared" si="33"/>
        <v/>
      </c>
      <c r="M397" s="14" t="str">
        <f t="shared" si="34"/>
        <v/>
      </c>
    </row>
    <row r="398" spans="1:13" x14ac:dyDescent="0.25">
      <c r="A398" s="16"/>
      <c r="B398" s="10"/>
      <c r="C398" s="14" t="str">
        <f>IFERROR(INDEX(Menu!$C$6:$C$205,MATCH($B398,Menu!$B$6:$B$205,0)),"")</f>
        <v/>
      </c>
      <c r="D398" s="18"/>
      <c r="E398" s="8" t="str">
        <f>IFERROR(INDEX(Menu!$E$6:$E$205,MATCH($B398,Menu!$B$6:$B$205,0)),"")</f>
        <v/>
      </c>
      <c r="F398" s="8" t="str">
        <f t="shared" si="30"/>
        <v/>
      </c>
      <c r="G398" s="15" t="str">
        <f>IFERROR(INDEX(Menu!$D$6:$D$205,MATCH($B398,Menu!$B$6:$B$205,0)),"")</f>
        <v/>
      </c>
      <c r="H398" s="15" t="str">
        <f t="shared" si="31"/>
        <v/>
      </c>
      <c r="I398" s="15" t="str">
        <f t="shared" si="32"/>
        <v/>
      </c>
      <c r="J398" s="10"/>
      <c r="K398" s="10"/>
      <c r="L398" t="str">
        <f t="shared" si="33"/>
        <v/>
      </c>
      <c r="M398" s="14" t="str">
        <f t="shared" si="34"/>
        <v/>
      </c>
    </row>
    <row r="399" spans="1:13" x14ac:dyDescent="0.25">
      <c r="A399" s="16"/>
      <c r="B399" s="10"/>
      <c r="C399" s="14" t="str">
        <f>IFERROR(INDEX(Menu!$C$6:$C$205,MATCH($B399,Menu!$B$6:$B$205,0)),"")</f>
        <v/>
      </c>
      <c r="D399" s="18"/>
      <c r="E399" s="8" t="str">
        <f>IFERROR(INDEX(Menu!$E$6:$E$205,MATCH($B399,Menu!$B$6:$B$205,0)),"")</f>
        <v/>
      </c>
      <c r="F399" s="8" t="str">
        <f t="shared" si="30"/>
        <v/>
      </c>
      <c r="G399" s="15" t="str">
        <f>IFERROR(INDEX(Menu!$D$6:$D$205,MATCH($B399,Menu!$B$6:$B$205,0)),"")</f>
        <v/>
      </c>
      <c r="H399" s="15" t="str">
        <f t="shared" si="31"/>
        <v/>
      </c>
      <c r="I399" s="15" t="str">
        <f t="shared" si="32"/>
        <v/>
      </c>
      <c r="J399" s="10"/>
      <c r="K399" s="10"/>
      <c r="L399" t="str">
        <f t="shared" si="33"/>
        <v/>
      </c>
      <c r="M399" s="14" t="str">
        <f t="shared" si="34"/>
        <v/>
      </c>
    </row>
    <row r="400" spans="1:13" x14ac:dyDescent="0.25">
      <c r="A400" s="16"/>
      <c r="B400" s="10"/>
      <c r="C400" s="14" t="str">
        <f>IFERROR(INDEX(Menu!$C$6:$C$205,MATCH($B400,Menu!$B$6:$B$205,0)),"")</f>
        <v/>
      </c>
      <c r="D400" s="18"/>
      <c r="E400" s="8" t="str">
        <f>IFERROR(INDEX(Menu!$E$6:$E$205,MATCH($B400,Menu!$B$6:$B$205,0)),"")</f>
        <v/>
      </c>
      <c r="F400" s="8" t="str">
        <f t="shared" si="30"/>
        <v/>
      </c>
      <c r="G400" s="15" t="str">
        <f>IFERROR(INDEX(Menu!$D$6:$D$205,MATCH($B400,Menu!$B$6:$B$205,0)),"")</f>
        <v/>
      </c>
      <c r="H400" s="15" t="str">
        <f t="shared" si="31"/>
        <v/>
      </c>
      <c r="I400" s="15" t="str">
        <f t="shared" si="32"/>
        <v/>
      </c>
      <c r="J400" s="10"/>
      <c r="K400" s="10"/>
      <c r="L400" t="str">
        <f t="shared" si="33"/>
        <v/>
      </c>
      <c r="M400" s="14" t="str">
        <f t="shared" si="34"/>
        <v/>
      </c>
    </row>
    <row r="401" spans="1:13" x14ac:dyDescent="0.25">
      <c r="A401" s="16"/>
      <c r="B401" s="10"/>
      <c r="C401" s="14" t="str">
        <f>IFERROR(INDEX(Menu!$C$6:$C$205,MATCH($B401,Menu!$B$6:$B$205,0)),"")</f>
        <v/>
      </c>
      <c r="D401" s="18"/>
      <c r="E401" s="8" t="str">
        <f>IFERROR(INDEX(Menu!$E$6:$E$205,MATCH($B401,Menu!$B$6:$B$205,0)),"")</f>
        <v/>
      </c>
      <c r="F401" s="8" t="str">
        <f t="shared" si="30"/>
        <v/>
      </c>
      <c r="G401" s="15" t="str">
        <f>IFERROR(INDEX(Menu!$D$6:$D$205,MATCH($B401,Menu!$B$6:$B$205,0)),"")</f>
        <v/>
      </c>
      <c r="H401" s="15" t="str">
        <f t="shared" si="31"/>
        <v/>
      </c>
      <c r="I401" s="15" t="str">
        <f t="shared" si="32"/>
        <v/>
      </c>
      <c r="J401" s="10"/>
      <c r="K401" s="10"/>
      <c r="L401" t="str">
        <f t="shared" si="33"/>
        <v/>
      </c>
      <c r="M401" s="14" t="str">
        <f t="shared" si="34"/>
        <v/>
      </c>
    </row>
    <row r="402" spans="1:13" x14ac:dyDescent="0.25">
      <c r="A402" s="16"/>
      <c r="B402" s="10"/>
      <c r="C402" s="14" t="str">
        <f>IFERROR(INDEX(Menu!$C$6:$C$205,MATCH($B402,Menu!$B$6:$B$205,0)),"")</f>
        <v/>
      </c>
      <c r="D402" s="18"/>
      <c r="E402" s="8" t="str">
        <f>IFERROR(INDEX(Menu!$E$6:$E$205,MATCH($B402,Menu!$B$6:$B$205,0)),"")</f>
        <v/>
      </c>
      <c r="F402" s="8" t="str">
        <f t="shared" si="30"/>
        <v/>
      </c>
      <c r="G402" s="15" t="str">
        <f>IFERROR(INDEX(Menu!$D$6:$D$205,MATCH($B402,Menu!$B$6:$B$205,0)),"")</f>
        <v/>
      </c>
      <c r="H402" s="15" t="str">
        <f t="shared" si="31"/>
        <v/>
      </c>
      <c r="I402" s="15" t="str">
        <f t="shared" si="32"/>
        <v/>
      </c>
      <c r="J402" s="10"/>
      <c r="K402" s="10"/>
      <c r="L402" t="str">
        <f t="shared" si="33"/>
        <v/>
      </c>
      <c r="M402" s="14" t="str">
        <f t="shared" si="34"/>
        <v/>
      </c>
    </row>
    <row r="403" spans="1:13" x14ac:dyDescent="0.25">
      <c r="A403" s="16"/>
      <c r="B403" s="10"/>
      <c r="C403" s="14" t="str">
        <f>IFERROR(INDEX(Menu!$C$6:$C$205,MATCH($B403,Menu!$B$6:$B$205,0)),"")</f>
        <v/>
      </c>
      <c r="D403" s="18"/>
      <c r="E403" s="8" t="str">
        <f>IFERROR(INDEX(Menu!$E$6:$E$205,MATCH($B403,Menu!$B$6:$B$205,0)),"")</f>
        <v/>
      </c>
      <c r="F403" s="8" t="str">
        <f t="shared" si="30"/>
        <v/>
      </c>
      <c r="G403" s="15" t="str">
        <f>IFERROR(INDEX(Menu!$D$6:$D$205,MATCH($B403,Menu!$B$6:$B$205,0)),"")</f>
        <v/>
      </c>
      <c r="H403" s="15" t="str">
        <f t="shared" si="31"/>
        <v/>
      </c>
      <c r="I403" s="15" t="str">
        <f t="shared" si="32"/>
        <v/>
      </c>
      <c r="J403" s="10"/>
      <c r="K403" s="10"/>
      <c r="L403" t="str">
        <f t="shared" si="33"/>
        <v/>
      </c>
      <c r="M403" s="14" t="str">
        <f t="shared" si="34"/>
        <v/>
      </c>
    </row>
    <row r="404" spans="1:13" x14ac:dyDescent="0.25">
      <c r="A404" s="16"/>
      <c r="B404" s="10"/>
      <c r="C404" s="14" t="str">
        <f>IFERROR(INDEX(Menu!$C$6:$C$205,MATCH($B404,Menu!$B$6:$B$205,0)),"")</f>
        <v/>
      </c>
      <c r="D404" s="18"/>
      <c r="E404" s="8" t="str">
        <f>IFERROR(INDEX(Menu!$E$6:$E$205,MATCH($B404,Menu!$B$6:$B$205,0)),"")</f>
        <v/>
      </c>
      <c r="F404" s="8" t="str">
        <f t="shared" si="30"/>
        <v/>
      </c>
      <c r="G404" s="15" t="str">
        <f>IFERROR(INDEX(Menu!$D$6:$D$205,MATCH($B404,Menu!$B$6:$B$205,0)),"")</f>
        <v/>
      </c>
      <c r="H404" s="15" t="str">
        <f t="shared" si="31"/>
        <v/>
      </c>
      <c r="I404" s="15" t="str">
        <f t="shared" si="32"/>
        <v/>
      </c>
      <c r="J404" s="10"/>
      <c r="K404" s="10"/>
      <c r="L404" t="str">
        <f t="shared" si="33"/>
        <v/>
      </c>
      <c r="M404" s="14" t="str">
        <f t="shared" si="34"/>
        <v/>
      </c>
    </row>
    <row r="405" spans="1:13" x14ac:dyDescent="0.25">
      <c r="A405" s="16"/>
      <c r="B405" s="10"/>
      <c r="C405" s="14" t="str">
        <f>IFERROR(INDEX(Menu!$C$6:$C$205,MATCH($B405,Menu!$B$6:$B$205,0)),"")</f>
        <v/>
      </c>
      <c r="D405" s="18"/>
      <c r="E405" s="8" t="str">
        <f>IFERROR(INDEX(Menu!$E$6:$E$205,MATCH($B405,Menu!$B$6:$B$205,0)),"")</f>
        <v/>
      </c>
      <c r="F405" s="8" t="str">
        <f t="shared" si="30"/>
        <v/>
      </c>
      <c r="G405" s="15" t="str">
        <f>IFERROR(INDEX(Menu!$D$6:$D$205,MATCH($B405,Menu!$B$6:$B$205,0)),"")</f>
        <v/>
      </c>
      <c r="H405" s="15" t="str">
        <f t="shared" si="31"/>
        <v/>
      </c>
      <c r="I405" s="15" t="str">
        <f t="shared" si="32"/>
        <v/>
      </c>
      <c r="J405" s="10"/>
      <c r="K405" s="10"/>
      <c r="L405" t="str">
        <f t="shared" si="33"/>
        <v/>
      </c>
      <c r="M405" s="14" t="str">
        <f t="shared" si="34"/>
        <v/>
      </c>
    </row>
    <row r="406" spans="1:13" x14ac:dyDescent="0.25">
      <c r="A406" s="16"/>
      <c r="B406" s="10"/>
      <c r="C406" s="14" t="str">
        <f>IFERROR(INDEX(Menu!$C$6:$C$205,MATCH($B406,Menu!$B$6:$B$205,0)),"")</f>
        <v/>
      </c>
      <c r="D406" s="18"/>
      <c r="E406" s="8" t="str">
        <f>IFERROR(INDEX(Menu!$E$6:$E$205,MATCH($B406,Menu!$B$6:$B$205,0)),"")</f>
        <v/>
      </c>
      <c r="F406" s="8" t="str">
        <f t="shared" si="30"/>
        <v/>
      </c>
      <c r="G406" s="15" t="str">
        <f>IFERROR(INDEX(Menu!$D$6:$D$205,MATCH($B406,Menu!$B$6:$B$205,0)),"")</f>
        <v/>
      </c>
      <c r="H406" s="15" t="str">
        <f t="shared" si="31"/>
        <v/>
      </c>
      <c r="I406" s="15" t="str">
        <f t="shared" si="32"/>
        <v/>
      </c>
      <c r="J406" s="10"/>
      <c r="K406" s="10"/>
      <c r="L406" t="str">
        <f t="shared" si="33"/>
        <v/>
      </c>
      <c r="M406" s="14" t="str">
        <f t="shared" si="34"/>
        <v/>
      </c>
    </row>
    <row r="407" spans="1:13" x14ac:dyDescent="0.25">
      <c r="A407" s="16"/>
      <c r="B407" s="10"/>
      <c r="C407" s="14" t="str">
        <f>IFERROR(INDEX(Menu!$C$6:$C$205,MATCH($B407,Menu!$B$6:$B$205,0)),"")</f>
        <v/>
      </c>
      <c r="D407" s="18"/>
      <c r="E407" s="8" t="str">
        <f>IFERROR(INDEX(Menu!$E$6:$E$205,MATCH($B407,Menu!$B$6:$B$205,0)),"")</f>
        <v/>
      </c>
      <c r="F407" s="8" t="str">
        <f t="shared" si="30"/>
        <v/>
      </c>
      <c r="G407" s="15" t="str">
        <f>IFERROR(INDEX(Menu!$D$6:$D$205,MATCH($B407,Menu!$B$6:$B$205,0)),"")</f>
        <v/>
      </c>
      <c r="H407" s="15" t="str">
        <f t="shared" si="31"/>
        <v/>
      </c>
      <c r="I407" s="15" t="str">
        <f t="shared" si="32"/>
        <v/>
      </c>
      <c r="J407" s="10"/>
      <c r="K407" s="10"/>
      <c r="L407" t="str">
        <f t="shared" si="33"/>
        <v/>
      </c>
      <c r="M407" s="14" t="str">
        <f t="shared" si="34"/>
        <v/>
      </c>
    </row>
    <row r="408" spans="1:13" x14ac:dyDescent="0.25">
      <c r="A408" s="16"/>
      <c r="B408" s="10"/>
      <c r="C408" s="14" t="str">
        <f>IFERROR(INDEX(Menu!$C$6:$C$205,MATCH($B408,Menu!$B$6:$B$205,0)),"")</f>
        <v/>
      </c>
      <c r="D408" s="18"/>
      <c r="E408" s="8" t="str">
        <f>IFERROR(INDEX(Menu!$E$6:$E$205,MATCH($B408,Menu!$B$6:$B$205,0)),"")</f>
        <v/>
      </c>
      <c r="F408" s="8" t="str">
        <f t="shared" si="30"/>
        <v/>
      </c>
      <c r="G408" s="15" t="str">
        <f>IFERROR(INDEX(Menu!$D$6:$D$205,MATCH($B408,Menu!$B$6:$B$205,0)),"")</f>
        <v/>
      </c>
      <c r="H408" s="15" t="str">
        <f t="shared" si="31"/>
        <v/>
      </c>
      <c r="I408" s="15" t="str">
        <f t="shared" si="32"/>
        <v/>
      </c>
      <c r="J408" s="10"/>
      <c r="K408" s="10"/>
      <c r="L408" t="str">
        <f t="shared" si="33"/>
        <v/>
      </c>
      <c r="M408" s="14" t="str">
        <f t="shared" si="34"/>
        <v/>
      </c>
    </row>
    <row r="409" spans="1:13" x14ac:dyDescent="0.25">
      <c r="A409" s="16"/>
      <c r="B409" s="10"/>
      <c r="C409" s="14" t="str">
        <f>IFERROR(INDEX(Menu!$C$6:$C$205,MATCH($B409,Menu!$B$6:$B$205,0)),"")</f>
        <v/>
      </c>
      <c r="D409" s="18"/>
      <c r="E409" s="8" t="str">
        <f>IFERROR(INDEX(Menu!$E$6:$E$205,MATCH($B409,Menu!$B$6:$B$205,0)),"")</f>
        <v/>
      </c>
      <c r="F409" s="8" t="str">
        <f t="shared" si="30"/>
        <v/>
      </c>
      <c r="G409" s="15" t="str">
        <f>IFERROR(INDEX(Menu!$D$6:$D$205,MATCH($B409,Menu!$B$6:$B$205,0)),"")</f>
        <v/>
      </c>
      <c r="H409" s="15" t="str">
        <f t="shared" si="31"/>
        <v/>
      </c>
      <c r="I409" s="15" t="str">
        <f t="shared" si="32"/>
        <v/>
      </c>
      <c r="J409" s="10"/>
      <c r="K409" s="10"/>
      <c r="L409" t="str">
        <f t="shared" si="33"/>
        <v/>
      </c>
      <c r="M409" s="14" t="str">
        <f t="shared" si="34"/>
        <v/>
      </c>
    </row>
    <row r="410" spans="1:13" x14ac:dyDescent="0.25">
      <c r="A410" s="16"/>
      <c r="B410" s="10"/>
      <c r="C410" s="14" t="str">
        <f>IFERROR(INDEX(Menu!$C$6:$C$205,MATCH($B410,Menu!$B$6:$B$205,0)),"")</f>
        <v/>
      </c>
      <c r="D410" s="18"/>
      <c r="E410" s="8" t="str">
        <f>IFERROR(INDEX(Menu!$E$6:$E$205,MATCH($B410,Menu!$B$6:$B$205,0)),"")</f>
        <v/>
      </c>
      <c r="F410" s="8" t="str">
        <f t="shared" si="30"/>
        <v/>
      </c>
      <c r="G410" s="15" t="str">
        <f>IFERROR(INDEX(Menu!$D$6:$D$205,MATCH($B410,Menu!$B$6:$B$205,0)),"")</f>
        <v/>
      </c>
      <c r="H410" s="15" t="str">
        <f t="shared" si="31"/>
        <v/>
      </c>
      <c r="I410" s="15" t="str">
        <f t="shared" si="32"/>
        <v/>
      </c>
      <c r="J410" s="10"/>
      <c r="K410" s="10"/>
      <c r="L410" t="str">
        <f t="shared" si="33"/>
        <v/>
      </c>
      <c r="M410" s="14" t="str">
        <f t="shared" si="34"/>
        <v/>
      </c>
    </row>
    <row r="411" spans="1:13" x14ac:dyDescent="0.25">
      <c r="A411" s="16"/>
      <c r="B411" s="10"/>
      <c r="C411" s="14" t="str">
        <f>IFERROR(INDEX(Menu!$C$6:$C$205,MATCH($B411,Menu!$B$6:$B$205,0)),"")</f>
        <v/>
      </c>
      <c r="D411" s="18"/>
      <c r="E411" s="8" t="str">
        <f>IFERROR(INDEX(Menu!$E$6:$E$205,MATCH($B411,Menu!$B$6:$B$205,0)),"")</f>
        <v/>
      </c>
      <c r="F411" s="8" t="str">
        <f t="shared" si="30"/>
        <v/>
      </c>
      <c r="G411" s="15" t="str">
        <f>IFERROR(INDEX(Menu!$D$6:$D$205,MATCH($B411,Menu!$B$6:$B$205,0)),"")</f>
        <v/>
      </c>
      <c r="H411" s="15" t="str">
        <f t="shared" si="31"/>
        <v/>
      </c>
      <c r="I411" s="15" t="str">
        <f t="shared" si="32"/>
        <v/>
      </c>
      <c r="J411" s="10"/>
      <c r="K411" s="10"/>
      <c r="L411" t="str">
        <f t="shared" si="33"/>
        <v/>
      </c>
      <c r="M411" s="14" t="str">
        <f t="shared" si="34"/>
        <v/>
      </c>
    </row>
    <row r="412" spans="1:13" x14ac:dyDescent="0.25">
      <c r="A412" s="16"/>
      <c r="B412" s="10"/>
      <c r="C412" s="14" t="str">
        <f>IFERROR(INDEX(Menu!$C$6:$C$205,MATCH($B412,Menu!$B$6:$B$205,0)),"")</f>
        <v/>
      </c>
      <c r="D412" s="18"/>
      <c r="E412" s="8" t="str">
        <f>IFERROR(INDEX(Menu!$E$6:$E$205,MATCH($B412,Menu!$B$6:$B$205,0)),"")</f>
        <v/>
      </c>
      <c r="F412" s="8" t="str">
        <f t="shared" si="30"/>
        <v/>
      </c>
      <c r="G412" s="15" t="str">
        <f>IFERROR(INDEX(Menu!$D$6:$D$205,MATCH($B412,Menu!$B$6:$B$205,0)),"")</f>
        <v/>
      </c>
      <c r="H412" s="15" t="str">
        <f t="shared" si="31"/>
        <v/>
      </c>
      <c r="I412" s="15" t="str">
        <f t="shared" si="32"/>
        <v/>
      </c>
      <c r="J412" s="10"/>
      <c r="K412" s="10"/>
      <c r="L412" t="str">
        <f t="shared" si="33"/>
        <v/>
      </c>
      <c r="M412" s="14" t="str">
        <f t="shared" si="34"/>
        <v/>
      </c>
    </row>
    <row r="413" spans="1:13" x14ac:dyDescent="0.25">
      <c r="A413" s="16"/>
      <c r="B413" s="10"/>
      <c r="C413" s="14" t="str">
        <f>IFERROR(INDEX(Menu!$C$6:$C$205,MATCH($B413,Menu!$B$6:$B$205,0)),"")</f>
        <v/>
      </c>
      <c r="D413" s="18"/>
      <c r="E413" s="8" t="str">
        <f>IFERROR(INDEX(Menu!$E$6:$E$205,MATCH($B413,Menu!$B$6:$B$205,0)),"")</f>
        <v/>
      </c>
      <c r="F413" s="8" t="str">
        <f t="shared" si="30"/>
        <v/>
      </c>
      <c r="G413" s="15" t="str">
        <f>IFERROR(INDEX(Menu!$D$6:$D$205,MATCH($B413,Menu!$B$6:$B$205,0)),"")</f>
        <v/>
      </c>
      <c r="H413" s="15" t="str">
        <f t="shared" si="31"/>
        <v/>
      </c>
      <c r="I413" s="15" t="str">
        <f t="shared" si="32"/>
        <v/>
      </c>
      <c r="J413" s="10"/>
      <c r="K413" s="10"/>
      <c r="L413" t="str">
        <f t="shared" si="33"/>
        <v/>
      </c>
      <c r="M413" s="14" t="str">
        <f t="shared" si="34"/>
        <v/>
      </c>
    </row>
    <row r="414" spans="1:13" x14ac:dyDescent="0.25">
      <c r="A414" s="16"/>
      <c r="B414" s="10"/>
      <c r="C414" s="14" t="str">
        <f>IFERROR(INDEX(Menu!$C$6:$C$205,MATCH($B414,Menu!$B$6:$B$205,0)),"")</f>
        <v/>
      </c>
      <c r="D414" s="18"/>
      <c r="E414" s="8" t="str">
        <f>IFERROR(INDEX(Menu!$E$6:$E$205,MATCH($B414,Menu!$B$6:$B$205,0)),"")</f>
        <v/>
      </c>
      <c r="F414" s="8" t="str">
        <f t="shared" si="30"/>
        <v/>
      </c>
      <c r="G414" s="15" t="str">
        <f>IFERROR(INDEX(Menu!$D$6:$D$205,MATCH($B414,Menu!$B$6:$B$205,0)),"")</f>
        <v/>
      </c>
      <c r="H414" s="15" t="str">
        <f t="shared" si="31"/>
        <v/>
      </c>
      <c r="I414" s="15" t="str">
        <f t="shared" si="32"/>
        <v/>
      </c>
      <c r="J414" s="10"/>
      <c r="K414" s="10"/>
      <c r="L414" t="str">
        <f t="shared" si="33"/>
        <v/>
      </c>
      <c r="M414" s="14" t="str">
        <f t="shared" si="34"/>
        <v/>
      </c>
    </row>
    <row r="415" spans="1:13" x14ac:dyDescent="0.25">
      <c r="A415" s="16"/>
      <c r="B415" s="10"/>
      <c r="C415" s="14" t="str">
        <f>IFERROR(INDEX(Menu!$C$6:$C$205,MATCH($B415,Menu!$B$6:$B$205,0)),"")</f>
        <v/>
      </c>
      <c r="D415" s="18"/>
      <c r="E415" s="8" t="str">
        <f>IFERROR(INDEX(Menu!$E$6:$E$205,MATCH($B415,Menu!$B$6:$B$205,0)),"")</f>
        <v/>
      </c>
      <c r="F415" s="8" t="str">
        <f t="shared" si="30"/>
        <v/>
      </c>
      <c r="G415" s="15" t="str">
        <f>IFERROR(INDEX(Menu!$D$6:$D$205,MATCH($B415,Menu!$B$6:$B$205,0)),"")</f>
        <v/>
      </c>
      <c r="H415" s="15" t="str">
        <f t="shared" si="31"/>
        <v/>
      </c>
      <c r="I415" s="15" t="str">
        <f t="shared" si="32"/>
        <v/>
      </c>
      <c r="J415" s="10"/>
      <c r="K415" s="10"/>
      <c r="L415" t="str">
        <f t="shared" si="33"/>
        <v/>
      </c>
      <c r="M415" s="14" t="str">
        <f t="shared" si="34"/>
        <v/>
      </c>
    </row>
    <row r="416" spans="1:13" x14ac:dyDescent="0.25">
      <c r="A416" s="16"/>
      <c r="B416" s="10"/>
      <c r="C416" s="14" t="str">
        <f>IFERROR(INDEX(Menu!$C$6:$C$205,MATCH($B416,Menu!$B$6:$B$205,0)),"")</f>
        <v/>
      </c>
      <c r="D416" s="18"/>
      <c r="E416" s="8" t="str">
        <f>IFERROR(INDEX(Menu!$E$6:$E$205,MATCH($B416,Menu!$B$6:$B$205,0)),"")</f>
        <v/>
      </c>
      <c r="F416" s="8" t="str">
        <f t="shared" si="30"/>
        <v/>
      </c>
      <c r="G416" s="15" t="str">
        <f>IFERROR(INDEX(Menu!$D$6:$D$205,MATCH($B416,Menu!$B$6:$B$205,0)),"")</f>
        <v/>
      </c>
      <c r="H416" s="15" t="str">
        <f t="shared" si="31"/>
        <v/>
      </c>
      <c r="I416" s="15" t="str">
        <f t="shared" si="32"/>
        <v/>
      </c>
      <c r="J416" s="10"/>
      <c r="K416" s="10"/>
      <c r="L416" t="str">
        <f t="shared" si="33"/>
        <v/>
      </c>
      <c r="M416" s="14" t="str">
        <f t="shared" si="34"/>
        <v/>
      </c>
    </row>
    <row r="417" spans="1:13" x14ac:dyDescent="0.25">
      <c r="A417" s="16"/>
      <c r="B417" s="10"/>
      <c r="C417" s="14" t="str">
        <f>IFERROR(INDEX(Menu!$C$6:$C$205,MATCH($B417,Menu!$B$6:$B$205,0)),"")</f>
        <v/>
      </c>
      <c r="D417" s="18"/>
      <c r="E417" s="8" t="str">
        <f>IFERROR(INDEX(Menu!$E$6:$E$205,MATCH($B417,Menu!$B$6:$B$205,0)),"")</f>
        <v/>
      </c>
      <c r="F417" s="8" t="str">
        <f t="shared" si="30"/>
        <v/>
      </c>
      <c r="G417" s="15" t="str">
        <f>IFERROR(INDEX(Menu!$D$6:$D$205,MATCH($B417,Menu!$B$6:$B$205,0)),"")</f>
        <v/>
      </c>
      <c r="H417" s="15" t="str">
        <f t="shared" si="31"/>
        <v/>
      </c>
      <c r="I417" s="15" t="str">
        <f t="shared" si="32"/>
        <v/>
      </c>
      <c r="J417" s="10"/>
      <c r="K417" s="10"/>
      <c r="L417" t="str">
        <f t="shared" si="33"/>
        <v/>
      </c>
      <c r="M417" s="14" t="str">
        <f t="shared" si="34"/>
        <v/>
      </c>
    </row>
    <row r="418" spans="1:13" x14ac:dyDescent="0.25">
      <c r="A418" s="16"/>
      <c r="B418" s="10"/>
      <c r="C418" s="14" t="str">
        <f>IFERROR(INDEX(Menu!$C$6:$C$205,MATCH($B418,Menu!$B$6:$B$205,0)),"")</f>
        <v/>
      </c>
      <c r="D418" s="18"/>
      <c r="E418" s="8" t="str">
        <f>IFERROR(INDEX(Menu!$E$6:$E$205,MATCH($B418,Menu!$B$6:$B$205,0)),"")</f>
        <v/>
      </c>
      <c r="F418" s="8" t="str">
        <f t="shared" si="30"/>
        <v/>
      </c>
      <c r="G418" s="15" t="str">
        <f>IFERROR(INDEX(Menu!$D$6:$D$205,MATCH($B418,Menu!$B$6:$B$205,0)),"")</f>
        <v/>
      </c>
      <c r="H418" s="15" t="str">
        <f t="shared" si="31"/>
        <v/>
      </c>
      <c r="I418" s="15" t="str">
        <f t="shared" si="32"/>
        <v/>
      </c>
      <c r="J418" s="10"/>
      <c r="K418" s="10"/>
      <c r="L418" t="str">
        <f t="shared" si="33"/>
        <v/>
      </c>
      <c r="M418" s="14" t="str">
        <f t="shared" si="34"/>
        <v/>
      </c>
    </row>
    <row r="419" spans="1:13" x14ac:dyDescent="0.25">
      <c r="A419" s="16"/>
      <c r="B419" s="10"/>
      <c r="C419" s="14" t="str">
        <f>IFERROR(INDEX(Menu!$C$6:$C$205,MATCH($B419,Menu!$B$6:$B$205,0)),"")</f>
        <v/>
      </c>
      <c r="D419" s="18"/>
      <c r="E419" s="8" t="str">
        <f>IFERROR(INDEX(Menu!$E$6:$E$205,MATCH($B419,Menu!$B$6:$B$205,0)),"")</f>
        <v/>
      </c>
      <c r="F419" s="8" t="str">
        <f t="shared" si="30"/>
        <v/>
      </c>
      <c r="G419" s="15" t="str">
        <f>IFERROR(INDEX(Menu!$D$6:$D$205,MATCH($B419,Menu!$B$6:$B$205,0)),"")</f>
        <v/>
      </c>
      <c r="H419" s="15" t="str">
        <f t="shared" si="31"/>
        <v/>
      </c>
      <c r="I419" s="15" t="str">
        <f t="shared" si="32"/>
        <v/>
      </c>
      <c r="J419" s="10"/>
      <c r="K419" s="10"/>
      <c r="L419" t="str">
        <f t="shared" si="33"/>
        <v/>
      </c>
      <c r="M419" s="14" t="str">
        <f t="shared" si="34"/>
        <v/>
      </c>
    </row>
    <row r="420" spans="1:13" x14ac:dyDescent="0.25">
      <c r="A420" s="16"/>
      <c r="B420" s="10"/>
      <c r="C420" s="14" t="str">
        <f>IFERROR(INDEX(Menu!$C$6:$C$205,MATCH($B420,Menu!$B$6:$B$205,0)),"")</f>
        <v/>
      </c>
      <c r="D420" s="18"/>
      <c r="E420" s="8" t="str">
        <f>IFERROR(INDEX(Menu!$E$6:$E$205,MATCH($B420,Menu!$B$6:$B$205,0)),"")</f>
        <v/>
      </c>
      <c r="F420" s="8" t="str">
        <f t="shared" si="30"/>
        <v/>
      </c>
      <c r="G420" s="15" t="str">
        <f>IFERROR(INDEX(Menu!$D$6:$D$205,MATCH($B420,Menu!$B$6:$B$205,0)),"")</f>
        <v/>
      </c>
      <c r="H420" s="15" t="str">
        <f t="shared" si="31"/>
        <v/>
      </c>
      <c r="I420" s="15" t="str">
        <f t="shared" si="32"/>
        <v/>
      </c>
      <c r="J420" s="10"/>
      <c r="K420" s="10"/>
      <c r="L420" t="str">
        <f t="shared" si="33"/>
        <v/>
      </c>
      <c r="M420" s="14" t="str">
        <f t="shared" si="34"/>
        <v/>
      </c>
    </row>
    <row r="421" spans="1:13" x14ac:dyDescent="0.25">
      <c r="A421" s="16"/>
      <c r="B421" s="10"/>
      <c r="C421" s="14" t="str">
        <f>IFERROR(INDEX(Menu!$C$6:$C$205,MATCH($B421,Menu!$B$6:$B$205,0)),"")</f>
        <v/>
      </c>
      <c r="D421" s="18"/>
      <c r="E421" s="8" t="str">
        <f>IFERROR(INDEX(Menu!$E$6:$E$205,MATCH($B421,Menu!$B$6:$B$205,0)),"")</f>
        <v/>
      </c>
      <c r="F421" s="8" t="str">
        <f t="shared" si="30"/>
        <v/>
      </c>
      <c r="G421" s="15" t="str">
        <f>IFERROR(INDEX(Menu!$D$6:$D$205,MATCH($B421,Menu!$B$6:$B$205,0)),"")</f>
        <v/>
      </c>
      <c r="H421" s="15" t="str">
        <f t="shared" si="31"/>
        <v/>
      </c>
      <c r="I421" s="15" t="str">
        <f t="shared" si="32"/>
        <v/>
      </c>
      <c r="J421" s="10"/>
      <c r="K421" s="10"/>
      <c r="L421" t="str">
        <f t="shared" si="33"/>
        <v/>
      </c>
      <c r="M421" s="14" t="str">
        <f t="shared" si="34"/>
        <v/>
      </c>
    </row>
    <row r="422" spans="1:13" x14ac:dyDescent="0.25">
      <c r="A422" s="16"/>
      <c r="B422" s="10"/>
      <c r="C422" s="14" t="str">
        <f>IFERROR(INDEX(Menu!$C$6:$C$205,MATCH($B422,Menu!$B$6:$B$205,0)),"")</f>
        <v/>
      </c>
      <c r="D422" s="18"/>
      <c r="E422" s="8" t="str">
        <f>IFERROR(INDEX(Menu!$E$6:$E$205,MATCH($B422,Menu!$B$6:$B$205,0)),"")</f>
        <v/>
      </c>
      <c r="F422" s="8" t="str">
        <f t="shared" si="30"/>
        <v/>
      </c>
      <c r="G422" s="15" t="str">
        <f>IFERROR(INDEX(Menu!$D$6:$D$205,MATCH($B422,Menu!$B$6:$B$205,0)),"")</f>
        <v/>
      </c>
      <c r="H422" s="15" t="str">
        <f t="shared" si="31"/>
        <v/>
      </c>
      <c r="I422" s="15" t="str">
        <f t="shared" si="32"/>
        <v/>
      </c>
      <c r="J422" s="10"/>
      <c r="K422" s="10"/>
      <c r="L422" t="str">
        <f t="shared" si="33"/>
        <v/>
      </c>
      <c r="M422" s="14" t="str">
        <f t="shared" si="34"/>
        <v/>
      </c>
    </row>
    <row r="423" spans="1:13" x14ac:dyDescent="0.25">
      <c r="A423" s="16"/>
      <c r="B423" s="10"/>
      <c r="C423" s="14" t="str">
        <f>IFERROR(INDEX(Menu!$C$6:$C$205,MATCH($B423,Menu!$B$6:$B$205,0)),"")</f>
        <v/>
      </c>
      <c r="D423" s="18"/>
      <c r="E423" s="8" t="str">
        <f>IFERROR(INDEX(Menu!$E$6:$E$205,MATCH($B423,Menu!$B$6:$B$205,0)),"")</f>
        <v/>
      </c>
      <c r="F423" s="8" t="str">
        <f t="shared" si="30"/>
        <v/>
      </c>
      <c r="G423" s="15" t="str">
        <f>IFERROR(INDEX(Menu!$D$6:$D$205,MATCH($B423,Menu!$B$6:$B$205,0)),"")</f>
        <v/>
      </c>
      <c r="H423" s="15" t="str">
        <f t="shared" si="31"/>
        <v/>
      </c>
      <c r="I423" s="15" t="str">
        <f t="shared" si="32"/>
        <v/>
      </c>
      <c r="J423" s="10"/>
      <c r="K423" s="10"/>
      <c r="L423" t="str">
        <f t="shared" si="33"/>
        <v/>
      </c>
      <c r="M423" s="14" t="str">
        <f t="shared" si="34"/>
        <v/>
      </c>
    </row>
    <row r="424" spans="1:13" x14ac:dyDescent="0.25">
      <c r="A424" s="16"/>
      <c r="B424" s="10"/>
      <c r="C424" s="14" t="str">
        <f>IFERROR(INDEX(Menu!$C$6:$C$205,MATCH($B424,Menu!$B$6:$B$205,0)),"")</f>
        <v/>
      </c>
      <c r="D424" s="18"/>
      <c r="E424" s="8" t="str">
        <f>IFERROR(INDEX(Menu!$E$6:$E$205,MATCH($B424,Menu!$B$6:$B$205,0)),"")</f>
        <v/>
      </c>
      <c r="F424" s="8" t="str">
        <f t="shared" si="30"/>
        <v/>
      </c>
      <c r="G424" s="15" t="str">
        <f>IFERROR(INDEX(Menu!$D$6:$D$205,MATCH($B424,Menu!$B$6:$B$205,0)),"")</f>
        <v/>
      </c>
      <c r="H424" s="15" t="str">
        <f t="shared" si="31"/>
        <v/>
      </c>
      <c r="I424" s="15" t="str">
        <f t="shared" si="32"/>
        <v/>
      </c>
      <c r="J424" s="10"/>
      <c r="K424" s="10"/>
      <c r="L424" t="str">
        <f t="shared" si="33"/>
        <v/>
      </c>
      <c r="M424" s="14" t="str">
        <f t="shared" si="34"/>
        <v/>
      </c>
    </row>
    <row r="425" spans="1:13" x14ac:dyDescent="0.25">
      <c r="A425" s="16"/>
      <c r="B425" s="10"/>
      <c r="C425" s="14" t="str">
        <f>IFERROR(INDEX(Menu!$C$6:$C$205,MATCH($B425,Menu!$B$6:$B$205,0)),"")</f>
        <v/>
      </c>
      <c r="D425" s="18"/>
      <c r="E425" s="8" t="str">
        <f>IFERROR(INDEX(Menu!$E$6:$E$205,MATCH($B425,Menu!$B$6:$B$205,0)),"")</f>
        <v/>
      </c>
      <c r="F425" s="8" t="str">
        <f t="shared" si="30"/>
        <v/>
      </c>
      <c r="G425" s="15" t="str">
        <f>IFERROR(INDEX(Menu!$D$6:$D$205,MATCH($B425,Menu!$B$6:$B$205,0)),"")</f>
        <v/>
      </c>
      <c r="H425" s="15" t="str">
        <f t="shared" si="31"/>
        <v/>
      </c>
      <c r="I425" s="15" t="str">
        <f t="shared" si="32"/>
        <v/>
      </c>
      <c r="J425" s="10"/>
      <c r="K425" s="10"/>
      <c r="L425" t="str">
        <f t="shared" si="33"/>
        <v/>
      </c>
      <c r="M425" s="14" t="str">
        <f t="shared" si="34"/>
        <v/>
      </c>
    </row>
    <row r="426" spans="1:13" x14ac:dyDescent="0.25">
      <c r="A426" s="16"/>
      <c r="B426" s="10"/>
      <c r="C426" s="14" t="str">
        <f>IFERROR(INDEX(Menu!$C$6:$C$205,MATCH($B426,Menu!$B$6:$B$205,0)),"")</f>
        <v/>
      </c>
      <c r="D426" s="18"/>
      <c r="E426" s="8" t="str">
        <f>IFERROR(INDEX(Menu!$E$6:$E$205,MATCH($B426,Menu!$B$6:$B$205,0)),"")</f>
        <v/>
      </c>
      <c r="F426" s="8" t="str">
        <f t="shared" si="30"/>
        <v/>
      </c>
      <c r="G426" s="15" t="str">
        <f>IFERROR(INDEX(Menu!$D$6:$D$205,MATCH($B426,Menu!$B$6:$B$205,0)),"")</f>
        <v/>
      </c>
      <c r="H426" s="15" t="str">
        <f t="shared" si="31"/>
        <v/>
      </c>
      <c r="I426" s="15" t="str">
        <f t="shared" si="32"/>
        <v/>
      </c>
      <c r="J426" s="10"/>
      <c r="K426" s="10"/>
      <c r="L426" t="str">
        <f t="shared" si="33"/>
        <v/>
      </c>
      <c r="M426" s="14" t="str">
        <f t="shared" si="34"/>
        <v/>
      </c>
    </row>
    <row r="427" spans="1:13" x14ac:dyDescent="0.25">
      <c r="A427" s="16"/>
      <c r="B427" s="10"/>
      <c r="C427" s="14" t="str">
        <f>IFERROR(INDEX(Menu!$C$6:$C$205,MATCH($B427,Menu!$B$6:$B$205,0)),"")</f>
        <v/>
      </c>
      <c r="D427" s="18"/>
      <c r="E427" s="8" t="str">
        <f>IFERROR(INDEX(Menu!$E$6:$E$205,MATCH($B427,Menu!$B$6:$B$205,0)),"")</f>
        <v/>
      </c>
      <c r="F427" s="8" t="str">
        <f t="shared" si="30"/>
        <v/>
      </c>
      <c r="G427" s="15" t="str">
        <f>IFERROR(INDEX(Menu!$D$6:$D$205,MATCH($B427,Menu!$B$6:$B$205,0)),"")</f>
        <v/>
      </c>
      <c r="H427" s="15" t="str">
        <f t="shared" si="31"/>
        <v/>
      </c>
      <c r="I427" s="15" t="str">
        <f t="shared" si="32"/>
        <v/>
      </c>
      <c r="J427" s="10"/>
      <c r="K427" s="10"/>
      <c r="L427" t="str">
        <f t="shared" si="33"/>
        <v/>
      </c>
      <c r="M427" s="14" t="str">
        <f t="shared" si="34"/>
        <v/>
      </c>
    </row>
    <row r="428" spans="1:13" x14ac:dyDescent="0.25">
      <c r="A428" s="16"/>
      <c r="B428" s="10"/>
      <c r="C428" s="14" t="str">
        <f>IFERROR(INDEX(Menu!$C$6:$C$205,MATCH($B428,Menu!$B$6:$B$205,0)),"")</f>
        <v/>
      </c>
      <c r="D428" s="18"/>
      <c r="E428" s="8" t="str">
        <f>IFERROR(INDEX(Menu!$E$6:$E$205,MATCH($B428,Menu!$B$6:$B$205,0)),"")</f>
        <v/>
      </c>
      <c r="F428" s="8" t="str">
        <f t="shared" si="30"/>
        <v/>
      </c>
      <c r="G428" s="15" t="str">
        <f>IFERROR(INDEX(Menu!$D$6:$D$205,MATCH($B428,Menu!$B$6:$B$205,0)),"")</f>
        <v/>
      </c>
      <c r="H428" s="15" t="str">
        <f t="shared" si="31"/>
        <v/>
      </c>
      <c r="I428" s="15" t="str">
        <f t="shared" si="32"/>
        <v/>
      </c>
      <c r="J428" s="10"/>
      <c r="K428" s="10"/>
      <c r="L428" t="str">
        <f t="shared" si="33"/>
        <v/>
      </c>
      <c r="M428" s="14" t="str">
        <f t="shared" si="34"/>
        <v/>
      </c>
    </row>
    <row r="429" spans="1:13" x14ac:dyDescent="0.25">
      <c r="A429" s="16"/>
      <c r="B429" s="10"/>
      <c r="C429" s="14" t="str">
        <f>IFERROR(INDEX(Menu!$C$6:$C$205,MATCH($B429,Menu!$B$6:$B$205,0)),"")</f>
        <v/>
      </c>
      <c r="D429" s="18"/>
      <c r="E429" s="8" t="str">
        <f>IFERROR(INDEX(Menu!$E$6:$E$205,MATCH($B429,Menu!$B$6:$B$205,0)),"")</f>
        <v/>
      </c>
      <c r="F429" s="8" t="str">
        <f t="shared" si="30"/>
        <v/>
      </c>
      <c r="G429" s="15" t="str">
        <f>IFERROR(INDEX(Menu!$D$6:$D$205,MATCH($B429,Menu!$B$6:$B$205,0)),"")</f>
        <v/>
      </c>
      <c r="H429" s="15" t="str">
        <f t="shared" si="31"/>
        <v/>
      </c>
      <c r="I429" s="15" t="str">
        <f t="shared" si="32"/>
        <v/>
      </c>
      <c r="J429" s="10"/>
      <c r="K429" s="10"/>
      <c r="L429" t="str">
        <f t="shared" si="33"/>
        <v/>
      </c>
      <c r="M429" s="14" t="str">
        <f t="shared" si="34"/>
        <v/>
      </c>
    </row>
    <row r="430" spans="1:13" x14ac:dyDescent="0.25">
      <c r="A430" s="16"/>
      <c r="B430" s="10"/>
      <c r="C430" s="14" t="str">
        <f>IFERROR(INDEX(Menu!$C$6:$C$205,MATCH($B430,Menu!$B$6:$B$205,0)),"")</f>
        <v/>
      </c>
      <c r="D430" s="18"/>
      <c r="E430" s="8" t="str">
        <f>IFERROR(INDEX(Menu!$E$6:$E$205,MATCH($B430,Menu!$B$6:$B$205,0)),"")</f>
        <v/>
      </c>
      <c r="F430" s="8" t="str">
        <f t="shared" si="30"/>
        <v/>
      </c>
      <c r="G430" s="15" t="str">
        <f>IFERROR(INDEX(Menu!$D$6:$D$205,MATCH($B430,Menu!$B$6:$B$205,0)),"")</f>
        <v/>
      </c>
      <c r="H430" s="15" t="str">
        <f t="shared" si="31"/>
        <v/>
      </c>
      <c r="I430" s="15" t="str">
        <f t="shared" si="32"/>
        <v/>
      </c>
      <c r="J430" s="10"/>
      <c r="K430" s="10"/>
      <c r="L430" t="str">
        <f t="shared" si="33"/>
        <v/>
      </c>
      <c r="M430" s="14" t="str">
        <f t="shared" si="34"/>
        <v/>
      </c>
    </row>
    <row r="431" spans="1:13" x14ac:dyDescent="0.25">
      <c r="A431" s="16"/>
      <c r="B431" s="10"/>
      <c r="C431" s="14" t="str">
        <f>IFERROR(INDEX(Menu!$C$6:$C$205,MATCH($B431,Menu!$B$6:$B$205,0)),"")</f>
        <v/>
      </c>
      <c r="D431" s="18"/>
      <c r="E431" s="8" t="str">
        <f>IFERROR(INDEX(Menu!$E$6:$E$205,MATCH($B431,Menu!$B$6:$B$205,0)),"")</f>
        <v/>
      </c>
      <c r="F431" s="8" t="str">
        <f t="shared" si="30"/>
        <v/>
      </c>
      <c r="G431" s="15" t="str">
        <f>IFERROR(INDEX(Menu!$D$6:$D$205,MATCH($B431,Menu!$B$6:$B$205,0)),"")</f>
        <v/>
      </c>
      <c r="H431" s="15" t="str">
        <f t="shared" si="31"/>
        <v/>
      </c>
      <c r="I431" s="15" t="str">
        <f t="shared" si="32"/>
        <v/>
      </c>
      <c r="J431" s="10"/>
      <c r="K431" s="10"/>
      <c r="L431" t="str">
        <f t="shared" si="33"/>
        <v/>
      </c>
      <c r="M431" s="14" t="str">
        <f t="shared" si="34"/>
        <v/>
      </c>
    </row>
    <row r="432" spans="1:13" x14ac:dyDescent="0.25">
      <c r="A432" s="16"/>
      <c r="B432" s="10"/>
      <c r="C432" s="14" t="str">
        <f>IFERROR(INDEX(Menu!$C$6:$C$205,MATCH($B432,Menu!$B$6:$B$205,0)),"")</f>
        <v/>
      </c>
      <c r="D432" s="18"/>
      <c r="E432" s="8" t="str">
        <f>IFERROR(INDEX(Menu!$E$6:$E$205,MATCH($B432,Menu!$B$6:$B$205,0)),"")</f>
        <v/>
      </c>
      <c r="F432" s="8" t="str">
        <f t="shared" si="30"/>
        <v/>
      </c>
      <c r="G432" s="15" t="str">
        <f>IFERROR(INDEX(Menu!$D$6:$D$205,MATCH($B432,Menu!$B$6:$B$205,0)),"")</f>
        <v/>
      </c>
      <c r="H432" s="15" t="str">
        <f t="shared" si="31"/>
        <v/>
      </c>
      <c r="I432" s="15" t="str">
        <f t="shared" si="32"/>
        <v/>
      </c>
      <c r="J432" s="10"/>
      <c r="K432" s="10"/>
      <c r="L432" t="str">
        <f t="shared" si="33"/>
        <v/>
      </c>
      <c r="M432" s="14" t="str">
        <f t="shared" si="34"/>
        <v/>
      </c>
    </row>
    <row r="433" spans="1:13" x14ac:dyDescent="0.25">
      <c r="A433" s="16"/>
      <c r="B433" s="10"/>
      <c r="C433" s="14" t="str">
        <f>IFERROR(INDEX(Menu!$C$6:$C$205,MATCH($B433,Menu!$B$6:$B$205,0)),"")</f>
        <v/>
      </c>
      <c r="D433" s="18"/>
      <c r="E433" s="8" t="str">
        <f>IFERROR(INDEX(Menu!$E$6:$E$205,MATCH($B433,Menu!$B$6:$B$205,0)),"")</f>
        <v/>
      </c>
      <c r="F433" s="8" t="str">
        <f t="shared" si="30"/>
        <v/>
      </c>
      <c r="G433" s="15" t="str">
        <f>IFERROR(INDEX(Menu!$D$6:$D$205,MATCH($B433,Menu!$B$6:$B$205,0)),"")</f>
        <v/>
      </c>
      <c r="H433" s="15" t="str">
        <f t="shared" si="31"/>
        <v/>
      </c>
      <c r="I433" s="15" t="str">
        <f t="shared" si="32"/>
        <v/>
      </c>
      <c r="J433" s="10"/>
      <c r="K433" s="10"/>
      <c r="L433" t="str">
        <f t="shared" si="33"/>
        <v/>
      </c>
      <c r="M433" s="14" t="str">
        <f t="shared" si="34"/>
        <v/>
      </c>
    </row>
    <row r="434" spans="1:13" x14ac:dyDescent="0.25">
      <c r="A434" s="16"/>
      <c r="B434" s="10"/>
      <c r="C434" s="14" t="str">
        <f>IFERROR(INDEX(Menu!$C$6:$C$205,MATCH($B434,Menu!$B$6:$B$205,0)),"")</f>
        <v/>
      </c>
      <c r="D434" s="18"/>
      <c r="E434" s="8" t="str">
        <f>IFERROR(INDEX(Menu!$E$6:$E$205,MATCH($B434,Menu!$B$6:$B$205,0)),"")</f>
        <v/>
      </c>
      <c r="F434" s="8" t="str">
        <f t="shared" si="30"/>
        <v/>
      </c>
      <c r="G434" s="15" t="str">
        <f>IFERROR(INDEX(Menu!$D$6:$D$205,MATCH($B434,Menu!$B$6:$B$205,0)),"")</f>
        <v/>
      </c>
      <c r="H434" s="15" t="str">
        <f t="shared" si="31"/>
        <v/>
      </c>
      <c r="I434" s="15" t="str">
        <f t="shared" si="32"/>
        <v/>
      </c>
      <c r="J434" s="10"/>
      <c r="K434" s="10"/>
      <c r="L434" t="str">
        <f t="shared" si="33"/>
        <v/>
      </c>
      <c r="M434" s="14" t="str">
        <f t="shared" si="34"/>
        <v/>
      </c>
    </row>
    <row r="435" spans="1:13" x14ac:dyDescent="0.25">
      <c r="A435" s="16"/>
      <c r="B435" s="10"/>
      <c r="C435" s="14" t="str">
        <f>IFERROR(INDEX(Menu!$C$6:$C$205,MATCH($B435,Menu!$B$6:$B$205,0)),"")</f>
        <v/>
      </c>
      <c r="D435" s="18"/>
      <c r="E435" s="8" t="str">
        <f>IFERROR(INDEX(Menu!$E$6:$E$205,MATCH($B435,Menu!$B$6:$B$205,0)),"")</f>
        <v/>
      </c>
      <c r="F435" s="8" t="str">
        <f t="shared" si="30"/>
        <v/>
      </c>
      <c r="G435" s="15" t="str">
        <f>IFERROR(INDEX(Menu!$D$6:$D$205,MATCH($B435,Menu!$B$6:$B$205,0)),"")</f>
        <v/>
      </c>
      <c r="H435" s="15" t="str">
        <f t="shared" si="31"/>
        <v/>
      </c>
      <c r="I435" s="15" t="str">
        <f t="shared" si="32"/>
        <v/>
      </c>
      <c r="J435" s="10"/>
      <c r="K435" s="10"/>
      <c r="L435" t="str">
        <f t="shared" si="33"/>
        <v/>
      </c>
      <c r="M435" s="14" t="str">
        <f t="shared" si="34"/>
        <v/>
      </c>
    </row>
    <row r="436" spans="1:13" x14ac:dyDescent="0.25">
      <c r="A436" s="16"/>
      <c r="B436" s="10"/>
      <c r="C436" s="14" t="str">
        <f>IFERROR(INDEX(Menu!$C$6:$C$205,MATCH($B436,Menu!$B$6:$B$205,0)),"")</f>
        <v/>
      </c>
      <c r="D436" s="18"/>
      <c r="E436" s="8" t="str">
        <f>IFERROR(INDEX(Menu!$E$6:$E$205,MATCH($B436,Menu!$B$6:$B$205,0)),"")</f>
        <v/>
      </c>
      <c r="F436" s="8" t="str">
        <f t="shared" si="30"/>
        <v/>
      </c>
      <c r="G436" s="15" t="str">
        <f>IFERROR(INDEX(Menu!$D$6:$D$205,MATCH($B436,Menu!$B$6:$B$205,0)),"")</f>
        <v/>
      </c>
      <c r="H436" s="15" t="str">
        <f t="shared" si="31"/>
        <v/>
      </c>
      <c r="I436" s="15" t="str">
        <f t="shared" si="32"/>
        <v/>
      </c>
      <c r="J436" s="10"/>
      <c r="K436" s="10"/>
      <c r="L436" t="str">
        <f t="shared" si="33"/>
        <v/>
      </c>
      <c r="M436" s="14" t="str">
        <f t="shared" si="34"/>
        <v/>
      </c>
    </row>
    <row r="437" spans="1:13" x14ac:dyDescent="0.25">
      <c r="A437" s="16"/>
      <c r="B437" s="10"/>
      <c r="C437" s="14" t="str">
        <f>IFERROR(INDEX(Menu!$C$6:$C$205,MATCH($B437,Menu!$B$6:$B$205,0)),"")</f>
        <v/>
      </c>
      <c r="D437" s="18"/>
      <c r="E437" s="8" t="str">
        <f>IFERROR(INDEX(Menu!$E$6:$E$205,MATCH($B437,Menu!$B$6:$B$205,0)),"")</f>
        <v/>
      </c>
      <c r="F437" s="8" t="str">
        <f t="shared" si="30"/>
        <v/>
      </c>
      <c r="G437" s="15" t="str">
        <f>IFERROR(INDEX(Menu!$D$6:$D$205,MATCH($B437,Menu!$B$6:$B$205,0)),"")</f>
        <v/>
      </c>
      <c r="H437" s="15" t="str">
        <f t="shared" si="31"/>
        <v/>
      </c>
      <c r="I437" s="15" t="str">
        <f t="shared" si="32"/>
        <v/>
      </c>
      <c r="J437" s="10"/>
      <c r="K437" s="10"/>
      <c r="L437" t="str">
        <f t="shared" si="33"/>
        <v/>
      </c>
      <c r="M437" s="14" t="str">
        <f t="shared" si="34"/>
        <v/>
      </c>
    </row>
    <row r="438" spans="1:13" x14ac:dyDescent="0.25">
      <c r="A438" s="16"/>
      <c r="B438" s="10"/>
      <c r="C438" s="14" t="str">
        <f>IFERROR(INDEX(Menu!$C$6:$C$205,MATCH($B438,Menu!$B$6:$B$205,0)),"")</f>
        <v/>
      </c>
      <c r="D438" s="18"/>
      <c r="E438" s="8" t="str">
        <f>IFERROR(INDEX(Menu!$E$6:$E$205,MATCH($B438,Menu!$B$6:$B$205,0)),"")</f>
        <v/>
      </c>
      <c r="F438" s="8" t="str">
        <f t="shared" si="30"/>
        <v/>
      </c>
      <c r="G438" s="15" t="str">
        <f>IFERROR(INDEX(Menu!$D$6:$D$205,MATCH($B438,Menu!$B$6:$B$205,0)),"")</f>
        <v/>
      </c>
      <c r="H438" s="15" t="str">
        <f t="shared" si="31"/>
        <v/>
      </c>
      <c r="I438" s="15" t="str">
        <f t="shared" si="32"/>
        <v/>
      </c>
      <c r="J438" s="10"/>
      <c r="K438" s="10"/>
      <c r="L438" t="str">
        <f t="shared" si="33"/>
        <v/>
      </c>
      <c r="M438" s="14" t="str">
        <f t="shared" si="34"/>
        <v/>
      </c>
    </row>
    <row r="439" spans="1:13" x14ac:dyDescent="0.25">
      <c r="A439" s="16"/>
      <c r="B439" s="10"/>
      <c r="C439" s="14" t="str">
        <f>IFERROR(INDEX(Menu!$C$6:$C$205,MATCH($B439,Menu!$B$6:$B$205,0)),"")</f>
        <v/>
      </c>
      <c r="D439" s="18"/>
      <c r="E439" s="8" t="str">
        <f>IFERROR(INDEX(Menu!$E$6:$E$205,MATCH($B439,Menu!$B$6:$B$205,0)),"")</f>
        <v/>
      </c>
      <c r="F439" s="8" t="str">
        <f t="shared" si="30"/>
        <v/>
      </c>
      <c r="G439" s="15" t="str">
        <f>IFERROR(INDEX(Menu!$D$6:$D$205,MATCH($B439,Menu!$B$6:$B$205,0)),"")</f>
        <v/>
      </c>
      <c r="H439" s="15" t="str">
        <f t="shared" si="31"/>
        <v/>
      </c>
      <c r="I439" s="15" t="str">
        <f t="shared" si="32"/>
        <v/>
      </c>
      <c r="J439" s="10"/>
      <c r="K439" s="10"/>
      <c r="L439" t="str">
        <f t="shared" si="33"/>
        <v/>
      </c>
      <c r="M439" s="14" t="str">
        <f t="shared" si="34"/>
        <v/>
      </c>
    </row>
    <row r="440" spans="1:13" x14ac:dyDescent="0.25">
      <c r="A440" s="16"/>
      <c r="B440" s="10"/>
      <c r="C440" s="14" t="str">
        <f>IFERROR(INDEX(Menu!$C$6:$C$205,MATCH($B440,Menu!$B$6:$B$205,0)),"")</f>
        <v/>
      </c>
      <c r="D440" s="18"/>
      <c r="E440" s="8" t="str">
        <f>IFERROR(INDEX(Menu!$E$6:$E$205,MATCH($B440,Menu!$B$6:$B$205,0)),"")</f>
        <v/>
      </c>
      <c r="F440" s="8" t="str">
        <f t="shared" si="30"/>
        <v/>
      </c>
      <c r="G440" s="15" t="str">
        <f>IFERROR(INDEX(Menu!$D$6:$D$205,MATCH($B440,Menu!$B$6:$B$205,0)),"")</f>
        <v/>
      </c>
      <c r="H440" s="15" t="str">
        <f t="shared" si="31"/>
        <v/>
      </c>
      <c r="I440" s="15" t="str">
        <f t="shared" si="32"/>
        <v/>
      </c>
      <c r="J440" s="10"/>
      <c r="K440" s="10"/>
      <c r="L440" t="str">
        <f t="shared" si="33"/>
        <v/>
      </c>
      <c r="M440" s="14" t="str">
        <f t="shared" si="34"/>
        <v/>
      </c>
    </row>
    <row r="441" spans="1:13" x14ac:dyDescent="0.25">
      <c r="A441" s="16"/>
      <c r="B441" s="10"/>
      <c r="C441" s="14" t="str">
        <f>IFERROR(INDEX(Menu!$C$6:$C$205,MATCH($B441,Menu!$B$6:$B$205,0)),"")</f>
        <v/>
      </c>
      <c r="D441" s="18"/>
      <c r="E441" s="8" t="str">
        <f>IFERROR(INDEX(Menu!$E$6:$E$205,MATCH($B441,Menu!$B$6:$B$205,0)),"")</f>
        <v/>
      </c>
      <c r="F441" s="8" t="str">
        <f t="shared" si="30"/>
        <v/>
      </c>
      <c r="G441" s="15" t="str">
        <f>IFERROR(INDEX(Menu!$D$6:$D$205,MATCH($B441,Menu!$B$6:$B$205,0)),"")</f>
        <v/>
      </c>
      <c r="H441" s="15" t="str">
        <f t="shared" si="31"/>
        <v/>
      </c>
      <c r="I441" s="15" t="str">
        <f t="shared" si="32"/>
        <v/>
      </c>
      <c r="J441" s="10"/>
      <c r="K441" s="10"/>
      <c r="L441" t="str">
        <f t="shared" si="33"/>
        <v/>
      </c>
      <c r="M441" s="14" t="str">
        <f t="shared" si="34"/>
        <v/>
      </c>
    </row>
    <row r="442" spans="1:13" x14ac:dyDescent="0.25">
      <c r="A442" s="16"/>
      <c r="B442" s="10"/>
      <c r="C442" s="14" t="str">
        <f>IFERROR(INDEX(Menu!$C$6:$C$205,MATCH($B442,Menu!$B$6:$B$205,0)),"")</f>
        <v/>
      </c>
      <c r="D442" s="18"/>
      <c r="E442" s="8" t="str">
        <f>IFERROR(INDEX(Menu!$E$6:$E$205,MATCH($B442,Menu!$B$6:$B$205,0)),"")</f>
        <v/>
      </c>
      <c r="F442" s="8" t="str">
        <f t="shared" si="30"/>
        <v/>
      </c>
      <c r="G442" s="15" t="str">
        <f>IFERROR(INDEX(Menu!$D$6:$D$205,MATCH($B442,Menu!$B$6:$B$205,0)),"")</f>
        <v/>
      </c>
      <c r="H442" s="15" t="str">
        <f t="shared" si="31"/>
        <v/>
      </c>
      <c r="I442" s="15" t="str">
        <f t="shared" si="32"/>
        <v/>
      </c>
      <c r="J442" s="10"/>
      <c r="K442" s="10"/>
      <c r="L442" t="str">
        <f t="shared" si="33"/>
        <v/>
      </c>
      <c r="M442" s="14" t="str">
        <f t="shared" si="34"/>
        <v/>
      </c>
    </row>
    <row r="443" spans="1:13" x14ac:dyDescent="0.25">
      <c r="A443" s="16"/>
      <c r="B443" s="10"/>
      <c r="C443" s="14" t="str">
        <f>IFERROR(INDEX(Menu!$C$6:$C$205,MATCH($B443,Menu!$B$6:$B$205,0)),"")</f>
        <v/>
      </c>
      <c r="D443" s="18"/>
      <c r="E443" s="8" t="str">
        <f>IFERROR(INDEX(Menu!$E$6:$E$205,MATCH($B443,Menu!$B$6:$B$205,0)),"")</f>
        <v/>
      </c>
      <c r="F443" s="8" t="str">
        <f t="shared" si="30"/>
        <v/>
      </c>
      <c r="G443" s="15" t="str">
        <f>IFERROR(INDEX(Menu!$D$6:$D$205,MATCH($B443,Menu!$B$6:$B$205,0)),"")</f>
        <v/>
      </c>
      <c r="H443" s="15" t="str">
        <f t="shared" si="31"/>
        <v/>
      </c>
      <c r="I443" s="15" t="str">
        <f t="shared" si="32"/>
        <v/>
      </c>
      <c r="J443" s="10"/>
      <c r="K443" s="10"/>
      <c r="L443" t="str">
        <f t="shared" si="33"/>
        <v/>
      </c>
      <c r="M443" s="14" t="str">
        <f t="shared" si="34"/>
        <v/>
      </c>
    </row>
    <row r="444" spans="1:13" x14ac:dyDescent="0.25">
      <c r="A444" s="16"/>
      <c r="B444" s="10"/>
      <c r="C444" s="14" t="str">
        <f>IFERROR(INDEX(Menu!$C$6:$C$205,MATCH($B444,Menu!$B$6:$B$205,0)),"")</f>
        <v/>
      </c>
      <c r="D444" s="18"/>
      <c r="E444" s="8" t="str">
        <f>IFERROR(INDEX(Menu!$E$6:$E$205,MATCH($B444,Menu!$B$6:$B$205,0)),"")</f>
        <v/>
      </c>
      <c r="F444" s="8" t="str">
        <f t="shared" si="30"/>
        <v/>
      </c>
      <c r="G444" s="15" t="str">
        <f>IFERROR(INDEX(Menu!$D$6:$D$205,MATCH($B444,Menu!$B$6:$B$205,0)),"")</f>
        <v/>
      </c>
      <c r="H444" s="15" t="str">
        <f t="shared" si="31"/>
        <v/>
      </c>
      <c r="I444" s="15" t="str">
        <f t="shared" si="32"/>
        <v/>
      </c>
      <c r="J444" s="10"/>
      <c r="K444" s="10"/>
      <c r="L444" t="str">
        <f t="shared" si="33"/>
        <v/>
      </c>
      <c r="M444" s="14" t="str">
        <f t="shared" si="34"/>
        <v/>
      </c>
    </row>
    <row r="445" spans="1:13" x14ac:dyDescent="0.25">
      <c r="A445" s="16"/>
      <c r="B445" s="10"/>
      <c r="C445" s="14" t="str">
        <f>IFERROR(INDEX(Menu!$C$6:$C$205,MATCH($B445,Menu!$B$6:$B$205,0)),"")</f>
        <v/>
      </c>
      <c r="D445" s="18"/>
      <c r="E445" s="8" t="str">
        <f>IFERROR(INDEX(Menu!$E$6:$E$205,MATCH($B445,Menu!$B$6:$B$205,0)),"")</f>
        <v/>
      </c>
      <c r="F445" s="8" t="str">
        <f t="shared" si="30"/>
        <v/>
      </c>
      <c r="G445" s="15" t="str">
        <f>IFERROR(INDEX(Menu!$D$6:$D$205,MATCH($B445,Menu!$B$6:$B$205,0)),"")</f>
        <v/>
      </c>
      <c r="H445" s="15" t="str">
        <f t="shared" si="31"/>
        <v/>
      </c>
      <c r="I445" s="15" t="str">
        <f t="shared" si="32"/>
        <v/>
      </c>
      <c r="J445" s="10"/>
      <c r="K445" s="10"/>
      <c r="L445" t="str">
        <f t="shared" si="33"/>
        <v/>
      </c>
      <c r="M445" s="14" t="str">
        <f t="shared" si="34"/>
        <v/>
      </c>
    </row>
    <row r="446" spans="1:13" x14ac:dyDescent="0.25">
      <c r="A446" s="16"/>
      <c r="B446" s="10"/>
      <c r="C446" s="14" t="str">
        <f>IFERROR(INDEX(Menu!$C$6:$C$205,MATCH($B446,Menu!$B$6:$B$205,0)),"")</f>
        <v/>
      </c>
      <c r="D446" s="18"/>
      <c r="E446" s="8" t="str">
        <f>IFERROR(INDEX(Menu!$E$6:$E$205,MATCH($B446,Menu!$B$6:$B$205,0)),"")</f>
        <v/>
      </c>
      <c r="F446" s="8" t="str">
        <f t="shared" si="30"/>
        <v/>
      </c>
      <c r="G446" s="15" t="str">
        <f>IFERROR(INDEX(Menu!$D$6:$D$205,MATCH($B446,Menu!$B$6:$B$205,0)),"")</f>
        <v/>
      </c>
      <c r="H446" s="15" t="str">
        <f t="shared" si="31"/>
        <v/>
      </c>
      <c r="I446" s="15" t="str">
        <f t="shared" si="32"/>
        <v/>
      </c>
      <c r="J446" s="10"/>
      <c r="K446" s="10"/>
      <c r="L446" t="str">
        <f t="shared" si="33"/>
        <v/>
      </c>
      <c r="M446" s="14" t="str">
        <f t="shared" si="34"/>
        <v/>
      </c>
    </row>
    <row r="447" spans="1:13" x14ac:dyDescent="0.25">
      <c r="A447" s="16"/>
      <c r="B447" s="10"/>
      <c r="C447" s="14" t="str">
        <f>IFERROR(INDEX(Menu!$C$6:$C$205,MATCH($B447,Menu!$B$6:$B$205,0)),"")</f>
        <v/>
      </c>
      <c r="D447" s="18"/>
      <c r="E447" s="8" t="str">
        <f>IFERROR(INDEX(Menu!$E$6:$E$205,MATCH($B447,Menu!$B$6:$B$205,0)),"")</f>
        <v/>
      </c>
      <c r="F447" s="8" t="str">
        <f t="shared" si="30"/>
        <v/>
      </c>
      <c r="G447" s="15" t="str">
        <f>IFERROR(INDEX(Menu!$D$6:$D$205,MATCH($B447,Menu!$B$6:$B$205,0)),"")</f>
        <v/>
      </c>
      <c r="H447" s="15" t="str">
        <f t="shared" si="31"/>
        <v/>
      </c>
      <c r="I447" s="15" t="str">
        <f t="shared" si="32"/>
        <v/>
      </c>
      <c r="J447" s="10"/>
      <c r="K447" s="10"/>
      <c r="L447" t="str">
        <f t="shared" si="33"/>
        <v/>
      </c>
      <c r="M447" s="14" t="str">
        <f t="shared" si="34"/>
        <v/>
      </c>
    </row>
    <row r="448" spans="1:13" x14ac:dyDescent="0.25">
      <c r="A448" s="16"/>
      <c r="B448" s="10"/>
      <c r="C448" s="14" t="str">
        <f>IFERROR(INDEX(Menu!$C$6:$C$205,MATCH($B448,Menu!$B$6:$B$205,0)),"")</f>
        <v/>
      </c>
      <c r="D448" s="18"/>
      <c r="E448" s="8" t="str">
        <f>IFERROR(INDEX(Menu!$E$6:$E$205,MATCH($B448,Menu!$B$6:$B$205,0)),"")</f>
        <v/>
      </c>
      <c r="F448" s="8" t="str">
        <f t="shared" si="30"/>
        <v/>
      </c>
      <c r="G448" s="15" t="str">
        <f>IFERROR(INDEX(Menu!$D$6:$D$205,MATCH($B448,Menu!$B$6:$B$205,0)),"")</f>
        <v/>
      </c>
      <c r="H448" s="15" t="str">
        <f t="shared" si="31"/>
        <v/>
      </c>
      <c r="I448" s="15" t="str">
        <f t="shared" si="32"/>
        <v/>
      </c>
      <c r="J448" s="10"/>
      <c r="K448" s="10"/>
      <c r="L448" t="str">
        <f t="shared" si="33"/>
        <v/>
      </c>
      <c r="M448" s="14" t="str">
        <f t="shared" si="34"/>
        <v/>
      </c>
    </row>
    <row r="449" spans="1:13" x14ac:dyDescent="0.25">
      <c r="A449" s="16"/>
      <c r="B449" s="10"/>
      <c r="C449" s="14" t="str">
        <f>IFERROR(INDEX(Menu!$C$6:$C$205,MATCH($B449,Menu!$B$6:$B$205,0)),"")</f>
        <v/>
      </c>
      <c r="D449" s="18"/>
      <c r="E449" s="8" t="str">
        <f>IFERROR(INDEX(Menu!$E$6:$E$205,MATCH($B449,Menu!$B$6:$B$205,0)),"")</f>
        <v/>
      </c>
      <c r="F449" s="8" t="str">
        <f t="shared" si="30"/>
        <v/>
      </c>
      <c r="G449" s="15" t="str">
        <f>IFERROR(INDEX(Menu!$D$6:$D$205,MATCH($B449,Menu!$B$6:$B$205,0)),"")</f>
        <v/>
      </c>
      <c r="H449" s="15" t="str">
        <f t="shared" si="31"/>
        <v/>
      </c>
      <c r="I449" s="15" t="str">
        <f t="shared" si="32"/>
        <v/>
      </c>
      <c r="J449" s="10"/>
      <c r="K449" s="10"/>
      <c r="L449" t="str">
        <f t="shared" si="33"/>
        <v/>
      </c>
      <c r="M449" s="14" t="str">
        <f t="shared" si="34"/>
        <v/>
      </c>
    </row>
    <row r="450" spans="1:13" x14ac:dyDescent="0.25">
      <c r="A450" s="16"/>
      <c r="B450" s="10"/>
      <c r="C450" s="14" t="str">
        <f>IFERROR(INDEX(Menu!$C$6:$C$205,MATCH($B450,Menu!$B$6:$B$205,0)),"")</f>
        <v/>
      </c>
      <c r="D450" s="18"/>
      <c r="E450" s="8" t="str">
        <f>IFERROR(INDEX(Menu!$E$6:$E$205,MATCH($B450,Menu!$B$6:$B$205,0)),"")</f>
        <v/>
      </c>
      <c r="F450" s="8" t="str">
        <f t="shared" si="30"/>
        <v/>
      </c>
      <c r="G450" s="15" t="str">
        <f>IFERROR(INDEX(Menu!$D$6:$D$205,MATCH($B450,Menu!$B$6:$B$205,0)),"")</f>
        <v/>
      </c>
      <c r="H450" s="15" t="str">
        <f t="shared" si="31"/>
        <v/>
      </c>
      <c r="I450" s="15" t="str">
        <f t="shared" si="32"/>
        <v/>
      </c>
      <c r="J450" s="10"/>
      <c r="K450" s="10"/>
      <c r="L450" t="str">
        <f t="shared" si="33"/>
        <v/>
      </c>
      <c r="M450" s="14" t="str">
        <f t="shared" si="34"/>
        <v/>
      </c>
    </row>
    <row r="451" spans="1:13" x14ac:dyDescent="0.25">
      <c r="A451" s="16"/>
      <c r="B451" s="10"/>
      <c r="C451" s="14" t="str">
        <f>IFERROR(INDEX(Menu!$C$6:$C$205,MATCH($B451,Menu!$B$6:$B$205,0)),"")</f>
        <v/>
      </c>
      <c r="D451" s="18"/>
      <c r="E451" s="8" t="str">
        <f>IFERROR(INDEX(Menu!$E$6:$E$205,MATCH($B451,Menu!$B$6:$B$205,0)),"")</f>
        <v/>
      </c>
      <c r="F451" s="8" t="str">
        <f t="shared" si="30"/>
        <v/>
      </c>
      <c r="G451" s="15" t="str">
        <f>IFERROR(INDEX(Menu!$D$6:$D$205,MATCH($B451,Menu!$B$6:$B$205,0)),"")</f>
        <v/>
      </c>
      <c r="H451" s="15" t="str">
        <f t="shared" si="31"/>
        <v/>
      </c>
      <c r="I451" s="15" t="str">
        <f t="shared" si="32"/>
        <v/>
      </c>
      <c r="J451" s="10"/>
      <c r="K451" s="10"/>
      <c r="L451" t="str">
        <f t="shared" si="33"/>
        <v/>
      </c>
      <c r="M451" s="14" t="str">
        <f t="shared" si="34"/>
        <v/>
      </c>
    </row>
    <row r="452" spans="1:13" x14ac:dyDescent="0.25">
      <c r="A452" s="16"/>
      <c r="B452" s="10"/>
      <c r="C452" s="14" t="str">
        <f>IFERROR(INDEX(Menu!$C$6:$C$205,MATCH($B452,Menu!$B$6:$B$205,0)),"")</f>
        <v/>
      </c>
      <c r="D452" s="18"/>
      <c r="E452" s="8" t="str">
        <f>IFERROR(INDEX(Menu!$E$6:$E$205,MATCH($B452,Menu!$B$6:$B$205,0)),"")</f>
        <v/>
      </c>
      <c r="F452" s="8" t="str">
        <f t="shared" si="30"/>
        <v/>
      </c>
      <c r="G452" s="15" t="str">
        <f>IFERROR(INDEX(Menu!$D$6:$D$205,MATCH($B452,Menu!$B$6:$B$205,0)),"")</f>
        <v/>
      </c>
      <c r="H452" s="15" t="str">
        <f t="shared" si="31"/>
        <v/>
      </c>
      <c r="I452" s="15" t="str">
        <f t="shared" si="32"/>
        <v/>
      </c>
      <c r="J452" s="10"/>
      <c r="K452" s="10"/>
      <c r="L452" t="str">
        <f t="shared" si="33"/>
        <v/>
      </c>
      <c r="M452" s="14" t="str">
        <f t="shared" si="34"/>
        <v/>
      </c>
    </row>
    <row r="453" spans="1:13" x14ac:dyDescent="0.25">
      <c r="A453" s="16"/>
      <c r="B453" s="10"/>
      <c r="C453" s="14" t="str">
        <f>IFERROR(INDEX(Menu!$C$6:$C$205,MATCH($B453,Menu!$B$6:$B$205,0)),"")</f>
        <v/>
      </c>
      <c r="D453" s="18"/>
      <c r="E453" s="8" t="str">
        <f>IFERROR(INDEX(Menu!$E$6:$E$205,MATCH($B453,Menu!$B$6:$B$205,0)),"")</f>
        <v/>
      </c>
      <c r="F453" s="8" t="str">
        <f t="shared" si="30"/>
        <v/>
      </c>
      <c r="G453" s="15" t="str">
        <f>IFERROR(INDEX(Menu!$D$6:$D$205,MATCH($B453,Menu!$B$6:$B$205,0)),"")</f>
        <v/>
      </c>
      <c r="H453" s="15" t="str">
        <f t="shared" si="31"/>
        <v/>
      </c>
      <c r="I453" s="15" t="str">
        <f t="shared" si="32"/>
        <v/>
      </c>
      <c r="J453" s="10"/>
      <c r="K453" s="10"/>
      <c r="L453" t="str">
        <f t="shared" si="33"/>
        <v/>
      </c>
      <c r="M453" s="14" t="str">
        <f t="shared" si="34"/>
        <v/>
      </c>
    </row>
    <row r="454" spans="1:13" x14ac:dyDescent="0.25">
      <c r="A454" s="16"/>
      <c r="B454" s="10"/>
      <c r="C454" s="14" t="str">
        <f>IFERROR(INDEX(Menu!$C$6:$C$205,MATCH($B454,Menu!$B$6:$B$205,0)),"")</f>
        <v/>
      </c>
      <c r="D454" s="18"/>
      <c r="E454" s="8" t="str">
        <f>IFERROR(INDEX(Menu!$E$6:$E$205,MATCH($B454,Menu!$B$6:$B$205,0)),"")</f>
        <v/>
      </c>
      <c r="F454" s="8" t="str">
        <f t="shared" ref="F454:F517" si="35">IF(OR($D454="",$E454=""),"",$D454*$E454)</f>
        <v/>
      </c>
      <c r="G454" s="15" t="str">
        <f>IFERROR(INDEX(Menu!$D$6:$D$205,MATCH($B454,Menu!$B$6:$B$205,0)),"")</f>
        <v/>
      </c>
      <c r="H454" s="15" t="str">
        <f t="shared" ref="H454:H517" si="36">IF(OR($D454="",$G454=""),"",$D454*$G454)</f>
        <v/>
      </c>
      <c r="I454" s="15" t="str">
        <f t="shared" ref="I454:I517" si="37">IF(OR($F454="",$H454=""),"",$F454-$H454)</f>
        <v/>
      </c>
      <c r="J454" s="10"/>
      <c r="K454" s="10"/>
      <c r="L454" t="str">
        <f t="shared" ref="L454:L517" si="38">IF($A454="","",CHOOSE(WEEKDAY($A454,2),"Lunes","Martes","Miercoles","Jueves","Viernes","Sabado","Domingo"))</f>
        <v/>
      </c>
      <c r="M454" s="14" t="str">
        <f t="shared" ref="M454:M517" si="39">IF($A454="","",TEXT($A454,"YYYY-MM"))</f>
        <v/>
      </c>
    </row>
    <row r="455" spans="1:13" x14ac:dyDescent="0.25">
      <c r="A455" s="16"/>
      <c r="B455" s="10"/>
      <c r="C455" s="14" t="str">
        <f>IFERROR(INDEX(Menu!$C$6:$C$205,MATCH($B455,Menu!$B$6:$B$205,0)),"")</f>
        <v/>
      </c>
      <c r="D455" s="18"/>
      <c r="E455" s="8" t="str">
        <f>IFERROR(INDEX(Menu!$E$6:$E$205,MATCH($B455,Menu!$B$6:$B$205,0)),"")</f>
        <v/>
      </c>
      <c r="F455" s="8" t="str">
        <f t="shared" si="35"/>
        <v/>
      </c>
      <c r="G455" s="15" t="str">
        <f>IFERROR(INDEX(Menu!$D$6:$D$205,MATCH($B455,Menu!$B$6:$B$205,0)),"")</f>
        <v/>
      </c>
      <c r="H455" s="15" t="str">
        <f t="shared" si="36"/>
        <v/>
      </c>
      <c r="I455" s="15" t="str">
        <f t="shared" si="37"/>
        <v/>
      </c>
      <c r="J455" s="10"/>
      <c r="K455" s="10"/>
      <c r="L455" t="str">
        <f t="shared" si="38"/>
        <v/>
      </c>
      <c r="M455" s="14" t="str">
        <f t="shared" si="39"/>
        <v/>
      </c>
    </row>
    <row r="456" spans="1:13" x14ac:dyDescent="0.25">
      <c r="A456" s="16"/>
      <c r="B456" s="10"/>
      <c r="C456" s="14" t="str">
        <f>IFERROR(INDEX(Menu!$C$6:$C$205,MATCH($B456,Menu!$B$6:$B$205,0)),"")</f>
        <v/>
      </c>
      <c r="D456" s="18"/>
      <c r="E456" s="8" t="str">
        <f>IFERROR(INDEX(Menu!$E$6:$E$205,MATCH($B456,Menu!$B$6:$B$205,0)),"")</f>
        <v/>
      </c>
      <c r="F456" s="8" t="str">
        <f t="shared" si="35"/>
        <v/>
      </c>
      <c r="G456" s="15" t="str">
        <f>IFERROR(INDEX(Menu!$D$6:$D$205,MATCH($B456,Menu!$B$6:$B$205,0)),"")</f>
        <v/>
      </c>
      <c r="H456" s="15" t="str">
        <f t="shared" si="36"/>
        <v/>
      </c>
      <c r="I456" s="15" t="str">
        <f t="shared" si="37"/>
        <v/>
      </c>
      <c r="J456" s="10"/>
      <c r="K456" s="10"/>
      <c r="L456" t="str">
        <f t="shared" si="38"/>
        <v/>
      </c>
      <c r="M456" s="14" t="str">
        <f t="shared" si="39"/>
        <v/>
      </c>
    </row>
    <row r="457" spans="1:13" x14ac:dyDescent="0.25">
      <c r="A457" s="16"/>
      <c r="B457" s="10"/>
      <c r="C457" s="14" t="str">
        <f>IFERROR(INDEX(Menu!$C$6:$C$205,MATCH($B457,Menu!$B$6:$B$205,0)),"")</f>
        <v/>
      </c>
      <c r="D457" s="18"/>
      <c r="E457" s="8" t="str">
        <f>IFERROR(INDEX(Menu!$E$6:$E$205,MATCH($B457,Menu!$B$6:$B$205,0)),"")</f>
        <v/>
      </c>
      <c r="F457" s="8" t="str">
        <f t="shared" si="35"/>
        <v/>
      </c>
      <c r="G457" s="15" t="str">
        <f>IFERROR(INDEX(Menu!$D$6:$D$205,MATCH($B457,Menu!$B$6:$B$205,0)),"")</f>
        <v/>
      </c>
      <c r="H457" s="15" t="str">
        <f t="shared" si="36"/>
        <v/>
      </c>
      <c r="I457" s="15" t="str">
        <f t="shared" si="37"/>
        <v/>
      </c>
      <c r="J457" s="10"/>
      <c r="K457" s="10"/>
      <c r="L457" t="str">
        <f t="shared" si="38"/>
        <v/>
      </c>
      <c r="M457" s="14" t="str">
        <f t="shared" si="39"/>
        <v/>
      </c>
    </row>
    <row r="458" spans="1:13" x14ac:dyDescent="0.25">
      <c r="A458" s="16"/>
      <c r="B458" s="10"/>
      <c r="C458" s="14" t="str">
        <f>IFERROR(INDEX(Menu!$C$6:$C$205,MATCH($B458,Menu!$B$6:$B$205,0)),"")</f>
        <v/>
      </c>
      <c r="D458" s="18"/>
      <c r="E458" s="8" t="str">
        <f>IFERROR(INDEX(Menu!$E$6:$E$205,MATCH($B458,Menu!$B$6:$B$205,0)),"")</f>
        <v/>
      </c>
      <c r="F458" s="8" t="str">
        <f t="shared" si="35"/>
        <v/>
      </c>
      <c r="G458" s="15" t="str">
        <f>IFERROR(INDEX(Menu!$D$6:$D$205,MATCH($B458,Menu!$B$6:$B$205,0)),"")</f>
        <v/>
      </c>
      <c r="H458" s="15" t="str">
        <f t="shared" si="36"/>
        <v/>
      </c>
      <c r="I458" s="15" t="str">
        <f t="shared" si="37"/>
        <v/>
      </c>
      <c r="J458" s="10"/>
      <c r="K458" s="10"/>
      <c r="L458" t="str">
        <f t="shared" si="38"/>
        <v/>
      </c>
      <c r="M458" s="14" t="str">
        <f t="shared" si="39"/>
        <v/>
      </c>
    </row>
    <row r="459" spans="1:13" x14ac:dyDescent="0.25">
      <c r="A459" s="16"/>
      <c r="B459" s="10"/>
      <c r="C459" s="14" t="str">
        <f>IFERROR(INDEX(Menu!$C$6:$C$205,MATCH($B459,Menu!$B$6:$B$205,0)),"")</f>
        <v/>
      </c>
      <c r="D459" s="18"/>
      <c r="E459" s="8" t="str">
        <f>IFERROR(INDEX(Menu!$E$6:$E$205,MATCH($B459,Menu!$B$6:$B$205,0)),"")</f>
        <v/>
      </c>
      <c r="F459" s="8" t="str">
        <f t="shared" si="35"/>
        <v/>
      </c>
      <c r="G459" s="15" t="str">
        <f>IFERROR(INDEX(Menu!$D$6:$D$205,MATCH($B459,Menu!$B$6:$B$205,0)),"")</f>
        <v/>
      </c>
      <c r="H459" s="15" t="str">
        <f t="shared" si="36"/>
        <v/>
      </c>
      <c r="I459" s="15" t="str">
        <f t="shared" si="37"/>
        <v/>
      </c>
      <c r="J459" s="10"/>
      <c r="K459" s="10"/>
      <c r="L459" t="str">
        <f t="shared" si="38"/>
        <v/>
      </c>
      <c r="M459" s="14" t="str">
        <f t="shared" si="39"/>
        <v/>
      </c>
    </row>
    <row r="460" spans="1:13" x14ac:dyDescent="0.25">
      <c r="A460" s="16"/>
      <c r="B460" s="10"/>
      <c r="C460" s="14" t="str">
        <f>IFERROR(INDEX(Menu!$C$6:$C$205,MATCH($B460,Menu!$B$6:$B$205,0)),"")</f>
        <v/>
      </c>
      <c r="D460" s="18"/>
      <c r="E460" s="8" t="str">
        <f>IFERROR(INDEX(Menu!$E$6:$E$205,MATCH($B460,Menu!$B$6:$B$205,0)),"")</f>
        <v/>
      </c>
      <c r="F460" s="8" t="str">
        <f t="shared" si="35"/>
        <v/>
      </c>
      <c r="G460" s="15" t="str">
        <f>IFERROR(INDEX(Menu!$D$6:$D$205,MATCH($B460,Menu!$B$6:$B$205,0)),"")</f>
        <v/>
      </c>
      <c r="H460" s="15" t="str">
        <f t="shared" si="36"/>
        <v/>
      </c>
      <c r="I460" s="15" t="str">
        <f t="shared" si="37"/>
        <v/>
      </c>
      <c r="J460" s="10"/>
      <c r="K460" s="10"/>
      <c r="L460" t="str">
        <f t="shared" si="38"/>
        <v/>
      </c>
      <c r="M460" s="14" t="str">
        <f t="shared" si="39"/>
        <v/>
      </c>
    </row>
    <row r="461" spans="1:13" x14ac:dyDescent="0.25">
      <c r="A461" s="16"/>
      <c r="B461" s="10"/>
      <c r="C461" s="14" t="str">
        <f>IFERROR(INDEX(Menu!$C$6:$C$205,MATCH($B461,Menu!$B$6:$B$205,0)),"")</f>
        <v/>
      </c>
      <c r="D461" s="18"/>
      <c r="E461" s="8" t="str">
        <f>IFERROR(INDEX(Menu!$E$6:$E$205,MATCH($B461,Menu!$B$6:$B$205,0)),"")</f>
        <v/>
      </c>
      <c r="F461" s="8" t="str">
        <f t="shared" si="35"/>
        <v/>
      </c>
      <c r="G461" s="15" t="str">
        <f>IFERROR(INDEX(Menu!$D$6:$D$205,MATCH($B461,Menu!$B$6:$B$205,0)),"")</f>
        <v/>
      </c>
      <c r="H461" s="15" t="str">
        <f t="shared" si="36"/>
        <v/>
      </c>
      <c r="I461" s="15" t="str">
        <f t="shared" si="37"/>
        <v/>
      </c>
      <c r="J461" s="10"/>
      <c r="K461" s="10"/>
      <c r="L461" t="str">
        <f t="shared" si="38"/>
        <v/>
      </c>
      <c r="M461" s="14" t="str">
        <f t="shared" si="39"/>
        <v/>
      </c>
    </row>
    <row r="462" spans="1:13" x14ac:dyDescent="0.25">
      <c r="A462" s="16"/>
      <c r="B462" s="10"/>
      <c r="C462" s="14" t="str">
        <f>IFERROR(INDEX(Menu!$C$6:$C$205,MATCH($B462,Menu!$B$6:$B$205,0)),"")</f>
        <v/>
      </c>
      <c r="D462" s="18"/>
      <c r="E462" s="8" t="str">
        <f>IFERROR(INDEX(Menu!$E$6:$E$205,MATCH($B462,Menu!$B$6:$B$205,0)),"")</f>
        <v/>
      </c>
      <c r="F462" s="8" t="str">
        <f t="shared" si="35"/>
        <v/>
      </c>
      <c r="G462" s="15" t="str">
        <f>IFERROR(INDEX(Menu!$D$6:$D$205,MATCH($B462,Menu!$B$6:$B$205,0)),"")</f>
        <v/>
      </c>
      <c r="H462" s="15" t="str">
        <f t="shared" si="36"/>
        <v/>
      </c>
      <c r="I462" s="15" t="str">
        <f t="shared" si="37"/>
        <v/>
      </c>
      <c r="J462" s="10"/>
      <c r="K462" s="10"/>
      <c r="L462" t="str">
        <f t="shared" si="38"/>
        <v/>
      </c>
      <c r="M462" s="14" t="str">
        <f t="shared" si="39"/>
        <v/>
      </c>
    </row>
    <row r="463" spans="1:13" x14ac:dyDescent="0.25">
      <c r="A463" s="16"/>
      <c r="B463" s="10"/>
      <c r="C463" s="14" t="str">
        <f>IFERROR(INDEX(Menu!$C$6:$C$205,MATCH($B463,Menu!$B$6:$B$205,0)),"")</f>
        <v/>
      </c>
      <c r="D463" s="18"/>
      <c r="E463" s="8" t="str">
        <f>IFERROR(INDEX(Menu!$E$6:$E$205,MATCH($B463,Menu!$B$6:$B$205,0)),"")</f>
        <v/>
      </c>
      <c r="F463" s="8" t="str">
        <f t="shared" si="35"/>
        <v/>
      </c>
      <c r="G463" s="15" t="str">
        <f>IFERROR(INDEX(Menu!$D$6:$D$205,MATCH($B463,Menu!$B$6:$B$205,0)),"")</f>
        <v/>
      </c>
      <c r="H463" s="15" t="str">
        <f t="shared" si="36"/>
        <v/>
      </c>
      <c r="I463" s="15" t="str">
        <f t="shared" si="37"/>
        <v/>
      </c>
      <c r="J463" s="10"/>
      <c r="K463" s="10"/>
      <c r="L463" t="str">
        <f t="shared" si="38"/>
        <v/>
      </c>
      <c r="M463" s="14" t="str">
        <f t="shared" si="39"/>
        <v/>
      </c>
    </row>
    <row r="464" spans="1:13" x14ac:dyDescent="0.25">
      <c r="A464" s="16"/>
      <c r="B464" s="10"/>
      <c r="C464" s="14" t="str">
        <f>IFERROR(INDEX(Menu!$C$6:$C$205,MATCH($B464,Menu!$B$6:$B$205,0)),"")</f>
        <v/>
      </c>
      <c r="D464" s="18"/>
      <c r="E464" s="8" t="str">
        <f>IFERROR(INDEX(Menu!$E$6:$E$205,MATCH($B464,Menu!$B$6:$B$205,0)),"")</f>
        <v/>
      </c>
      <c r="F464" s="8" t="str">
        <f t="shared" si="35"/>
        <v/>
      </c>
      <c r="G464" s="15" t="str">
        <f>IFERROR(INDEX(Menu!$D$6:$D$205,MATCH($B464,Menu!$B$6:$B$205,0)),"")</f>
        <v/>
      </c>
      <c r="H464" s="15" t="str">
        <f t="shared" si="36"/>
        <v/>
      </c>
      <c r="I464" s="15" t="str">
        <f t="shared" si="37"/>
        <v/>
      </c>
      <c r="J464" s="10"/>
      <c r="K464" s="10"/>
      <c r="L464" t="str">
        <f t="shared" si="38"/>
        <v/>
      </c>
      <c r="M464" s="14" t="str">
        <f t="shared" si="39"/>
        <v/>
      </c>
    </row>
    <row r="465" spans="1:13" x14ac:dyDescent="0.25">
      <c r="A465" s="16"/>
      <c r="B465" s="10"/>
      <c r="C465" s="14" t="str">
        <f>IFERROR(INDEX(Menu!$C$6:$C$205,MATCH($B465,Menu!$B$6:$B$205,0)),"")</f>
        <v/>
      </c>
      <c r="D465" s="18"/>
      <c r="E465" s="8" t="str">
        <f>IFERROR(INDEX(Menu!$E$6:$E$205,MATCH($B465,Menu!$B$6:$B$205,0)),"")</f>
        <v/>
      </c>
      <c r="F465" s="8" t="str">
        <f t="shared" si="35"/>
        <v/>
      </c>
      <c r="G465" s="15" t="str">
        <f>IFERROR(INDEX(Menu!$D$6:$D$205,MATCH($B465,Menu!$B$6:$B$205,0)),"")</f>
        <v/>
      </c>
      <c r="H465" s="15" t="str">
        <f t="shared" si="36"/>
        <v/>
      </c>
      <c r="I465" s="15" t="str">
        <f t="shared" si="37"/>
        <v/>
      </c>
      <c r="J465" s="10"/>
      <c r="K465" s="10"/>
      <c r="L465" t="str">
        <f t="shared" si="38"/>
        <v/>
      </c>
      <c r="M465" s="14" t="str">
        <f t="shared" si="39"/>
        <v/>
      </c>
    </row>
    <row r="466" spans="1:13" x14ac:dyDescent="0.25">
      <c r="A466" s="16"/>
      <c r="B466" s="10"/>
      <c r="C466" s="14" t="str">
        <f>IFERROR(INDEX(Menu!$C$6:$C$205,MATCH($B466,Menu!$B$6:$B$205,0)),"")</f>
        <v/>
      </c>
      <c r="D466" s="18"/>
      <c r="E466" s="8" t="str">
        <f>IFERROR(INDEX(Menu!$E$6:$E$205,MATCH($B466,Menu!$B$6:$B$205,0)),"")</f>
        <v/>
      </c>
      <c r="F466" s="8" t="str">
        <f t="shared" si="35"/>
        <v/>
      </c>
      <c r="G466" s="15" t="str">
        <f>IFERROR(INDEX(Menu!$D$6:$D$205,MATCH($B466,Menu!$B$6:$B$205,0)),"")</f>
        <v/>
      </c>
      <c r="H466" s="15" t="str">
        <f t="shared" si="36"/>
        <v/>
      </c>
      <c r="I466" s="15" t="str">
        <f t="shared" si="37"/>
        <v/>
      </c>
      <c r="J466" s="10"/>
      <c r="K466" s="10"/>
      <c r="L466" t="str">
        <f t="shared" si="38"/>
        <v/>
      </c>
      <c r="M466" s="14" t="str">
        <f t="shared" si="39"/>
        <v/>
      </c>
    </row>
    <row r="467" spans="1:13" x14ac:dyDescent="0.25">
      <c r="A467" s="16"/>
      <c r="B467" s="10"/>
      <c r="C467" s="14" t="str">
        <f>IFERROR(INDEX(Menu!$C$6:$C$205,MATCH($B467,Menu!$B$6:$B$205,0)),"")</f>
        <v/>
      </c>
      <c r="D467" s="18"/>
      <c r="E467" s="8" t="str">
        <f>IFERROR(INDEX(Menu!$E$6:$E$205,MATCH($B467,Menu!$B$6:$B$205,0)),"")</f>
        <v/>
      </c>
      <c r="F467" s="8" t="str">
        <f t="shared" si="35"/>
        <v/>
      </c>
      <c r="G467" s="15" t="str">
        <f>IFERROR(INDEX(Menu!$D$6:$D$205,MATCH($B467,Menu!$B$6:$B$205,0)),"")</f>
        <v/>
      </c>
      <c r="H467" s="15" t="str">
        <f t="shared" si="36"/>
        <v/>
      </c>
      <c r="I467" s="15" t="str">
        <f t="shared" si="37"/>
        <v/>
      </c>
      <c r="J467" s="10"/>
      <c r="K467" s="10"/>
      <c r="L467" t="str">
        <f t="shared" si="38"/>
        <v/>
      </c>
      <c r="M467" s="14" t="str">
        <f t="shared" si="39"/>
        <v/>
      </c>
    </row>
    <row r="468" spans="1:13" x14ac:dyDescent="0.25">
      <c r="A468" s="16"/>
      <c r="B468" s="10"/>
      <c r="C468" s="14" t="str">
        <f>IFERROR(INDEX(Menu!$C$6:$C$205,MATCH($B468,Menu!$B$6:$B$205,0)),"")</f>
        <v/>
      </c>
      <c r="D468" s="18"/>
      <c r="E468" s="8" t="str">
        <f>IFERROR(INDEX(Menu!$E$6:$E$205,MATCH($B468,Menu!$B$6:$B$205,0)),"")</f>
        <v/>
      </c>
      <c r="F468" s="8" t="str">
        <f t="shared" si="35"/>
        <v/>
      </c>
      <c r="G468" s="15" t="str">
        <f>IFERROR(INDEX(Menu!$D$6:$D$205,MATCH($B468,Menu!$B$6:$B$205,0)),"")</f>
        <v/>
      </c>
      <c r="H468" s="15" t="str">
        <f t="shared" si="36"/>
        <v/>
      </c>
      <c r="I468" s="15" t="str">
        <f t="shared" si="37"/>
        <v/>
      </c>
      <c r="J468" s="10"/>
      <c r="K468" s="10"/>
      <c r="L468" t="str">
        <f t="shared" si="38"/>
        <v/>
      </c>
      <c r="M468" s="14" t="str">
        <f t="shared" si="39"/>
        <v/>
      </c>
    </row>
    <row r="469" spans="1:13" x14ac:dyDescent="0.25">
      <c r="A469" s="16"/>
      <c r="B469" s="10"/>
      <c r="C469" s="14" t="str">
        <f>IFERROR(INDEX(Menu!$C$6:$C$205,MATCH($B469,Menu!$B$6:$B$205,0)),"")</f>
        <v/>
      </c>
      <c r="D469" s="18"/>
      <c r="E469" s="8" t="str">
        <f>IFERROR(INDEX(Menu!$E$6:$E$205,MATCH($B469,Menu!$B$6:$B$205,0)),"")</f>
        <v/>
      </c>
      <c r="F469" s="8" t="str">
        <f t="shared" si="35"/>
        <v/>
      </c>
      <c r="G469" s="15" t="str">
        <f>IFERROR(INDEX(Menu!$D$6:$D$205,MATCH($B469,Menu!$B$6:$B$205,0)),"")</f>
        <v/>
      </c>
      <c r="H469" s="15" t="str">
        <f t="shared" si="36"/>
        <v/>
      </c>
      <c r="I469" s="15" t="str">
        <f t="shared" si="37"/>
        <v/>
      </c>
      <c r="J469" s="10"/>
      <c r="K469" s="10"/>
      <c r="L469" t="str">
        <f t="shared" si="38"/>
        <v/>
      </c>
      <c r="M469" s="14" t="str">
        <f t="shared" si="39"/>
        <v/>
      </c>
    </row>
    <row r="470" spans="1:13" x14ac:dyDescent="0.25">
      <c r="A470" s="16"/>
      <c r="B470" s="10"/>
      <c r="C470" s="14" t="str">
        <f>IFERROR(INDEX(Menu!$C$6:$C$205,MATCH($B470,Menu!$B$6:$B$205,0)),"")</f>
        <v/>
      </c>
      <c r="D470" s="18"/>
      <c r="E470" s="8" t="str">
        <f>IFERROR(INDEX(Menu!$E$6:$E$205,MATCH($B470,Menu!$B$6:$B$205,0)),"")</f>
        <v/>
      </c>
      <c r="F470" s="8" t="str">
        <f t="shared" si="35"/>
        <v/>
      </c>
      <c r="G470" s="15" t="str">
        <f>IFERROR(INDEX(Menu!$D$6:$D$205,MATCH($B470,Menu!$B$6:$B$205,0)),"")</f>
        <v/>
      </c>
      <c r="H470" s="15" t="str">
        <f t="shared" si="36"/>
        <v/>
      </c>
      <c r="I470" s="15" t="str">
        <f t="shared" si="37"/>
        <v/>
      </c>
      <c r="J470" s="10"/>
      <c r="K470" s="10"/>
      <c r="L470" t="str">
        <f t="shared" si="38"/>
        <v/>
      </c>
      <c r="M470" s="14" t="str">
        <f t="shared" si="39"/>
        <v/>
      </c>
    </row>
    <row r="471" spans="1:13" x14ac:dyDescent="0.25">
      <c r="A471" s="16"/>
      <c r="B471" s="10"/>
      <c r="C471" s="14" t="str">
        <f>IFERROR(INDEX(Menu!$C$6:$C$205,MATCH($B471,Menu!$B$6:$B$205,0)),"")</f>
        <v/>
      </c>
      <c r="D471" s="18"/>
      <c r="E471" s="8" t="str">
        <f>IFERROR(INDEX(Menu!$E$6:$E$205,MATCH($B471,Menu!$B$6:$B$205,0)),"")</f>
        <v/>
      </c>
      <c r="F471" s="8" t="str">
        <f t="shared" si="35"/>
        <v/>
      </c>
      <c r="G471" s="15" t="str">
        <f>IFERROR(INDEX(Menu!$D$6:$D$205,MATCH($B471,Menu!$B$6:$B$205,0)),"")</f>
        <v/>
      </c>
      <c r="H471" s="15" t="str">
        <f t="shared" si="36"/>
        <v/>
      </c>
      <c r="I471" s="15" t="str">
        <f t="shared" si="37"/>
        <v/>
      </c>
      <c r="J471" s="10"/>
      <c r="K471" s="10"/>
      <c r="L471" t="str">
        <f t="shared" si="38"/>
        <v/>
      </c>
      <c r="M471" s="14" t="str">
        <f t="shared" si="39"/>
        <v/>
      </c>
    </row>
    <row r="472" spans="1:13" x14ac:dyDescent="0.25">
      <c r="A472" s="16"/>
      <c r="B472" s="10"/>
      <c r="C472" s="14" t="str">
        <f>IFERROR(INDEX(Menu!$C$6:$C$205,MATCH($B472,Menu!$B$6:$B$205,0)),"")</f>
        <v/>
      </c>
      <c r="D472" s="18"/>
      <c r="E472" s="8" t="str">
        <f>IFERROR(INDEX(Menu!$E$6:$E$205,MATCH($B472,Menu!$B$6:$B$205,0)),"")</f>
        <v/>
      </c>
      <c r="F472" s="8" t="str">
        <f t="shared" si="35"/>
        <v/>
      </c>
      <c r="G472" s="15" t="str">
        <f>IFERROR(INDEX(Menu!$D$6:$D$205,MATCH($B472,Menu!$B$6:$B$205,0)),"")</f>
        <v/>
      </c>
      <c r="H472" s="15" t="str">
        <f t="shared" si="36"/>
        <v/>
      </c>
      <c r="I472" s="15" t="str">
        <f t="shared" si="37"/>
        <v/>
      </c>
      <c r="J472" s="10"/>
      <c r="K472" s="10"/>
      <c r="L472" t="str">
        <f t="shared" si="38"/>
        <v/>
      </c>
      <c r="M472" s="14" t="str">
        <f t="shared" si="39"/>
        <v/>
      </c>
    </row>
    <row r="473" spans="1:13" x14ac:dyDescent="0.25">
      <c r="A473" s="16"/>
      <c r="B473" s="10"/>
      <c r="C473" s="14" t="str">
        <f>IFERROR(INDEX(Menu!$C$6:$C$205,MATCH($B473,Menu!$B$6:$B$205,0)),"")</f>
        <v/>
      </c>
      <c r="D473" s="18"/>
      <c r="E473" s="8" t="str">
        <f>IFERROR(INDEX(Menu!$E$6:$E$205,MATCH($B473,Menu!$B$6:$B$205,0)),"")</f>
        <v/>
      </c>
      <c r="F473" s="8" t="str">
        <f t="shared" si="35"/>
        <v/>
      </c>
      <c r="G473" s="15" t="str">
        <f>IFERROR(INDEX(Menu!$D$6:$D$205,MATCH($B473,Menu!$B$6:$B$205,0)),"")</f>
        <v/>
      </c>
      <c r="H473" s="15" t="str">
        <f t="shared" si="36"/>
        <v/>
      </c>
      <c r="I473" s="15" t="str">
        <f t="shared" si="37"/>
        <v/>
      </c>
      <c r="J473" s="10"/>
      <c r="K473" s="10"/>
      <c r="L473" t="str">
        <f t="shared" si="38"/>
        <v/>
      </c>
      <c r="M473" s="14" t="str">
        <f t="shared" si="39"/>
        <v/>
      </c>
    </row>
    <row r="474" spans="1:13" x14ac:dyDescent="0.25">
      <c r="A474" s="16"/>
      <c r="B474" s="10"/>
      <c r="C474" s="14" t="str">
        <f>IFERROR(INDEX(Menu!$C$6:$C$205,MATCH($B474,Menu!$B$6:$B$205,0)),"")</f>
        <v/>
      </c>
      <c r="D474" s="18"/>
      <c r="E474" s="8" t="str">
        <f>IFERROR(INDEX(Menu!$E$6:$E$205,MATCH($B474,Menu!$B$6:$B$205,0)),"")</f>
        <v/>
      </c>
      <c r="F474" s="8" t="str">
        <f t="shared" si="35"/>
        <v/>
      </c>
      <c r="G474" s="15" t="str">
        <f>IFERROR(INDEX(Menu!$D$6:$D$205,MATCH($B474,Menu!$B$6:$B$205,0)),"")</f>
        <v/>
      </c>
      <c r="H474" s="15" t="str">
        <f t="shared" si="36"/>
        <v/>
      </c>
      <c r="I474" s="15" t="str">
        <f t="shared" si="37"/>
        <v/>
      </c>
      <c r="J474" s="10"/>
      <c r="K474" s="10"/>
      <c r="L474" t="str">
        <f t="shared" si="38"/>
        <v/>
      </c>
      <c r="M474" s="14" t="str">
        <f t="shared" si="39"/>
        <v/>
      </c>
    </row>
    <row r="475" spans="1:13" x14ac:dyDescent="0.25">
      <c r="A475" s="16"/>
      <c r="B475" s="10"/>
      <c r="C475" s="14" t="str">
        <f>IFERROR(INDEX(Menu!$C$6:$C$205,MATCH($B475,Menu!$B$6:$B$205,0)),"")</f>
        <v/>
      </c>
      <c r="D475" s="18"/>
      <c r="E475" s="8" t="str">
        <f>IFERROR(INDEX(Menu!$E$6:$E$205,MATCH($B475,Menu!$B$6:$B$205,0)),"")</f>
        <v/>
      </c>
      <c r="F475" s="8" t="str">
        <f t="shared" si="35"/>
        <v/>
      </c>
      <c r="G475" s="15" t="str">
        <f>IFERROR(INDEX(Menu!$D$6:$D$205,MATCH($B475,Menu!$B$6:$B$205,0)),"")</f>
        <v/>
      </c>
      <c r="H475" s="15" t="str">
        <f t="shared" si="36"/>
        <v/>
      </c>
      <c r="I475" s="15" t="str">
        <f t="shared" si="37"/>
        <v/>
      </c>
      <c r="J475" s="10"/>
      <c r="K475" s="10"/>
      <c r="L475" t="str">
        <f t="shared" si="38"/>
        <v/>
      </c>
      <c r="M475" s="14" t="str">
        <f t="shared" si="39"/>
        <v/>
      </c>
    </row>
    <row r="476" spans="1:13" x14ac:dyDescent="0.25">
      <c r="A476" s="16"/>
      <c r="B476" s="10"/>
      <c r="C476" s="14" t="str">
        <f>IFERROR(INDEX(Menu!$C$6:$C$205,MATCH($B476,Menu!$B$6:$B$205,0)),"")</f>
        <v/>
      </c>
      <c r="D476" s="18"/>
      <c r="E476" s="8" t="str">
        <f>IFERROR(INDEX(Menu!$E$6:$E$205,MATCH($B476,Menu!$B$6:$B$205,0)),"")</f>
        <v/>
      </c>
      <c r="F476" s="8" t="str">
        <f t="shared" si="35"/>
        <v/>
      </c>
      <c r="G476" s="15" t="str">
        <f>IFERROR(INDEX(Menu!$D$6:$D$205,MATCH($B476,Menu!$B$6:$B$205,0)),"")</f>
        <v/>
      </c>
      <c r="H476" s="15" t="str">
        <f t="shared" si="36"/>
        <v/>
      </c>
      <c r="I476" s="15" t="str">
        <f t="shared" si="37"/>
        <v/>
      </c>
      <c r="J476" s="10"/>
      <c r="K476" s="10"/>
      <c r="L476" t="str">
        <f t="shared" si="38"/>
        <v/>
      </c>
      <c r="M476" s="14" t="str">
        <f t="shared" si="39"/>
        <v/>
      </c>
    </row>
    <row r="477" spans="1:13" x14ac:dyDescent="0.25">
      <c r="A477" s="16"/>
      <c r="B477" s="10"/>
      <c r="C477" s="14" t="str">
        <f>IFERROR(INDEX(Menu!$C$6:$C$205,MATCH($B477,Menu!$B$6:$B$205,0)),"")</f>
        <v/>
      </c>
      <c r="D477" s="18"/>
      <c r="E477" s="8" t="str">
        <f>IFERROR(INDEX(Menu!$E$6:$E$205,MATCH($B477,Menu!$B$6:$B$205,0)),"")</f>
        <v/>
      </c>
      <c r="F477" s="8" t="str">
        <f t="shared" si="35"/>
        <v/>
      </c>
      <c r="G477" s="15" t="str">
        <f>IFERROR(INDEX(Menu!$D$6:$D$205,MATCH($B477,Menu!$B$6:$B$205,0)),"")</f>
        <v/>
      </c>
      <c r="H477" s="15" t="str">
        <f t="shared" si="36"/>
        <v/>
      </c>
      <c r="I477" s="15" t="str">
        <f t="shared" si="37"/>
        <v/>
      </c>
      <c r="J477" s="10"/>
      <c r="K477" s="10"/>
      <c r="L477" t="str">
        <f t="shared" si="38"/>
        <v/>
      </c>
      <c r="M477" s="14" t="str">
        <f t="shared" si="39"/>
        <v/>
      </c>
    </row>
    <row r="478" spans="1:13" x14ac:dyDescent="0.25">
      <c r="A478" s="16"/>
      <c r="B478" s="10"/>
      <c r="C478" s="14" t="str">
        <f>IFERROR(INDEX(Menu!$C$6:$C$205,MATCH($B478,Menu!$B$6:$B$205,0)),"")</f>
        <v/>
      </c>
      <c r="D478" s="18"/>
      <c r="E478" s="8" t="str">
        <f>IFERROR(INDEX(Menu!$E$6:$E$205,MATCH($B478,Menu!$B$6:$B$205,0)),"")</f>
        <v/>
      </c>
      <c r="F478" s="8" t="str">
        <f t="shared" si="35"/>
        <v/>
      </c>
      <c r="G478" s="15" t="str">
        <f>IFERROR(INDEX(Menu!$D$6:$D$205,MATCH($B478,Menu!$B$6:$B$205,0)),"")</f>
        <v/>
      </c>
      <c r="H478" s="15" t="str">
        <f t="shared" si="36"/>
        <v/>
      </c>
      <c r="I478" s="15" t="str">
        <f t="shared" si="37"/>
        <v/>
      </c>
      <c r="J478" s="10"/>
      <c r="K478" s="10"/>
      <c r="L478" t="str">
        <f t="shared" si="38"/>
        <v/>
      </c>
      <c r="M478" s="14" t="str">
        <f t="shared" si="39"/>
        <v/>
      </c>
    </row>
    <row r="479" spans="1:13" x14ac:dyDescent="0.25">
      <c r="A479" s="16"/>
      <c r="B479" s="10"/>
      <c r="C479" s="14" t="str">
        <f>IFERROR(INDEX(Menu!$C$6:$C$205,MATCH($B479,Menu!$B$6:$B$205,0)),"")</f>
        <v/>
      </c>
      <c r="D479" s="18"/>
      <c r="E479" s="8" t="str">
        <f>IFERROR(INDEX(Menu!$E$6:$E$205,MATCH($B479,Menu!$B$6:$B$205,0)),"")</f>
        <v/>
      </c>
      <c r="F479" s="8" t="str">
        <f t="shared" si="35"/>
        <v/>
      </c>
      <c r="G479" s="15" t="str">
        <f>IFERROR(INDEX(Menu!$D$6:$D$205,MATCH($B479,Menu!$B$6:$B$205,0)),"")</f>
        <v/>
      </c>
      <c r="H479" s="15" t="str">
        <f t="shared" si="36"/>
        <v/>
      </c>
      <c r="I479" s="15" t="str">
        <f t="shared" si="37"/>
        <v/>
      </c>
      <c r="J479" s="10"/>
      <c r="K479" s="10"/>
      <c r="L479" t="str">
        <f t="shared" si="38"/>
        <v/>
      </c>
      <c r="M479" s="14" t="str">
        <f t="shared" si="39"/>
        <v/>
      </c>
    </row>
    <row r="480" spans="1:13" x14ac:dyDescent="0.25">
      <c r="A480" s="16"/>
      <c r="B480" s="10"/>
      <c r="C480" s="14" t="str">
        <f>IFERROR(INDEX(Menu!$C$6:$C$205,MATCH($B480,Menu!$B$6:$B$205,0)),"")</f>
        <v/>
      </c>
      <c r="D480" s="18"/>
      <c r="E480" s="8" t="str">
        <f>IFERROR(INDEX(Menu!$E$6:$E$205,MATCH($B480,Menu!$B$6:$B$205,0)),"")</f>
        <v/>
      </c>
      <c r="F480" s="8" t="str">
        <f t="shared" si="35"/>
        <v/>
      </c>
      <c r="G480" s="15" t="str">
        <f>IFERROR(INDEX(Menu!$D$6:$D$205,MATCH($B480,Menu!$B$6:$B$205,0)),"")</f>
        <v/>
      </c>
      <c r="H480" s="15" t="str">
        <f t="shared" si="36"/>
        <v/>
      </c>
      <c r="I480" s="15" t="str">
        <f t="shared" si="37"/>
        <v/>
      </c>
      <c r="J480" s="10"/>
      <c r="K480" s="10"/>
      <c r="L480" t="str">
        <f t="shared" si="38"/>
        <v/>
      </c>
      <c r="M480" s="14" t="str">
        <f t="shared" si="39"/>
        <v/>
      </c>
    </row>
    <row r="481" spans="1:13" x14ac:dyDescent="0.25">
      <c r="A481" s="16"/>
      <c r="B481" s="10"/>
      <c r="C481" s="14" t="str">
        <f>IFERROR(INDEX(Menu!$C$6:$C$205,MATCH($B481,Menu!$B$6:$B$205,0)),"")</f>
        <v/>
      </c>
      <c r="D481" s="18"/>
      <c r="E481" s="8" t="str">
        <f>IFERROR(INDEX(Menu!$E$6:$E$205,MATCH($B481,Menu!$B$6:$B$205,0)),"")</f>
        <v/>
      </c>
      <c r="F481" s="8" t="str">
        <f t="shared" si="35"/>
        <v/>
      </c>
      <c r="G481" s="15" t="str">
        <f>IFERROR(INDEX(Menu!$D$6:$D$205,MATCH($B481,Menu!$B$6:$B$205,0)),"")</f>
        <v/>
      </c>
      <c r="H481" s="15" t="str">
        <f t="shared" si="36"/>
        <v/>
      </c>
      <c r="I481" s="15" t="str">
        <f t="shared" si="37"/>
        <v/>
      </c>
      <c r="J481" s="10"/>
      <c r="K481" s="10"/>
      <c r="L481" t="str">
        <f t="shared" si="38"/>
        <v/>
      </c>
      <c r="M481" s="14" t="str">
        <f t="shared" si="39"/>
        <v/>
      </c>
    </row>
    <row r="482" spans="1:13" x14ac:dyDescent="0.25">
      <c r="A482" s="16"/>
      <c r="B482" s="10"/>
      <c r="C482" s="14" t="str">
        <f>IFERROR(INDEX(Menu!$C$6:$C$205,MATCH($B482,Menu!$B$6:$B$205,0)),"")</f>
        <v/>
      </c>
      <c r="D482" s="18"/>
      <c r="E482" s="8" t="str">
        <f>IFERROR(INDEX(Menu!$E$6:$E$205,MATCH($B482,Menu!$B$6:$B$205,0)),"")</f>
        <v/>
      </c>
      <c r="F482" s="8" t="str">
        <f t="shared" si="35"/>
        <v/>
      </c>
      <c r="G482" s="15" t="str">
        <f>IFERROR(INDEX(Menu!$D$6:$D$205,MATCH($B482,Menu!$B$6:$B$205,0)),"")</f>
        <v/>
      </c>
      <c r="H482" s="15" t="str">
        <f t="shared" si="36"/>
        <v/>
      </c>
      <c r="I482" s="15" t="str">
        <f t="shared" si="37"/>
        <v/>
      </c>
      <c r="J482" s="10"/>
      <c r="K482" s="10"/>
      <c r="L482" t="str">
        <f t="shared" si="38"/>
        <v/>
      </c>
      <c r="M482" s="14" t="str">
        <f t="shared" si="39"/>
        <v/>
      </c>
    </row>
    <row r="483" spans="1:13" x14ac:dyDescent="0.25">
      <c r="A483" s="16"/>
      <c r="B483" s="10"/>
      <c r="C483" s="14" t="str">
        <f>IFERROR(INDEX(Menu!$C$6:$C$205,MATCH($B483,Menu!$B$6:$B$205,0)),"")</f>
        <v/>
      </c>
      <c r="D483" s="18"/>
      <c r="E483" s="8" t="str">
        <f>IFERROR(INDEX(Menu!$E$6:$E$205,MATCH($B483,Menu!$B$6:$B$205,0)),"")</f>
        <v/>
      </c>
      <c r="F483" s="8" t="str">
        <f t="shared" si="35"/>
        <v/>
      </c>
      <c r="G483" s="15" t="str">
        <f>IFERROR(INDEX(Menu!$D$6:$D$205,MATCH($B483,Menu!$B$6:$B$205,0)),"")</f>
        <v/>
      </c>
      <c r="H483" s="15" t="str">
        <f t="shared" si="36"/>
        <v/>
      </c>
      <c r="I483" s="15" t="str">
        <f t="shared" si="37"/>
        <v/>
      </c>
      <c r="J483" s="10"/>
      <c r="K483" s="10"/>
      <c r="L483" t="str">
        <f t="shared" si="38"/>
        <v/>
      </c>
      <c r="M483" s="14" t="str">
        <f t="shared" si="39"/>
        <v/>
      </c>
    </row>
    <row r="484" spans="1:13" x14ac:dyDescent="0.25">
      <c r="A484" s="16"/>
      <c r="B484" s="10"/>
      <c r="C484" s="14" t="str">
        <f>IFERROR(INDEX(Menu!$C$6:$C$205,MATCH($B484,Menu!$B$6:$B$205,0)),"")</f>
        <v/>
      </c>
      <c r="D484" s="18"/>
      <c r="E484" s="8" t="str">
        <f>IFERROR(INDEX(Menu!$E$6:$E$205,MATCH($B484,Menu!$B$6:$B$205,0)),"")</f>
        <v/>
      </c>
      <c r="F484" s="8" t="str">
        <f t="shared" si="35"/>
        <v/>
      </c>
      <c r="G484" s="15" t="str">
        <f>IFERROR(INDEX(Menu!$D$6:$D$205,MATCH($B484,Menu!$B$6:$B$205,0)),"")</f>
        <v/>
      </c>
      <c r="H484" s="15" t="str">
        <f t="shared" si="36"/>
        <v/>
      </c>
      <c r="I484" s="15" t="str">
        <f t="shared" si="37"/>
        <v/>
      </c>
      <c r="J484" s="10"/>
      <c r="K484" s="10"/>
      <c r="L484" t="str">
        <f t="shared" si="38"/>
        <v/>
      </c>
      <c r="M484" s="14" t="str">
        <f t="shared" si="39"/>
        <v/>
      </c>
    </row>
    <row r="485" spans="1:13" x14ac:dyDescent="0.25">
      <c r="A485" s="16"/>
      <c r="B485" s="10"/>
      <c r="C485" s="14" t="str">
        <f>IFERROR(INDEX(Menu!$C$6:$C$205,MATCH($B485,Menu!$B$6:$B$205,0)),"")</f>
        <v/>
      </c>
      <c r="D485" s="18"/>
      <c r="E485" s="8" t="str">
        <f>IFERROR(INDEX(Menu!$E$6:$E$205,MATCH($B485,Menu!$B$6:$B$205,0)),"")</f>
        <v/>
      </c>
      <c r="F485" s="8" t="str">
        <f t="shared" si="35"/>
        <v/>
      </c>
      <c r="G485" s="15" t="str">
        <f>IFERROR(INDEX(Menu!$D$6:$D$205,MATCH($B485,Menu!$B$6:$B$205,0)),"")</f>
        <v/>
      </c>
      <c r="H485" s="15" t="str">
        <f t="shared" si="36"/>
        <v/>
      </c>
      <c r="I485" s="15" t="str">
        <f t="shared" si="37"/>
        <v/>
      </c>
      <c r="J485" s="10"/>
      <c r="K485" s="10"/>
      <c r="L485" t="str">
        <f t="shared" si="38"/>
        <v/>
      </c>
      <c r="M485" s="14" t="str">
        <f t="shared" si="39"/>
        <v/>
      </c>
    </row>
    <row r="486" spans="1:13" x14ac:dyDescent="0.25">
      <c r="A486" s="16"/>
      <c r="B486" s="10"/>
      <c r="C486" s="14" t="str">
        <f>IFERROR(INDEX(Menu!$C$6:$C$205,MATCH($B486,Menu!$B$6:$B$205,0)),"")</f>
        <v/>
      </c>
      <c r="D486" s="18"/>
      <c r="E486" s="8" t="str">
        <f>IFERROR(INDEX(Menu!$E$6:$E$205,MATCH($B486,Menu!$B$6:$B$205,0)),"")</f>
        <v/>
      </c>
      <c r="F486" s="8" t="str">
        <f t="shared" si="35"/>
        <v/>
      </c>
      <c r="G486" s="15" t="str">
        <f>IFERROR(INDEX(Menu!$D$6:$D$205,MATCH($B486,Menu!$B$6:$B$205,0)),"")</f>
        <v/>
      </c>
      <c r="H486" s="15" t="str">
        <f t="shared" si="36"/>
        <v/>
      </c>
      <c r="I486" s="15" t="str">
        <f t="shared" si="37"/>
        <v/>
      </c>
      <c r="J486" s="10"/>
      <c r="K486" s="10"/>
      <c r="L486" t="str">
        <f t="shared" si="38"/>
        <v/>
      </c>
      <c r="M486" s="14" t="str">
        <f t="shared" si="39"/>
        <v/>
      </c>
    </row>
    <row r="487" spans="1:13" x14ac:dyDescent="0.25">
      <c r="A487" s="16"/>
      <c r="B487" s="10"/>
      <c r="C487" s="14" t="str">
        <f>IFERROR(INDEX(Menu!$C$6:$C$205,MATCH($B487,Menu!$B$6:$B$205,0)),"")</f>
        <v/>
      </c>
      <c r="D487" s="18"/>
      <c r="E487" s="8" t="str">
        <f>IFERROR(INDEX(Menu!$E$6:$E$205,MATCH($B487,Menu!$B$6:$B$205,0)),"")</f>
        <v/>
      </c>
      <c r="F487" s="8" t="str">
        <f t="shared" si="35"/>
        <v/>
      </c>
      <c r="G487" s="15" t="str">
        <f>IFERROR(INDEX(Menu!$D$6:$D$205,MATCH($B487,Menu!$B$6:$B$205,0)),"")</f>
        <v/>
      </c>
      <c r="H487" s="15" t="str">
        <f t="shared" si="36"/>
        <v/>
      </c>
      <c r="I487" s="15" t="str">
        <f t="shared" si="37"/>
        <v/>
      </c>
      <c r="J487" s="10"/>
      <c r="K487" s="10"/>
      <c r="L487" t="str">
        <f t="shared" si="38"/>
        <v/>
      </c>
      <c r="M487" s="14" t="str">
        <f t="shared" si="39"/>
        <v/>
      </c>
    </row>
    <row r="488" spans="1:13" x14ac:dyDescent="0.25">
      <c r="A488" s="16"/>
      <c r="B488" s="10"/>
      <c r="C488" s="14" t="str">
        <f>IFERROR(INDEX(Menu!$C$6:$C$205,MATCH($B488,Menu!$B$6:$B$205,0)),"")</f>
        <v/>
      </c>
      <c r="D488" s="18"/>
      <c r="E488" s="8" t="str">
        <f>IFERROR(INDEX(Menu!$E$6:$E$205,MATCH($B488,Menu!$B$6:$B$205,0)),"")</f>
        <v/>
      </c>
      <c r="F488" s="8" t="str">
        <f t="shared" si="35"/>
        <v/>
      </c>
      <c r="G488" s="15" t="str">
        <f>IFERROR(INDEX(Menu!$D$6:$D$205,MATCH($B488,Menu!$B$6:$B$205,0)),"")</f>
        <v/>
      </c>
      <c r="H488" s="15" t="str">
        <f t="shared" si="36"/>
        <v/>
      </c>
      <c r="I488" s="15" t="str">
        <f t="shared" si="37"/>
        <v/>
      </c>
      <c r="J488" s="10"/>
      <c r="K488" s="10"/>
      <c r="L488" t="str">
        <f t="shared" si="38"/>
        <v/>
      </c>
      <c r="M488" s="14" t="str">
        <f t="shared" si="39"/>
        <v/>
      </c>
    </row>
    <row r="489" spans="1:13" x14ac:dyDescent="0.25">
      <c r="A489" s="16"/>
      <c r="B489" s="10"/>
      <c r="C489" s="14" t="str">
        <f>IFERROR(INDEX(Menu!$C$6:$C$205,MATCH($B489,Menu!$B$6:$B$205,0)),"")</f>
        <v/>
      </c>
      <c r="D489" s="18"/>
      <c r="E489" s="8" t="str">
        <f>IFERROR(INDEX(Menu!$E$6:$E$205,MATCH($B489,Menu!$B$6:$B$205,0)),"")</f>
        <v/>
      </c>
      <c r="F489" s="8" t="str">
        <f t="shared" si="35"/>
        <v/>
      </c>
      <c r="G489" s="15" t="str">
        <f>IFERROR(INDEX(Menu!$D$6:$D$205,MATCH($B489,Menu!$B$6:$B$205,0)),"")</f>
        <v/>
      </c>
      <c r="H489" s="15" t="str">
        <f t="shared" si="36"/>
        <v/>
      </c>
      <c r="I489" s="15" t="str">
        <f t="shared" si="37"/>
        <v/>
      </c>
      <c r="J489" s="10"/>
      <c r="K489" s="10"/>
      <c r="L489" t="str">
        <f t="shared" si="38"/>
        <v/>
      </c>
      <c r="M489" s="14" t="str">
        <f t="shared" si="39"/>
        <v/>
      </c>
    </row>
    <row r="490" spans="1:13" x14ac:dyDescent="0.25">
      <c r="A490" s="16"/>
      <c r="B490" s="10"/>
      <c r="C490" s="14" t="str">
        <f>IFERROR(INDEX(Menu!$C$6:$C$205,MATCH($B490,Menu!$B$6:$B$205,0)),"")</f>
        <v/>
      </c>
      <c r="D490" s="18"/>
      <c r="E490" s="8" t="str">
        <f>IFERROR(INDEX(Menu!$E$6:$E$205,MATCH($B490,Menu!$B$6:$B$205,0)),"")</f>
        <v/>
      </c>
      <c r="F490" s="8" t="str">
        <f t="shared" si="35"/>
        <v/>
      </c>
      <c r="G490" s="15" t="str">
        <f>IFERROR(INDEX(Menu!$D$6:$D$205,MATCH($B490,Menu!$B$6:$B$205,0)),"")</f>
        <v/>
      </c>
      <c r="H490" s="15" t="str">
        <f t="shared" si="36"/>
        <v/>
      </c>
      <c r="I490" s="15" t="str">
        <f t="shared" si="37"/>
        <v/>
      </c>
      <c r="J490" s="10"/>
      <c r="K490" s="10"/>
      <c r="L490" t="str">
        <f t="shared" si="38"/>
        <v/>
      </c>
      <c r="M490" s="14" t="str">
        <f t="shared" si="39"/>
        <v/>
      </c>
    </row>
    <row r="491" spans="1:13" x14ac:dyDescent="0.25">
      <c r="A491" s="16"/>
      <c r="B491" s="10"/>
      <c r="C491" s="14" t="str">
        <f>IFERROR(INDEX(Menu!$C$6:$C$205,MATCH($B491,Menu!$B$6:$B$205,0)),"")</f>
        <v/>
      </c>
      <c r="D491" s="18"/>
      <c r="E491" s="8" t="str">
        <f>IFERROR(INDEX(Menu!$E$6:$E$205,MATCH($B491,Menu!$B$6:$B$205,0)),"")</f>
        <v/>
      </c>
      <c r="F491" s="8" t="str">
        <f t="shared" si="35"/>
        <v/>
      </c>
      <c r="G491" s="15" t="str">
        <f>IFERROR(INDEX(Menu!$D$6:$D$205,MATCH($B491,Menu!$B$6:$B$205,0)),"")</f>
        <v/>
      </c>
      <c r="H491" s="15" t="str">
        <f t="shared" si="36"/>
        <v/>
      </c>
      <c r="I491" s="15" t="str">
        <f t="shared" si="37"/>
        <v/>
      </c>
      <c r="J491" s="10"/>
      <c r="K491" s="10"/>
      <c r="L491" t="str">
        <f t="shared" si="38"/>
        <v/>
      </c>
      <c r="M491" s="14" t="str">
        <f t="shared" si="39"/>
        <v/>
      </c>
    </row>
    <row r="492" spans="1:13" x14ac:dyDescent="0.25">
      <c r="A492" s="16"/>
      <c r="B492" s="10"/>
      <c r="C492" s="14" t="str">
        <f>IFERROR(INDEX(Menu!$C$6:$C$205,MATCH($B492,Menu!$B$6:$B$205,0)),"")</f>
        <v/>
      </c>
      <c r="D492" s="18"/>
      <c r="E492" s="8" t="str">
        <f>IFERROR(INDEX(Menu!$E$6:$E$205,MATCH($B492,Menu!$B$6:$B$205,0)),"")</f>
        <v/>
      </c>
      <c r="F492" s="8" t="str">
        <f t="shared" si="35"/>
        <v/>
      </c>
      <c r="G492" s="15" t="str">
        <f>IFERROR(INDEX(Menu!$D$6:$D$205,MATCH($B492,Menu!$B$6:$B$205,0)),"")</f>
        <v/>
      </c>
      <c r="H492" s="15" t="str">
        <f t="shared" si="36"/>
        <v/>
      </c>
      <c r="I492" s="15" t="str">
        <f t="shared" si="37"/>
        <v/>
      </c>
      <c r="J492" s="10"/>
      <c r="K492" s="10"/>
      <c r="L492" t="str">
        <f t="shared" si="38"/>
        <v/>
      </c>
      <c r="M492" s="14" t="str">
        <f t="shared" si="39"/>
        <v/>
      </c>
    </row>
    <row r="493" spans="1:13" x14ac:dyDescent="0.25">
      <c r="A493" s="16"/>
      <c r="B493" s="10"/>
      <c r="C493" s="14" t="str">
        <f>IFERROR(INDEX(Menu!$C$6:$C$205,MATCH($B493,Menu!$B$6:$B$205,0)),"")</f>
        <v/>
      </c>
      <c r="D493" s="18"/>
      <c r="E493" s="8" t="str">
        <f>IFERROR(INDEX(Menu!$E$6:$E$205,MATCH($B493,Menu!$B$6:$B$205,0)),"")</f>
        <v/>
      </c>
      <c r="F493" s="8" t="str">
        <f t="shared" si="35"/>
        <v/>
      </c>
      <c r="G493" s="15" t="str">
        <f>IFERROR(INDEX(Menu!$D$6:$D$205,MATCH($B493,Menu!$B$6:$B$205,0)),"")</f>
        <v/>
      </c>
      <c r="H493" s="15" t="str">
        <f t="shared" si="36"/>
        <v/>
      </c>
      <c r="I493" s="15" t="str">
        <f t="shared" si="37"/>
        <v/>
      </c>
      <c r="J493" s="10"/>
      <c r="K493" s="10"/>
      <c r="L493" t="str">
        <f t="shared" si="38"/>
        <v/>
      </c>
      <c r="M493" s="14" t="str">
        <f t="shared" si="39"/>
        <v/>
      </c>
    </row>
    <row r="494" spans="1:13" x14ac:dyDescent="0.25">
      <c r="A494" s="16"/>
      <c r="B494" s="10"/>
      <c r="C494" s="14" t="str">
        <f>IFERROR(INDEX(Menu!$C$6:$C$205,MATCH($B494,Menu!$B$6:$B$205,0)),"")</f>
        <v/>
      </c>
      <c r="D494" s="18"/>
      <c r="E494" s="8" t="str">
        <f>IFERROR(INDEX(Menu!$E$6:$E$205,MATCH($B494,Menu!$B$6:$B$205,0)),"")</f>
        <v/>
      </c>
      <c r="F494" s="8" t="str">
        <f t="shared" si="35"/>
        <v/>
      </c>
      <c r="G494" s="15" t="str">
        <f>IFERROR(INDEX(Menu!$D$6:$D$205,MATCH($B494,Menu!$B$6:$B$205,0)),"")</f>
        <v/>
      </c>
      <c r="H494" s="15" t="str">
        <f t="shared" si="36"/>
        <v/>
      </c>
      <c r="I494" s="15" t="str">
        <f t="shared" si="37"/>
        <v/>
      </c>
      <c r="J494" s="10"/>
      <c r="K494" s="10"/>
      <c r="L494" t="str">
        <f t="shared" si="38"/>
        <v/>
      </c>
      <c r="M494" s="14" t="str">
        <f t="shared" si="39"/>
        <v/>
      </c>
    </row>
    <row r="495" spans="1:13" x14ac:dyDescent="0.25">
      <c r="A495" s="16"/>
      <c r="B495" s="10"/>
      <c r="C495" s="14" t="str">
        <f>IFERROR(INDEX(Menu!$C$6:$C$205,MATCH($B495,Menu!$B$6:$B$205,0)),"")</f>
        <v/>
      </c>
      <c r="D495" s="18"/>
      <c r="E495" s="8" t="str">
        <f>IFERROR(INDEX(Menu!$E$6:$E$205,MATCH($B495,Menu!$B$6:$B$205,0)),"")</f>
        <v/>
      </c>
      <c r="F495" s="8" t="str">
        <f t="shared" si="35"/>
        <v/>
      </c>
      <c r="G495" s="15" t="str">
        <f>IFERROR(INDEX(Menu!$D$6:$D$205,MATCH($B495,Menu!$B$6:$B$205,0)),"")</f>
        <v/>
      </c>
      <c r="H495" s="15" t="str">
        <f t="shared" si="36"/>
        <v/>
      </c>
      <c r="I495" s="15" t="str">
        <f t="shared" si="37"/>
        <v/>
      </c>
      <c r="J495" s="10"/>
      <c r="K495" s="10"/>
      <c r="L495" t="str">
        <f t="shared" si="38"/>
        <v/>
      </c>
      <c r="M495" s="14" t="str">
        <f t="shared" si="39"/>
        <v/>
      </c>
    </row>
    <row r="496" spans="1:13" x14ac:dyDescent="0.25">
      <c r="A496" s="16"/>
      <c r="B496" s="10"/>
      <c r="C496" s="14" t="str">
        <f>IFERROR(INDEX(Menu!$C$6:$C$205,MATCH($B496,Menu!$B$6:$B$205,0)),"")</f>
        <v/>
      </c>
      <c r="D496" s="18"/>
      <c r="E496" s="8" t="str">
        <f>IFERROR(INDEX(Menu!$E$6:$E$205,MATCH($B496,Menu!$B$6:$B$205,0)),"")</f>
        <v/>
      </c>
      <c r="F496" s="8" t="str">
        <f t="shared" si="35"/>
        <v/>
      </c>
      <c r="G496" s="15" t="str">
        <f>IFERROR(INDEX(Menu!$D$6:$D$205,MATCH($B496,Menu!$B$6:$B$205,0)),"")</f>
        <v/>
      </c>
      <c r="H496" s="15" t="str">
        <f t="shared" si="36"/>
        <v/>
      </c>
      <c r="I496" s="15" t="str">
        <f t="shared" si="37"/>
        <v/>
      </c>
      <c r="J496" s="10"/>
      <c r="K496" s="10"/>
      <c r="L496" t="str">
        <f t="shared" si="38"/>
        <v/>
      </c>
      <c r="M496" s="14" t="str">
        <f t="shared" si="39"/>
        <v/>
      </c>
    </row>
    <row r="497" spans="1:13" x14ac:dyDescent="0.25">
      <c r="A497" s="16"/>
      <c r="B497" s="10"/>
      <c r="C497" s="14" t="str">
        <f>IFERROR(INDEX(Menu!$C$6:$C$205,MATCH($B497,Menu!$B$6:$B$205,0)),"")</f>
        <v/>
      </c>
      <c r="D497" s="18"/>
      <c r="E497" s="8" t="str">
        <f>IFERROR(INDEX(Menu!$E$6:$E$205,MATCH($B497,Menu!$B$6:$B$205,0)),"")</f>
        <v/>
      </c>
      <c r="F497" s="8" t="str">
        <f t="shared" si="35"/>
        <v/>
      </c>
      <c r="G497" s="15" t="str">
        <f>IFERROR(INDEX(Menu!$D$6:$D$205,MATCH($B497,Menu!$B$6:$B$205,0)),"")</f>
        <v/>
      </c>
      <c r="H497" s="15" t="str">
        <f t="shared" si="36"/>
        <v/>
      </c>
      <c r="I497" s="15" t="str">
        <f t="shared" si="37"/>
        <v/>
      </c>
      <c r="J497" s="10"/>
      <c r="K497" s="10"/>
      <c r="L497" t="str">
        <f t="shared" si="38"/>
        <v/>
      </c>
      <c r="M497" s="14" t="str">
        <f t="shared" si="39"/>
        <v/>
      </c>
    </row>
    <row r="498" spans="1:13" x14ac:dyDescent="0.25">
      <c r="A498" s="16"/>
      <c r="B498" s="10"/>
      <c r="C498" s="14" t="str">
        <f>IFERROR(INDEX(Menu!$C$6:$C$205,MATCH($B498,Menu!$B$6:$B$205,0)),"")</f>
        <v/>
      </c>
      <c r="D498" s="18"/>
      <c r="E498" s="8" t="str">
        <f>IFERROR(INDEX(Menu!$E$6:$E$205,MATCH($B498,Menu!$B$6:$B$205,0)),"")</f>
        <v/>
      </c>
      <c r="F498" s="8" t="str">
        <f t="shared" si="35"/>
        <v/>
      </c>
      <c r="G498" s="15" t="str">
        <f>IFERROR(INDEX(Menu!$D$6:$D$205,MATCH($B498,Menu!$B$6:$B$205,0)),"")</f>
        <v/>
      </c>
      <c r="H498" s="15" t="str">
        <f t="shared" si="36"/>
        <v/>
      </c>
      <c r="I498" s="15" t="str">
        <f t="shared" si="37"/>
        <v/>
      </c>
      <c r="J498" s="10"/>
      <c r="K498" s="10"/>
      <c r="L498" t="str">
        <f t="shared" si="38"/>
        <v/>
      </c>
      <c r="M498" s="14" t="str">
        <f t="shared" si="39"/>
        <v/>
      </c>
    </row>
    <row r="499" spans="1:13" x14ac:dyDescent="0.25">
      <c r="A499" s="16"/>
      <c r="B499" s="10"/>
      <c r="C499" s="14" t="str">
        <f>IFERROR(INDEX(Menu!$C$6:$C$205,MATCH($B499,Menu!$B$6:$B$205,0)),"")</f>
        <v/>
      </c>
      <c r="D499" s="18"/>
      <c r="E499" s="8" t="str">
        <f>IFERROR(INDEX(Menu!$E$6:$E$205,MATCH($B499,Menu!$B$6:$B$205,0)),"")</f>
        <v/>
      </c>
      <c r="F499" s="8" t="str">
        <f t="shared" si="35"/>
        <v/>
      </c>
      <c r="G499" s="15" t="str">
        <f>IFERROR(INDEX(Menu!$D$6:$D$205,MATCH($B499,Menu!$B$6:$B$205,0)),"")</f>
        <v/>
      </c>
      <c r="H499" s="15" t="str">
        <f t="shared" si="36"/>
        <v/>
      </c>
      <c r="I499" s="15" t="str">
        <f t="shared" si="37"/>
        <v/>
      </c>
      <c r="J499" s="10"/>
      <c r="K499" s="10"/>
      <c r="L499" t="str">
        <f t="shared" si="38"/>
        <v/>
      </c>
      <c r="M499" s="14" t="str">
        <f t="shared" si="39"/>
        <v/>
      </c>
    </row>
    <row r="500" spans="1:13" x14ac:dyDescent="0.25">
      <c r="A500" s="16"/>
      <c r="B500" s="10"/>
      <c r="C500" s="14" t="str">
        <f>IFERROR(INDEX(Menu!$C$6:$C$205,MATCH($B500,Menu!$B$6:$B$205,0)),"")</f>
        <v/>
      </c>
      <c r="D500" s="18"/>
      <c r="E500" s="8" t="str">
        <f>IFERROR(INDEX(Menu!$E$6:$E$205,MATCH($B500,Menu!$B$6:$B$205,0)),"")</f>
        <v/>
      </c>
      <c r="F500" s="8" t="str">
        <f t="shared" si="35"/>
        <v/>
      </c>
      <c r="G500" s="15" t="str">
        <f>IFERROR(INDEX(Menu!$D$6:$D$205,MATCH($B500,Menu!$B$6:$B$205,0)),"")</f>
        <v/>
      </c>
      <c r="H500" s="15" t="str">
        <f t="shared" si="36"/>
        <v/>
      </c>
      <c r="I500" s="15" t="str">
        <f t="shared" si="37"/>
        <v/>
      </c>
      <c r="J500" s="10"/>
      <c r="K500" s="10"/>
      <c r="L500" t="str">
        <f t="shared" si="38"/>
        <v/>
      </c>
      <c r="M500" s="14" t="str">
        <f t="shared" si="39"/>
        <v/>
      </c>
    </row>
    <row r="501" spans="1:13" x14ac:dyDescent="0.25">
      <c r="A501" s="16"/>
      <c r="B501" s="10"/>
      <c r="C501" s="14" t="str">
        <f>IFERROR(INDEX(Menu!$C$6:$C$205,MATCH($B501,Menu!$B$6:$B$205,0)),"")</f>
        <v/>
      </c>
      <c r="D501" s="18"/>
      <c r="E501" s="8" t="str">
        <f>IFERROR(INDEX(Menu!$E$6:$E$205,MATCH($B501,Menu!$B$6:$B$205,0)),"")</f>
        <v/>
      </c>
      <c r="F501" s="8" t="str">
        <f t="shared" si="35"/>
        <v/>
      </c>
      <c r="G501" s="15" t="str">
        <f>IFERROR(INDEX(Menu!$D$6:$D$205,MATCH($B501,Menu!$B$6:$B$205,0)),"")</f>
        <v/>
      </c>
      <c r="H501" s="15" t="str">
        <f t="shared" si="36"/>
        <v/>
      </c>
      <c r="I501" s="15" t="str">
        <f t="shared" si="37"/>
        <v/>
      </c>
      <c r="J501" s="10"/>
      <c r="K501" s="10"/>
      <c r="L501" t="str">
        <f t="shared" si="38"/>
        <v/>
      </c>
      <c r="M501" s="14" t="str">
        <f t="shared" si="39"/>
        <v/>
      </c>
    </row>
    <row r="502" spans="1:13" x14ac:dyDescent="0.25">
      <c r="A502" s="16"/>
      <c r="B502" s="10"/>
      <c r="C502" s="14" t="str">
        <f>IFERROR(INDEX(Menu!$C$6:$C$205,MATCH($B502,Menu!$B$6:$B$205,0)),"")</f>
        <v/>
      </c>
      <c r="D502" s="18"/>
      <c r="E502" s="8" t="str">
        <f>IFERROR(INDEX(Menu!$E$6:$E$205,MATCH($B502,Menu!$B$6:$B$205,0)),"")</f>
        <v/>
      </c>
      <c r="F502" s="8" t="str">
        <f t="shared" si="35"/>
        <v/>
      </c>
      <c r="G502" s="15" t="str">
        <f>IFERROR(INDEX(Menu!$D$6:$D$205,MATCH($B502,Menu!$B$6:$B$205,0)),"")</f>
        <v/>
      </c>
      <c r="H502" s="15" t="str">
        <f t="shared" si="36"/>
        <v/>
      </c>
      <c r="I502" s="15" t="str">
        <f t="shared" si="37"/>
        <v/>
      </c>
      <c r="J502" s="10"/>
      <c r="K502" s="10"/>
      <c r="L502" t="str">
        <f t="shared" si="38"/>
        <v/>
      </c>
      <c r="M502" s="14" t="str">
        <f t="shared" si="39"/>
        <v/>
      </c>
    </row>
    <row r="503" spans="1:13" x14ac:dyDescent="0.25">
      <c r="A503" s="16"/>
      <c r="B503" s="10"/>
      <c r="C503" s="14" t="str">
        <f>IFERROR(INDEX(Menu!$C$6:$C$205,MATCH($B503,Menu!$B$6:$B$205,0)),"")</f>
        <v/>
      </c>
      <c r="D503" s="18"/>
      <c r="E503" s="8" t="str">
        <f>IFERROR(INDEX(Menu!$E$6:$E$205,MATCH($B503,Menu!$B$6:$B$205,0)),"")</f>
        <v/>
      </c>
      <c r="F503" s="8" t="str">
        <f t="shared" si="35"/>
        <v/>
      </c>
      <c r="G503" s="15" t="str">
        <f>IFERROR(INDEX(Menu!$D$6:$D$205,MATCH($B503,Menu!$B$6:$B$205,0)),"")</f>
        <v/>
      </c>
      <c r="H503" s="15" t="str">
        <f t="shared" si="36"/>
        <v/>
      </c>
      <c r="I503" s="15" t="str">
        <f t="shared" si="37"/>
        <v/>
      </c>
      <c r="J503" s="10"/>
      <c r="K503" s="10"/>
      <c r="L503" t="str">
        <f t="shared" si="38"/>
        <v/>
      </c>
      <c r="M503" s="14" t="str">
        <f t="shared" si="39"/>
        <v/>
      </c>
    </row>
    <row r="504" spans="1:13" x14ac:dyDescent="0.25">
      <c r="A504" s="16"/>
      <c r="B504" s="10"/>
      <c r="C504" s="14" t="str">
        <f>IFERROR(INDEX(Menu!$C$6:$C$205,MATCH($B504,Menu!$B$6:$B$205,0)),"")</f>
        <v/>
      </c>
      <c r="D504" s="18"/>
      <c r="E504" s="8" t="str">
        <f>IFERROR(INDEX(Menu!$E$6:$E$205,MATCH($B504,Menu!$B$6:$B$205,0)),"")</f>
        <v/>
      </c>
      <c r="F504" s="8" t="str">
        <f t="shared" si="35"/>
        <v/>
      </c>
      <c r="G504" s="15" t="str">
        <f>IFERROR(INDEX(Menu!$D$6:$D$205,MATCH($B504,Menu!$B$6:$B$205,0)),"")</f>
        <v/>
      </c>
      <c r="H504" s="15" t="str">
        <f t="shared" si="36"/>
        <v/>
      </c>
      <c r="I504" s="15" t="str">
        <f t="shared" si="37"/>
        <v/>
      </c>
      <c r="J504" s="10"/>
      <c r="K504" s="10"/>
      <c r="L504" t="str">
        <f t="shared" si="38"/>
        <v/>
      </c>
      <c r="M504" s="14" t="str">
        <f t="shared" si="39"/>
        <v/>
      </c>
    </row>
    <row r="505" spans="1:13" x14ac:dyDescent="0.25">
      <c r="A505" s="16"/>
      <c r="B505" s="10"/>
      <c r="C505" s="14" t="str">
        <f>IFERROR(INDEX(Menu!$C$6:$C$205,MATCH($B505,Menu!$B$6:$B$205,0)),"")</f>
        <v/>
      </c>
      <c r="D505" s="18"/>
      <c r="E505" s="8" t="str">
        <f>IFERROR(INDEX(Menu!$E$6:$E$205,MATCH($B505,Menu!$B$6:$B$205,0)),"")</f>
        <v/>
      </c>
      <c r="F505" s="8" t="str">
        <f t="shared" si="35"/>
        <v/>
      </c>
      <c r="G505" s="15" t="str">
        <f>IFERROR(INDEX(Menu!$D$6:$D$205,MATCH($B505,Menu!$B$6:$B$205,0)),"")</f>
        <v/>
      </c>
      <c r="H505" s="15" t="str">
        <f t="shared" si="36"/>
        <v/>
      </c>
      <c r="I505" s="15" t="str">
        <f t="shared" si="37"/>
        <v/>
      </c>
      <c r="J505" s="10"/>
      <c r="K505" s="10"/>
      <c r="L505" t="str">
        <f t="shared" si="38"/>
        <v/>
      </c>
      <c r="M505" s="14" t="str">
        <f t="shared" si="39"/>
        <v/>
      </c>
    </row>
    <row r="506" spans="1:13" x14ac:dyDescent="0.25">
      <c r="A506" s="16"/>
      <c r="B506" s="10"/>
      <c r="C506" s="14" t="str">
        <f>IFERROR(INDEX(Menu!$C$6:$C$205,MATCH($B506,Menu!$B$6:$B$205,0)),"")</f>
        <v/>
      </c>
      <c r="D506" s="18"/>
      <c r="E506" s="8" t="str">
        <f>IFERROR(INDEX(Menu!$E$6:$E$205,MATCH($B506,Menu!$B$6:$B$205,0)),"")</f>
        <v/>
      </c>
      <c r="F506" s="8" t="str">
        <f t="shared" si="35"/>
        <v/>
      </c>
      <c r="G506" s="15" t="str">
        <f>IFERROR(INDEX(Menu!$D$6:$D$205,MATCH($B506,Menu!$B$6:$B$205,0)),"")</f>
        <v/>
      </c>
      <c r="H506" s="15" t="str">
        <f t="shared" si="36"/>
        <v/>
      </c>
      <c r="I506" s="15" t="str">
        <f t="shared" si="37"/>
        <v/>
      </c>
      <c r="J506" s="10"/>
      <c r="K506" s="10"/>
      <c r="L506" t="str">
        <f t="shared" si="38"/>
        <v/>
      </c>
      <c r="M506" s="14" t="str">
        <f t="shared" si="39"/>
        <v/>
      </c>
    </row>
    <row r="507" spans="1:13" x14ac:dyDescent="0.25">
      <c r="A507" s="16"/>
      <c r="B507" s="10"/>
      <c r="C507" s="14" t="str">
        <f>IFERROR(INDEX(Menu!$C$6:$C$205,MATCH($B507,Menu!$B$6:$B$205,0)),"")</f>
        <v/>
      </c>
      <c r="D507" s="18"/>
      <c r="E507" s="8" t="str">
        <f>IFERROR(INDEX(Menu!$E$6:$E$205,MATCH($B507,Menu!$B$6:$B$205,0)),"")</f>
        <v/>
      </c>
      <c r="F507" s="8" t="str">
        <f t="shared" si="35"/>
        <v/>
      </c>
      <c r="G507" s="15" t="str">
        <f>IFERROR(INDEX(Menu!$D$6:$D$205,MATCH($B507,Menu!$B$6:$B$205,0)),"")</f>
        <v/>
      </c>
      <c r="H507" s="15" t="str">
        <f t="shared" si="36"/>
        <v/>
      </c>
      <c r="I507" s="15" t="str">
        <f t="shared" si="37"/>
        <v/>
      </c>
      <c r="J507" s="10"/>
      <c r="K507" s="10"/>
      <c r="L507" t="str">
        <f t="shared" si="38"/>
        <v/>
      </c>
      <c r="M507" s="14" t="str">
        <f t="shared" si="39"/>
        <v/>
      </c>
    </row>
    <row r="508" spans="1:13" x14ac:dyDescent="0.25">
      <c r="A508" s="16"/>
      <c r="B508" s="10"/>
      <c r="C508" s="14" t="str">
        <f>IFERROR(INDEX(Menu!$C$6:$C$205,MATCH($B508,Menu!$B$6:$B$205,0)),"")</f>
        <v/>
      </c>
      <c r="D508" s="18"/>
      <c r="E508" s="8" t="str">
        <f>IFERROR(INDEX(Menu!$E$6:$E$205,MATCH($B508,Menu!$B$6:$B$205,0)),"")</f>
        <v/>
      </c>
      <c r="F508" s="8" t="str">
        <f t="shared" si="35"/>
        <v/>
      </c>
      <c r="G508" s="15" t="str">
        <f>IFERROR(INDEX(Menu!$D$6:$D$205,MATCH($B508,Menu!$B$6:$B$205,0)),"")</f>
        <v/>
      </c>
      <c r="H508" s="15" t="str">
        <f t="shared" si="36"/>
        <v/>
      </c>
      <c r="I508" s="15" t="str">
        <f t="shared" si="37"/>
        <v/>
      </c>
      <c r="J508" s="10"/>
      <c r="K508" s="10"/>
      <c r="L508" t="str">
        <f t="shared" si="38"/>
        <v/>
      </c>
      <c r="M508" s="14" t="str">
        <f t="shared" si="39"/>
        <v/>
      </c>
    </row>
    <row r="509" spans="1:13" x14ac:dyDescent="0.25">
      <c r="A509" s="16"/>
      <c r="B509" s="10"/>
      <c r="C509" s="14" t="str">
        <f>IFERROR(INDEX(Menu!$C$6:$C$205,MATCH($B509,Menu!$B$6:$B$205,0)),"")</f>
        <v/>
      </c>
      <c r="D509" s="18"/>
      <c r="E509" s="8" t="str">
        <f>IFERROR(INDEX(Menu!$E$6:$E$205,MATCH($B509,Menu!$B$6:$B$205,0)),"")</f>
        <v/>
      </c>
      <c r="F509" s="8" t="str">
        <f t="shared" si="35"/>
        <v/>
      </c>
      <c r="G509" s="15" t="str">
        <f>IFERROR(INDEX(Menu!$D$6:$D$205,MATCH($B509,Menu!$B$6:$B$205,0)),"")</f>
        <v/>
      </c>
      <c r="H509" s="15" t="str">
        <f t="shared" si="36"/>
        <v/>
      </c>
      <c r="I509" s="15" t="str">
        <f t="shared" si="37"/>
        <v/>
      </c>
      <c r="J509" s="10"/>
      <c r="K509" s="10"/>
      <c r="L509" t="str">
        <f t="shared" si="38"/>
        <v/>
      </c>
      <c r="M509" s="14" t="str">
        <f t="shared" si="39"/>
        <v/>
      </c>
    </row>
    <row r="510" spans="1:13" x14ac:dyDescent="0.25">
      <c r="A510" s="16"/>
      <c r="B510" s="10"/>
      <c r="C510" s="14" t="str">
        <f>IFERROR(INDEX(Menu!$C$6:$C$205,MATCH($B510,Menu!$B$6:$B$205,0)),"")</f>
        <v/>
      </c>
      <c r="D510" s="18"/>
      <c r="E510" s="8" t="str">
        <f>IFERROR(INDEX(Menu!$E$6:$E$205,MATCH($B510,Menu!$B$6:$B$205,0)),"")</f>
        <v/>
      </c>
      <c r="F510" s="8" t="str">
        <f t="shared" si="35"/>
        <v/>
      </c>
      <c r="G510" s="15" t="str">
        <f>IFERROR(INDEX(Menu!$D$6:$D$205,MATCH($B510,Menu!$B$6:$B$205,0)),"")</f>
        <v/>
      </c>
      <c r="H510" s="15" t="str">
        <f t="shared" si="36"/>
        <v/>
      </c>
      <c r="I510" s="15" t="str">
        <f t="shared" si="37"/>
        <v/>
      </c>
      <c r="J510" s="10"/>
      <c r="K510" s="10"/>
      <c r="L510" t="str">
        <f t="shared" si="38"/>
        <v/>
      </c>
      <c r="M510" s="14" t="str">
        <f t="shared" si="39"/>
        <v/>
      </c>
    </row>
    <row r="511" spans="1:13" x14ac:dyDescent="0.25">
      <c r="A511" s="16"/>
      <c r="B511" s="10"/>
      <c r="C511" s="14" t="str">
        <f>IFERROR(INDEX(Menu!$C$6:$C$205,MATCH($B511,Menu!$B$6:$B$205,0)),"")</f>
        <v/>
      </c>
      <c r="D511" s="18"/>
      <c r="E511" s="8" t="str">
        <f>IFERROR(INDEX(Menu!$E$6:$E$205,MATCH($B511,Menu!$B$6:$B$205,0)),"")</f>
        <v/>
      </c>
      <c r="F511" s="8" t="str">
        <f t="shared" si="35"/>
        <v/>
      </c>
      <c r="G511" s="15" t="str">
        <f>IFERROR(INDEX(Menu!$D$6:$D$205,MATCH($B511,Menu!$B$6:$B$205,0)),"")</f>
        <v/>
      </c>
      <c r="H511" s="15" t="str">
        <f t="shared" si="36"/>
        <v/>
      </c>
      <c r="I511" s="15" t="str">
        <f t="shared" si="37"/>
        <v/>
      </c>
      <c r="J511" s="10"/>
      <c r="K511" s="10"/>
      <c r="L511" t="str">
        <f t="shared" si="38"/>
        <v/>
      </c>
      <c r="M511" s="14" t="str">
        <f t="shared" si="39"/>
        <v/>
      </c>
    </row>
    <row r="512" spans="1:13" x14ac:dyDescent="0.25">
      <c r="A512" s="16"/>
      <c r="B512" s="10"/>
      <c r="C512" s="14" t="str">
        <f>IFERROR(INDEX(Menu!$C$6:$C$205,MATCH($B512,Menu!$B$6:$B$205,0)),"")</f>
        <v/>
      </c>
      <c r="D512" s="18"/>
      <c r="E512" s="8" t="str">
        <f>IFERROR(INDEX(Menu!$E$6:$E$205,MATCH($B512,Menu!$B$6:$B$205,0)),"")</f>
        <v/>
      </c>
      <c r="F512" s="8" t="str">
        <f t="shared" si="35"/>
        <v/>
      </c>
      <c r="G512" s="15" t="str">
        <f>IFERROR(INDEX(Menu!$D$6:$D$205,MATCH($B512,Menu!$B$6:$B$205,0)),"")</f>
        <v/>
      </c>
      <c r="H512" s="15" t="str">
        <f t="shared" si="36"/>
        <v/>
      </c>
      <c r="I512" s="15" t="str">
        <f t="shared" si="37"/>
        <v/>
      </c>
      <c r="J512" s="10"/>
      <c r="K512" s="10"/>
      <c r="L512" t="str">
        <f t="shared" si="38"/>
        <v/>
      </c>
      <c r="M512" s="14" t="str">
        <f t="shared" si="39"/>
        <v/>
      </c>
    </row>
    <row r="513" spans="1:13" x14ac:dyDescent="0.25">
      <c r="A513" s="16"/>
      <c r="B513" s="10"/>
      <c r="C513" s="14" t="str">
        <f>IFERROR(INDEX(Menu!$C$6:$C$205,MATCH($B513,Menu!$B$6:$B$205,0)),"")</f>
        <v/>
      </c>
      <c r="D513" s="18"/>
      <c r="E513" s="8" t="str">
        <f>IFERROR(INDEX(Menu!$E$6:$E$205,MATCH($B513,Menu!$B$6:$B$205,0)),"")</f>
        <v/>
      </c>
      <c r="F513" s="8" t="str">
        <f t="shared" si="35"/>
        <v/>
      </c>
      <c r="G513" s="15" t="str">
        <f>IFERROR(INDEX(Menu!$D$6:$D$205,MATCH($B513,Menu!$B$6:$B$205,0)),"")</f>
        <v/>
      </c>
      <c r="H513" s="15" t="str">
        <f t="shared" si="36"/>
        <v/>
      </c>
      <c r="I513" s="15" t="str">
        <f t="shared" si="37"/>
        <v/>
      </c>
      <c r="J513" s="10"/>
      <c r="K513" s="10"/>
      <c r="L513" t="str">
        <f t="shared" si="38"/>
        <v/>
      </c>
      <c r="M513" s="14" t="str">
        <f t="shared" si="39"/>
        <v/>
      </c>
    </row>
    <row r="514" spans="1:13" x14ac:dyDescent="0.25">
      <c r="A514" s="16"/>
      <c r="B514" s="10"/>
      <c r="C514" s="14" t="str">
        <f>IFERROR(INDEX(Menu!$C$6:$C$205,MATCH($B514,Menu!$B$6:$B$205,0)),"")</f>
        <v/>
      </c>
      <c r="D514" s="18"/>
      <c r="E514" s="8" t="str">
        <f>IFERROR(INDEX(Menu!$E$6:$E$205,MATCH($B514,Menu!$B$6:$B$205,0)),"")</f>
        <v/>
      </c>
      <c r="F514" s="8" t="str">
        <f t="shared" si="35"/>
        <v/>
      </c>
      <c r="G514" s="15" t="str">
        <f>IFERROR(INDEX(Menu!$D$6:$D$205,MATCH($B514,Menu!$B$6:$B$205,0)),"")</f>
        <v/>
      </c>
      <c r="H514" s="15" t="str">
        <f t="shared" si="36"/>
        <v/>
      </c>
      <c r="I514" s="15" t="str">
        <f t="shared" si="37"/>
        <v/>
      </c>
      <c r="J514" s="10"/>
      <c r="K514" s="10"/>
      <c r="L514" t="str">
        <f t="shared" si="38"/>
        <v/>
      </c>
      <c r="M514" s="14" t="str">
        <f t="shared" si="39"/>
        <v/>
      </c>
    </row>
    <row r="515" spans="1:13" x14ac:dyDescent="0.25">
      <c r="A515" s="16"/>
      <c r="B515" s="10"/>
      <c r="C515" s="14" t="str">
        <f>IFERROR(INDEX(Menu!$C$6:$C$205,MATCH($B515,Menu!$B$6:$B$205,0)),"")</f>
        <v/>
      </c>
      <c r="D515" s="18"/>
      <c r="E515" s="8" t="str">
        <f>IFERROR(INDEX(Menu!$E$6:$E$205,MATCH($B515,Menu!$B$6:$B$205,0)),"")</f>
        <v/>
      </c>
      <c r="F515" s="8" t="str">
        <f t="shared" si="35"/>
        <v/>
      </c>
      <c r="G515" s="15" t="str">
        <f>IFERROR(INDEX(Menu!$D$6:$D$205,MATCH($B515,Menu!$B$6:$B$205,0)),"")</f>
        <v/>
      </c>
      <c r="H515" s="15" t="str">
        <f t="shared" si="36"/>
        <v/>
      </c>
      <c r="I515" s="15" t="str">
        <f t="shared" si="37"/>
        <v/>
      </c>
      <c r="J515" s="10"/>
      <c r="K515" s="10"/>
      <c r="L515" t="str">
        <f t="shared" si="38"/>
        <v/>
      </c>
      <c r="M515" s="14" t="str">
        <f t="shared" si="39"/>
        <v/>
      </c>
    </row>
    <row r="516" spans="1:13" x14ac:dyDescent="0.25">
      <c r="A516" s="16"/>
      <c r="B516" s="10"/>
      <c r="C516" s="14" t="str">
        <f>IFERROR(INDEX(Menu!$C$6:$C$205,MATCH($B516,Menu!$B$6:$B$205,0)),"")</f>
        <v/>
      </c>
      <c r="D516" s="18"/>
      <c r="E516" s="8" t="str">
        <f>IFERROR(INDEX(Menu!$E$6:$E$205,MATCH($B516,Menu!$B$6:$B$205,0)),"")</f>
        <v/>
      </c>
      <c r="F516" s="8" t="str">
        <f t="shared" si="35"/>
        <v/>
      </c>
      <c r="G516" s="15" t="str">
        <f>IFERROR(INDEX(Menu!$D$6:$D$205,MATCH($B516,Menu!$B$6:$B$205,0)),"")</f>
        <v/>
      </c>
      <c r="H516" s="15" t="str">
        <f t="shared" si="36"/>
        <v/>
      </c>
      <c r="I516" s="15" t="str">
        <f t="shared" si="37"/>
        <v/>
      </c>
      <c r="J516" s="10"/>
      <c r="K516" s="10"/>
      <c r="L516" t="str">
        <f t="shared" si="38"/>
        <v/>
      </c>
      <c r="M516" s="14" t="str">
        <f t="shared" si="39"/>
        <v/>
      </c>
    </row>
    <row r="517" spans="1:13" x14ac:dyDescent="0.25">
      <c r="A517" s="16"/>
      <c r="B517" s="10"/>
      <c r="C517" s="14" t="str">
        <f>IFERROR(INDEX(Menu!$C$6:$C$205,MATCH($B517,Menu!$B$6:$B$205,0)),"")</f>
        <v/>
      </c>
      <c r="D517" s="18"/>
      <c r="E517" s="8" t="str">
        <f>IFERROR(INDEX(Menu!$E$6:$E$205,MATCH($B517,Menu!$B$6:$B$205,0)),"")</f>
        <v/>
      </c>
      <c r="F517" s="8" t="str">
        <f t="shared" si="35"/>
        <v/>
      </c>
      <c r="G517" s="15" t="str">
        <f>IFERROR(INDEX(Menu!$D$6:$D$205,MATCH($B517,Menu!$B$6:$B$205,0)),"")</f>
        <v/>
      </c>
      <c r="H517" s="15" t="str">
        <f t="shared" si="36"/>
        <v/>
      </c>
      <c r="I517" s="15" t="str">
        <f t="shared" si="37"/>
        <v/>
      </c>
      <c r="J517" s="10"/>
      <c r="K517" s="10"/>
      <c r="L517" t="str">
        <f t="shared" si="38"/>
        <v/>
      </c>
      <c r="M517" s="14" t="str">
        <f t="shared" si="39"/>
        <v/>
      </c>
    </row>
    <row r="518" spans="1:13" x14ac:dyDescent="0.25">
      <c r="A518" s="16"/>
      <c r="B518" s="10"/>
      <c r="C518" s="14" t="str">
        <f>IFERROR(INDEX(Menu!$C$6:$C$205,MATCH($B518,Menu!$B$6:$B$205,0)),"")</f>
        <v/>
      </c>
      <c r="D518" s="18"/>
      <c r="E518" s="8" t="str">
        <f>IFERROR(INDEX(Menu!$E$6:$E$205,MATCH($B518,Menu!$B$6:$B$205,0)),"")</f>
        <v/>
      </c>
      <c r="F518" s="8" t="str">
        <f t="shared" ref="F518:F581" si="40">IF(OR($D518="",$E518=""),"",$D518*$E518)</f>
        <v/>
      </c>
      <c r="G518" s="15" t="str">
        <f>IFERROR(INDEX(Menu!$D$6:$D$205,MATCH($B518,Menu!$B$6:$B$205,0)),"")</f>
        <v/>
      </c>
      <c r="H518" s="15" t="str">
        <f t="shared" ref="H518:H581" si="41">IF(OR($D518="",$G518=""),"",$D518*$G518)</f>
        <v/>
      </c>
      <c r="I518" s="15" t="str">
        <f t="shared" ref="I518:I581" si="42">IF(OR($F518="",$H518=""),"",$F518-$H518)</f>
        <v/>
      </c>
      <c r="J518" s="10"/>
      <c r="K518" s="10"/>
      <c r="L518" t="str">
        <f t="shared" ref="L518:L581" si="43">IF($A518="","",CHOOSE(WEEKDAY($A518,2),"Lunes","Martes","Miercoles","Jueves","Viernes","Sabado","Domingo"))</f>
        <v/>
      </c>
      <c r="M518" s="14" t="str">
        <f t="shared" ref="M518:M581" si="44">IF($A518="","",TEXT($A518,"YYYY-MM"))</f>
        <v/>
      </c>
    </row>
    <row r="519" spans="1:13" x14ac:dyDescent="0.25">
      <c r="A519" s="16"/>
      <c r="B519" s="10"/>
      <c r="C519" s="14" t="str">
        <f>IFERROR(INDEX(Menu!$C$6:$C$205,MATCH($B519,Menu!$B$6:$B$205,0)),"")</f>
        <v/>
      </c>
      <c r="D519" s="18"/>
      <c r="E519" s="8" t="str">
        <f>IFERROR(INDEX(Menu!$E$6:$E$205,MATCH($B519,Menu!$B$6:$B$205,0)),"")</f>
        <v/>
      </c>
      <c r="F519" s="8" t="str">
        <f t="shared" si="40"/>
        <v/>
      </c>
      <c r="G519" s="15" t="str">
        <f>IFERROR(INDEX(Menu!$D$6:$D$205,MATCH($B519,Menu!$B$6:$B$205,0)),"")</f>
        <v/>
      </c>
      <c r="H519" s="15" t="str">
        <f t="shared" si="41"/>
        <v/>
      </c>
      <c r="I519" s="15" t="str">
        <f t="shared" si="42"/>
        <v/>
      </c>
      <c r="J519" s="10"/>
      <c r="K519" s="10"/>
      <c r="L519" t="str">
        <f t="shared" si="43"/>
        <v/>
      </c>
      <c r="M519" s="14" t="str">
        <f t="shared" si="44"/>
        <v/>
      </c>
    </row>
    <row r="520" spans="1:13" x14ac:dyDescent="0.25">
      <c r="A520" s="16"/>
      <c r="B520" s="10"/>
      <c r="C520" s="14" t="str">
        <f>IFERROR(INDEX(Menu!$C$6:$C$205,MATCH($B520,Menu!$B$6:$B$205,0)),"")</f>
        <v/>
      </c>
      <c r="D520" s="18"/>
      <c r="E520" s="8" t="str">
        <f>IFERROR(INDEX(Menu!$E$6:$E$205,MATCH($B520,Menu!$B$6:$B$205,0)),"")</f>
        <v/>
      </c>
      <c r="F520" s="8" t="str">
        <f t="shared" si="40"/>
        <v/>
      </c>
      <c r="G520" s="15" t="str">
        <f>IFERROR(INDEX(Menu!$D$6:$D$205,MATCH($B520,Menu!$B$6:$B$205,0)),"")</f>
        <v/>
      </c>
      <c r="H520" s="15" t="str">
        <f t="shared" si="41"/>
        <v/>
      </c>
      <c r="I520" s="15" t="str">
        <f t="shared" si="42"/>
        <v/>
      </c>
      <c r="J520" s="10"/>
      <c r="K520" s="10"/>
      <c r="L520" t="str">
        <f t="shared" si="43"/>
        <v/>
      </c>
      <c r="M520" s="14" t="str">
        <f t="shared" si="44"/>
        <v/>
      </c>
    </row>
    <row r="521" spans="1:13" x14ac:dyDescent="0.25">
      <c r="A521" s="16"/>
      <c r="B521" s="10"/>
      <c r="C521" s="14" t="str">
        <f>IFERROR(INDEX(Menu!$C$6:$C$205,MATCH($B521,Menu!$B$6:$B$205,0)),"")</f>
        <v/>
      </c>
      <c r="D521" s="18"/>
      <c r="E521" s="8" t="str">
        <f>IFERROR(INDEX(Menu!$E$6:$E$205,MATCH($B521,Menu!$B$6:$B$205,0)),"")</f>
        <v/>
      </c>
      <c r="F521" s="8" t="str">
        <f t="shared" si="40"/>
        <v/>
      </c>
      <c r="G521" s="15" t="str">
        <f>IFERROR(INDEX(Menu!$D$6:$D$205,MATCH($B521,Menu!$B$6:$B$205,0)),"")</f>
        <v/>
      </c>
      <c r="H521" s="15" t="str">
        <f t="shared" si="41"/>
        <v/>
      </c>
      <c r="I521" s="15" t="str">
        <f t="shared" si="42"/>
        <v/>
      </c>
      <c r="J521" s="10"/>
      <c r="K521" s="10"/>
      <c r="L521" t="str">
        <f t="shared" si="43"/>
        <v/>
      </c>
      <c r="M521" s="14" t="str">
        <f t="shared" si="44"/>
        <v/>
      </c>
    </row>
    <row r="522" spans="1:13" x14ac:dyDescent="0.25">
      <c r="A522" s="16"/>
      <c r="B522" s="10"/>
      <c r="C522" s="14" t="str">
        <f>IFERROR(INDEX(Menu!$C$6:$C$205,MATCH($B522,Menu!$B$6:$B$205,0)),"")</f>
        <v/>
      </c>
      <c r="D522" s="18"/>
      <c r="E522" s="8" t="str">
        <f>IFERROR(INDEX(Menu!$E$6:$E$205,MATCH($B522,Menu!$B$6:$B$205,0)),"")</f>
        <v/>
      </c>
      <c r="F522" s="8" t="str">
        <f t="shared" si="40"/>
        <v/>
      </c>
      <c r="G522" s="15" t="str">
        <f>IFERROR(INDEX(Menu!$D$6:$D$205,MATCH($B522,Menu!$B$6:$B$205,0)),"")</f>
        <v/>
      </c>
      <c r="H522" s="15" t="str">
        <f t="shared" si="41"/>
        <v/>
      </c>
      <c r="I522" s="15" t="str">
        <f t="shared" si="42"/>
        <v/>
      </c>
      <c r="J522" s="10"/>
      <c r="K522" s="10"/>
      <c r="L522" t="str">
        <f t="shared" si="43"/>
        <v/>
      </c>
      <c r="M522" s="14" t="str">
        <f t="shared" si="44"/>
        <v/>
      </c>
    </row>
    <row r="523" spans="1:13" x14ac:dyDescent="0.25">
      <c r="A523" s="16"/>
      <c r="B523" s="10"/>
      <c r="C523" s="14" t="str">
        <f>IFERROR(INDEX(Menu!$C$6:$C$205,MATCH($B523,Menu!$B$6:$B$205,0)),"")</f>
        <v/>
      </c>
      <c r="D523" s="18"/>
      <c r="E523" s="8" t="str">
        <f>IFERROR(INDEX(Menu!$E$6:$E$205,MATCH($B523,Menu!$B$6:$B$205,0)),"")</f>
        <v/>
      </c>
      <c r="F523" s="8" t="str">
        <f t="shared" si="40"/>
        <v/>
      </c>
      <c r="G523" s="15" t="str">
        <f>IFERROR(INDEX(Menu!$D$6:$D$205,MATCH($B523,Menu!$B$6:$B$205,0)),"")</f>
        <v/>
      </c>
      <c r="H523" s="15" t="str">
        <f t="shared" si="41"/>
        <v/>
      </c>
      <c r="I523" s="15" t="str">
        <f t="shared" si="42"/>
        <v/>
      </c>
      <c r="J523" s="10"/>
      <c r="K523" s="10"/>
      <c r="L523" t="str">
        <f t="shared" si="43"/>
        <v/>
      </c>
      <c r="M523" s="14" t="str">
        <f t="shared" si="44"/>
        <v/>
      </c>
    </row>
    <row r="524" spans="1:13" x14ac:dyDescent="0.25">
      <c r="A524" s="16"/>
      <c r="B524" s="10"/>
      <c r="C524" s="14" t="str">
        <f>IFERROR(INDEX(Menu!$C$6:$C$205,MATCH($B524,Menu!$B$6:$B$205,0)),"")</f>
        <v/>
      </c>
      <c r="D524" s="18"/>
      <c r="E524" s="8" t="str">
        <f>IFERROR(INDEX(Menu!$E$6:$E$205,MATCH($B524,Menu!$B$6:$B$205,0)),"")</f>
        <v/>
      </c>
      <c r="F524" s="8" t="str">
        <f t="shared" si="40"/>
        <v/>
      </c>
      <c r="G524" s="15" t="str">
        <f>IFERROR(INDEX(Menu!$D$6:$D$205,MATCH($B524,Menu!$B$6:$B$205,0)),"")</f>
        <v/>
      </c>
      <c r="H524" s="15" t="str">
        <f t="shared" si="41"/>
        <v/>
      </c>
      <c r="I524" s="15" t="str">
        <f t="shared" si="42"/>
        <v/>
      </c>
      <c r="J524" s="10"/>
      <c r="K524" s="10"/>
      <c r="L524" t="str">
        <f t="shared" si="43"/>
        <v/>
      </c>
      <c r="M524" s="14" t="str">
        <f t="shared" si="44"/>
        <v/>
      </c>
    </row>
    <row r="525" spans="1:13" x14ac:dyDescent="0.25">
      <c r="A525" s="16"/>
      <c r="B525" s="10"/>
      <c r="C525" s="14" t="str">
        <f>IFERROR(INDEX(Menu!$C$6:$C$205,MATCH($B525,Menu!$B$6:$B$205,0)),"")</f>
        <v/>
      </c>
      <c r="D525" s="18"/>
      <c r="E525" s="8" t="str">
        <f>IFERROR(INDEX(Menu!$E$6:$E$205,MATCH($B525,Menu!$B$6:$B$205,0)),"")</f>
        <v/>
      </c>
      <c r="F525" s="8" t="str">
        <f t="shared" si="40"/>
        <v/>
      </c>
      <c r="G525" s="15" t="str">
        <f>IFERROR(INDEX(Menu!$D$6:$D$205,MATCH($B525,Menu!$B$6:$B$205,0)),"")</f>
        <v/>
      </c>
      <c r="H525" s="15" t="str">
        <f t="shared" si="41"/>
        <v/>
      </c>
      <c r="I525" s="15" t="str">
        <f t="shared" si="42"/>
        <v/>
      </c>
      <c r="J525" s="10"/>
      <c r="K525" s="10"/>
      <c r="L525" t="str">
        <f t="shared" si="43"/>
        <v/>
      </c>
      <c r="M525" s="14" t="str">
        <f t="shared" si="44"/>
        <v/>
      </c>
    </row>
    <row r="526" spans="1:13" x14ac:dyDescent="0.25">
      <c r="A526" s="16"/>
      <c r="B526" s="10"/>
      <c r="C526" s="14" t="str">
        <f>IFERROR(INDEX(Menu!$C$6:$C$205,MATCH($B526,Menu!$B$6:$B$205,0)),"")</f>
        <v/>
      </c>
      <c r="D526" s="18"/>
      <c r="E526" s="8" t="str">
        <f>IFERROR(INDEX(Menu!$E$6:$E$205,MATCH($B526,Menu!$B$6:$B$205,0)),"")</f>
        <v/>
      </c>
      <c r="F526" s="8" t="str">
        <f t="shared" si="40"/>
        <v/>
      </c>
      <c r="G526" s="15" t="str">
        <f>IFERROR(INDEX(Menu!$D$6:$D$205,MATCH($B526,Menu!$B$6:$B$205,0)),"")</f>
        <v/>
      </c>
      <c r="H526" s="15" t="str">
        <f t="shared" si="41"/>
        <v/>
      </c>
      <c r="I526" s="15" t="str">
        <f t="shared" si="42"/>
        <v/>
      </c>
      <c r="J526" s="10"/>
      <c r="K526" s="10"/>
      <c r="L526" t="str">
        <f t="shared" si="43"/>
        <v/>
      </c>
      <c r="M526" s="14" t="str">
        <f t="shared" si="44"/>
        <v/>
      </c>
    </row>
    <row r="527" spans="1:13" x14ac:dyDescent="0.25">
      <c r="A527" s="16"/>
      <c r="B527" s="10"/>
      <c r="C527" s="14" t="str">
        <f>IFERROR(INDEX(Menu!$C$6:$C$205,MATCH($B527,Menu!$B$6:$B$205,0)),"")</f>
        <v/>
      </c>
      <c r="D527" s="18"/>
      <c r="E527" s="8" t="str">
        <f>IFERROR(INDEX(Menu!$E$6:$E$205,MATCH($B527,Menu!$B$6:$B$205,0)),"")</f>
        <v/>
      </c>
      <c r="F527" s="8" t="str">
        <f t="shared" si="40"/>
        <v/>
      </c>
      <c r="G527" s="15" t="str">
        <f>IFERROR(INDEX(Menu!$D$6:$D$205,MATCH($B527,Menu!$B$6:$B$205,0)),"")</f>
        <v/>
      </c>
      <c r="H527" s="15" t="str">
        <f t="shared" si="41"/>
        <v/>
      </c>
      <c r="I527" s="15" t="str">
        <f t="shared" si="42"/>
        <v/>
      </c>
      <c r="J527" s="10"/>
      <c r="K527" s="10"/>
      <c r="L527" t="str">
        <f t="shared" si="43"/>
        <v/>
      </c>
      <c r="M527" s="14" t="str">
        <f t="shared" si="44"/>
        <v/>
      </c>
    </row>
    <row r="528" spans="1:13" x14ac:dyDescent="0.25">
      <c r="A528" s="16"/>
      <c r="B528" s="10"/>
      <c r="C528" s="14" t="str">
        <f>IFERROR(INDEX(Menu!$C$6:$C$205,MATCH($B528,Menu!$B$6:$B$205,0)),"")</f>
        <v/>
      </c>
      <c r="D528" s="18"/>
      <c r="E528" s="8" t="str">
        <f>IFERROR(INDEX(Menu!$E$6:$E$205,MATCH($B528,Menu!$B$6:$B$205,0)),"")</f>
        <v/>
      </c>
      <c r="F528" s="8" t="str">
        <f t="shared" si="40"/>
        <v/>
      </c>
      <c r="G528" s="15" t="str">
        <f>IFERROR(INDEX(Menu!$D$6:$D$205,MATCH($B528,Menu!$B$6:$B$205,0)),"")</f>
        <v/>
      </c>
      <c r="H528" s="15" t="str">
        <f t="shared" si="41"/>
        <v/>
      </c>
      <c r="I528" s="15" t="str">
        <f t="shared" si="42"/>
        <v/>
      </c>
      <c r="J528" s="10"/>
      <c r="K528" s="10"/>
      <c r="L528" t="str">
        <f t="shared" si="43"/>
        <v/>
      </c>
      <c r="M528" s="14" t="str">
        <f t="shared" si="44"/>
        <v/>
      </c>
    </row>
    <row r="529" spans="1:13" x14ac:dyDescent="0.25">
      <c r="A529" s="16"/>
      <c r="B529" s="10"/>
      <c r="C529" s="14" t="str">
        <f>IFERROR(INDEX(Menu!$C$6:$C$205,MATCH($B529,Menu!$B$6:$B$205,0)),"")</f>
        <v/>
      </c>
      <c r="D529" s="18"/>
      <c r="E529" s="8" t="str">
        <f>IFERROR(INDEX(Menu!$E$6:$E$205,MATCH($B529,Menu!$B$6:$B$205,0)),"")</f>
        <v/>
      </c>
      <c r="F529" s="8" t="str">
        <f t="shared" si="40"/>
        <v/>
      </c>
      <c r="G529" s="15" t="str">
        <f>IFERROR(INDEX(Menu!$D$6:$D$205,MATCH($B529,Menu!$B$6:$B$205,0)),"")</f>
        <v/>
      </c>
      <c r="H529" s="15" t="str">
        <f t="shared" si="41"/>
        <v/>
      </c>
      <c r="I529" s="15" t="str">
        <f t="shared" si="42"/>
        <v/>
      </c>
      <c r="J529" s="10"/>
      <c r="K529" s="10"/>
      <c r="L529" t="str">
        <f t="shared" si="43"/>
        <v/>
      </c>
      <c r="M529" s="14" t="str">
        <f t="shared" si="44"/>
        <v/>
      </c>
    </row>
    <row r="530" spans="1:13" x14ac:dyDescent="0.25">
      <c r="A530" s="16"/>
      <c r="B530" s="10"/>
      <c r="C530" s="14" t="str">
        <f>IFERROR(INDEX(Menu!$C$6:$C$205,MATCH($B530,Menu!$B$6:$B$205,0)),"")</f>
        <v/>
      </c>
      <c r="D530" s="18"/>
      <c r="E530" s="8" t="str">
        <f>IFERROR(INDEX(Menu!$E$6:$E$205,MATCH($B530,Menu!$B$6:$B$205,0)),"")</f>
        <v/>
      </c>
      <c r="F530" s="8" t="str">
        <f t="shared" si="40"/>
        <v/>
      </c>
      <c r="G530" s="15" t="str">
        <f>IFERROR(INDEX(Menu!$D$6:$D$205,MATCH($B530,Menu!$B$6:$B$205,0)),"")</f>
        <v/>
      </c>
      <c r="H530" s="15" t="str">
        <f t="shared" si="41"/>
        <v/>
      </c>
      <c r="I530" s="15" t="str">
        <f t="shared" si="42"/>
        <v/>
      </c>
      <c r="J530" s="10"/>
      <c r="K530" s="10"/>
      <c r="L530" t="str">
        <f t="shared" si="43"/>
        <v/>
      </c>
      <c r="M530" s="14" t="str">
        <f t="shared" si="44"/>
        <v/>
      </c>
    </row>
    <row r="531" spans="1:13" x14ac:dyDescent="0.25">
      <c r="A531" s="16"/>
      <c r="B531" s="10"/>
      <c r="C531" s="14" t="str">
        <f>IFERROR(INDEX(Menu!$C$6:$C$205,MATCH($B531,Menu!$B$6:$B$205,0)),"")</f>
        <v/>
      </c>
      <c r="D531" s="18"/>
      <c r="E531" s="8" t="str">
        <f>IFERROR(INDEX(Menu!$E$6:$E$205,MATCH($B531,Menu!$B$6:$B$205,0)),"")</f>
        <v/>
      </c>
      <c r="F531" s="8" t="str">
        <f t="shared" si="40"/>
        <v/>
      </c>
      <c r="G531" s="15" t="str">
        <f>IFERROR(INDEX(Menu!$D$6:$D$205,MATCH($B531,Menu!$B$6:$B$205,0)),"")</f>
        <v/>
      </c>
      <c r="H531" s="15" t="str">
        <f t="shared" si="41"/>
        <v/>
      </c>
      <c r="I531" s="15" t="str">
        <f t="shared" si="42"/>
        <v/>
      </c>
      <c r="J531" s="10"/>
      <c r="K531" s="10"/>
      <c r="L531" t="str">
        <f t="shared" si="43"/>
        <v/>
      </c>
      <c r="M531" s="14" t="str">
        <f t="shared" si="44"/>
        <v/>
      </c>
    </row>
    <row r="532" spans="1:13" x14ac:dyDescent="0.25">
      <c r="A532" s="16"/>
      <c r="B532" s="10"/>
      <c r="C532" s="14" t="str">
        <f>IFERROR(INDEX(Menu!$C$6:$C$205,MATCH($B532,Menu!$B$6:$B$205,0)),"")</f>
        <v/>
      </c>
      <c r="D532" s="18"/>
      <c r="E532" s="8" t="str">
        <f>IFERROR(INDEX(Menu!$E$6:$E$205,MATCH($B532,Menu!$B$6:$B$205,0)),"")</f>
        <v/>
      </c>
      <c r="F532" s="8" t="str">
        <f t="shared" si="40"/>
        <v/>
      </c>
      <c r="G532" s="15" t="str">
        <f>IFERROR(INDEX(Menu!$D$6:$D$205,MATCH($B532,Menu!$B$6:$B$205,0)),"")</f>
        <v/>
      </c>
      <c r="H532" s="15" t="str">
        <f t="shared" si="41"/>
        <v/>
      </c>
      <c r="I532" s="15" t="str">
        <f t="shared" si="42"/>
        <v/>
      </c>
      <c r="J532" s="10"/>
      <c r="K532" s="10"/>
      <c r="L532" t="str">
        <f t="shared" si="43"/>
        <v/>
      </c>
      <c r="M532" s="14" t="str">
        <f t="shared" si="44"/>
        <v/>
      </c>
    </row>
    <row r="533" spans="1:13" x14ac:dyDescent="0.25">
      <c r="A533" s="16"/>
      <c r="B533" s="10"/>
      <c r="C533" s="14" t="str">
        <f>IFERROR(INDEX(Menu!$C$6:$C$205,MATCH($B533,Menu!$B$6:$B$205,0)),"")</f>
        <v/>
      </c>
      <c r="D533" s="18"/>
      <c r="E533" s="8" t="str">
        <f>IFERROR(INDEX(Menu!$E$6:$E$205,MATCH($B533,Menu!$B$6:$B$205,0)),"")</f>
        <v/>
      </c>
      <c r="F533" s="8" t="str">
        <f t="shared" si="40"/>
        <v/>
      </c>
      <c r="G533" s="15" t="str">
        <f>IFERROR(INDEX(Menu!$D$6:$D$205,MATCH($B533,Menu!$B$6:$B$205,0)),"")</f>
        <v/>
      </c>
      <c r="H533" s="15" t="str">
        <f t="shared" si="41"/>
        <v/>
      </c>
      <c r="I533" s="15" t="str">
        <f t="shared" si="42"/>
        <v/>
      </c>
      <c r="J533" s="10"/>
      <c r="K533" s="10"/>
      <c r="L533" t="str">
        <f t="shared" si="43"/>
        <v/>
      </c>
      <c r="M533" s="14" t="str">
        <f t="shared" si="44"/>
        <v/>
      </c>
    </row>
    <row r="534" spans="1:13" x14ac:dyDescent="0.25">
      <c r="A534" s="16"/>
      <c r="B534" s="10"/>
      <c r="C534" s="14" t="str">
        <f>IFERROR(INDEX(Menu!$C$6:$C$205,MATCH($B534,Menu!$B$6:$B$205,0)),"")</f>
        <v/>
      </c>
      <c r="D534" s="18"/>
      <c r="E534" s="8" t="str">
        <f>IFERROR(INDEX(Menu!$E$6:$E$205,MATCH($B534,Menu!$B$6:$B$205,0)),"")</f>
        <v/>
      </c>
      <c r="F534" s="8" t="str">
        <f t="shared" si="40"/>
        <v/>
      </c>
      <c r="G534" s="15" t="str">
        <f>IFERROR(INDEX(Menu!$D$6:$D$205,MATCH($B534,Menu!$B$6:$B$205,0)),"")</f>
        <v/>
      </c>
      <c r="H534" s="15" t="str">
        <f t="shared" si="41"/>
        <v/>
      </c>
      <c r="I534" s="15" t="str">
        <f t="shared" si="42"/>
        <v/>
      </c>
      <c r="J534" s="10"/>
      <c r="K534" s="10"/>
      <c r="L534" t="str">
        <f t="shared" si="43"/>
        <v/>
      </c>
      <c r="M534" s="14" t="str">
        <f t="shared" si="44"/>
        <v/>
      </c>
    </row>
    <row r="535" spans="1:13" x14ac:dyDescent="0.25">
      <c r="A535" s="16"/>
      <c r="B535" s="10"/>
      <c r="C535" s="14" t="str">
        <f>IFERROR(INDEX(Menu!$C$6:$C$205,MATCH($B535,Menu!$B$6:$B$205,0)),"")</f>
        <v/>
      </c>
      <c r="D535" s="18"/>
      <c r="E535" s="8" t="str">
        <f>IFERROR(INDEX(Menu!$E$6:$E$205,MATCH($B535,Menu!$B$6:$B$205,0)),"")</f>
        <v/>
      </c>
      <c r="F535" s="8" t="str">
        <f t="shared" si="40"/>
        <v/>
      </c>
      <c r="G535" s="15" t="str">
        <f>IFERROR(INDEX(Menu!$D$6:$D$205,MATCH($B535,Menu!$B$6:$B$205,0)),"")</f>
        <v/>
      </c>
      <c r="H535" s="15" t="str">
        <f t="shared" si="41"/>
        <v/>
      </c>
      <c r="I535" s="15" t="str">
        <f t="shared" si="42"/>
        <v/>
      </c>
      <c r="J535" s="10"/>
      <c r="K535" s="10"/>
      <c r="L535" t="str">
        <f t="shared" si="43"/>
        <v/>
      </c>
      <c r="M535" s="14" t="str">
        <f t="shared" si="44"/>
        <v/>
      </c>
    </row>
    <row r="536" spans="1:13" x14ac:dyDescent="0.25">
      <c r="A536" s="16"/>
      <c r="B536" s="10"/>
      <c r="C536" s="14" t="str">
        <f>IFERROR(INDEX(Menu!$C$6:$C$205,MATCH($B536,Menu!$B$6:$B$205,0)),"")</f>
        <v/>
      </c>
      <c r="D536" s="18"/>
      <c r="E536" s="8" t="str">
        <f>IFERROR(INDEX(Menu!$E$6:$E$205,MATCH($B536,Menu!$B$6:$B$205,0)),"")</f>
        <v/>
      </c>
      <c r="F536" s="8" t="str">
        <f t="shared" si="40"/>
        <v/>
      </c>
      <c r="G536" s="15" t="str">
        <f>IFERROR(INDEX(Menu!$D$6:$D$205,MATCH($B536,Menu!$B$6:$B$205,0)),"")</f>
        <v/>
      </c>
      <c r="H536" s="15" t="str">
        <f t="shared" si="41"/>
        <v/>
      </c>
      <c r="I536" s="15" t="str">
        <f t="shared" si="42"/>
        <v/>
      </c>
      <c r="J536" s="10"/>
      <c r="K536" s="10"/>
      <c r="L536" t="str">
        <f t="shared" si="43"/>
        <v/>
      </c>
      <c r="M536" s="14" t="str">
        <f t="shared" si="44"/>
        <v/>
      </c>
    </row>
    <row r="537" spans="1:13" x14ac:dyDescent="0.25">
      <c r="A537" s="16"/>
      <c r="B537" s="10"/>
      <c r="C537" s="14" t="str">
        <f>IFERROR(INDEX(Menu!$C$6:$C$205,MATCH($B537,Menu!$B$6:$B$205,0)),"")</f>
        <v/>
      </c>
      <c r="D537" s="18"/>
      <c r="E537" s="8" t="str">
        <f>IFERROR(INDEX(Menu!$E$6:$E$205,MATCH($B537,Menu!$B$6:$B$205,0)),"")</f>
        <v/>
      </c>
      <c r="F537" s="8" t="str">
        <f t="shared" si="40"/>
        <v/>
      </c>
      <c r="G537" s="15" t="str">
        <f>IFERROR(INDEX(Menu!$D$6:$D$205,MATCH($B537,Menu!$B$6:$B$205,0)),"")</f>
        <v/>
      </c>
      <c r="H537" s="15" t="str">
        <f t="shared" si="41"/>
        <v/>
      </c>
      <c r="I537" s="15" t="str">
        <f t="shared" si="42"/>
        <v/>
      </c>
      <c r="J537" s="10"/>
      <c r="K537" s="10"/>
      <c r="L537" t="str">
        <f t="shared" si="43"/>
        <v/>
      </c>
      <c r="M537" s="14" t="str">
        <f t="shared" si="44"/>
        <v/>
      </c>
    </row>
    <row r="538" spans="1:13" x14ac:dyDescent="0.25">
      <c r="A538" s="16"/>
      <c r="B538" s="10"/>
      <c r="C538" s="14" t="str">
        <f>IFERROR(INDEX(Menu!$C$6:$C$205,MATCH($B538,Menu!$B$6:$B$205,0)),"")</f>
        <v/>
      </c>
      <c r="D538" s="18"/>
      <c r="E538" s="8" t="str">
        <f>IFERROR(INDEX(Menu!$E$6:$E$205,MATCH($B538,Menu!$B$6:$B$205,0)),"")</f>
        <v/>
      </c>
      <c r="F538" s="8" t="str">
        <f t="shared" si="40"/>
        <v/>
      </c>
      <c r="G538" s="15" t="str">
        <f>IFERROR(INDEX(Menu!$D$6:$D$205,MATCH($B538,Menu!$B$6:$B$205,0)),"")</f>
        <v/>
      </c>
      <c r="H538" s="15" t="str">
        <f t="shared" si="41"/>
        <v/>
      </c>
      <c r="I538" s="15" t="str">
        <f t="shared" si="42"/>
        <v/>
      </c>
      <c r="J538" s="10"/>
      <c r="K538" s="10"/>
      <c r="L538" t="str">
        <f t="shared" si="43"/>
        <v/>
      </c>
      <c r="M538" s="14" t="str">
        <f t="shared" si="44"/>
        <v/>
      </c>
    </row>
    <row r="539" spans="1:13" x14ac:dyDescent="0.25">
      <c r="A539" s="16"/>
      <c r="B539" s="10"/>
      <c r="C539" s="14" t="str">
        <f>IFERROR(INDEX(Menu!$C$6:$C$205,MATCH($B539,Menu!$B$6:$B$205,0)),"")</f>
        <v/>
      </c>
      <c r="D539" s="18"/>
      <c r="E539" s="8" t="str">
        <f>IFERROR(INDEX(Menu!$E$6:$E$205,MATCH($B539,Menu!$B$6:$B$205,0)),"")</f>
        <v/>
      </c>
      <c r="F539" s="8" t="str">
        <f t="shared" si="40"/>
        <v/>
      </c>
      <c r="G539" s="15" t="str">
        <f>IFERROR(INDEX(Menu!$D$6:$D$205,MATCH($B539,Menu!$B$6:$B$205,0)),"")</f>
        <v/>
      </c>
      <c r="H539" s="15" t="str">
        <f t="shared" si="41"/>
        <v/>
      </c>
      <c r="I539" s="15" t="str">
        <f t="shared" si="42"/>
        <v/>
      </c>
      <c r="J539" s="10"/>
      <c r="K539" s="10"/>
      <c r="L539" t="str">
        <f t="shared" si="43"/>
        <v/>
      </c>
      <c r="M539" s="14" t="str">
        <f t="shared" si="44"/>
        <v/>
      </c>
    </row>
    <row r="540" spans="1:13" x14ac:dyDescent="0.25">
      <c r="A540" s="16"/>
      <c r="B540" s="10"/>
      <c r="C540" s="14" t="str">
        <f>IFERROR(INDEX(Menu!$C$6:$C$205,MATCH($B540,Menu!$B$6:$B$205,0)),"")</f>
        <v/>
      </c>
      <c r="D540" s="18"/>
      <c r="E540" s="8" t="str">
        <f>IFERROR(INDEX(Menu!$E$6:$E$205,MATCH($B540,Menu!$B$6:$B$205,0)),"")</f>
        <v/>
      </c>
      <c r="F540" s="8" t="str">
        <f t="shared" si="40"/>
        <v/>
      </c>
      <c r="G540" s="15" t="str">
        <f>IFERROR(INDEX(Menu!$D$6:$D$205,MATCH($B540,Menu!$B$6:$B$205,0)),"")</f>
        <v/>
      </c>
      <c r="H540" s="15" t="str">
        <f t="shared" si="41"/>
        <v/>
      </c>
      <c r="I540" s="15" t="str">
        <f t="shared" si="42"/>
        <v/>
      </c>
      <c r="J540" s="10"/>
      <c r="K540" s="10"/>
      <c r="L540" t="str">
        <f t="shared" si="43"/>
        <v/>
      </c>
      <c r="M540" s="14" t="str">
        <f t="shared" si="44"/>
        <v/>
      </c>
    </row>
    <row r="541" spans="1:13" x14ac:dyDescent="0.25">
      <c r="A541" s="16"/>
      <c r="B541" s="10"/>
      <c r="C541" s="14" t="str">
        <f>IFERROR(INDEX(Menu!$C$6:$C$205,MATCH($B541,Menu!$B$6:$B$205,0)),"")</f>
        <v/>
      </c>
      <c r="D541" s="18"/>
      <c r="E541" s="8" t="str">
        <f>IFERROR(INDEX(Menu!$E$6:$E$205,MATCH($B541,Menu!$B$6:$B$205,0)),"")</f>
        <v/>
      </c>
      <c r="F541" s="8" t="str">
        <f t="shared" si="40"/>
        <v/>
      </c>
      <c r="G541" s="15" t="str">
        <f>IFERROR(INDEX(Menu!$D$6:$D$205,MATCH($B541,Menu!$B$6:$B$205,0)),"")</f>
        <v/>
      </c>
      <c r="H541" s="15" t="str">
        <f t="shared" si="41"/>
        <v/>
      </c>
      <c r="I541" s="15" t="str">
        <f t="shared" si="42"/>
        <v/>
      </c>
      <c r="J541" s="10"/>
      <c r="K541" s="10"/>
      <c r="L541" t="str">
        <f t="shared" si="43"/>
        <v/>
      </c>
      <c r="M541" s="14" t="str">
        <f t="shared" si="44"/>
        <v/>
      </c>
    </row>
    <row r="542" spans="1:13" x14ac:dyDescent="0.25">
      <c r="A542" s="16"/>
      <c r="B542" s="10"/>
      <c r="C542" s="14" t="str">
        <f>IFERROR(INDEX(Menu!$C$6:$C$205,MATCH($B542,Menu!$B$6:$B$205,0)),"")</f>
        <v/>
      </c>
      <c r="D542" s="18"/>
      <c r="E542" s="8" t="str">
        <f>IFERROR(INDEX(Menu!$E$6:$E$205,MATCH($B542,Menu!$B$6:$B$205,0)),"")</f>
        <v/>
      </c>
      <c r="F542" s="8" t="str">
        <f t="shared" si="40"/>
        <v/>
      </c>
      <c r="G542" s="15" t="str">
        <f>IFERROR(INDEX(Menu!$D$6:$D$205,MATCH($B542,Menu!$B$6:$B$205,0)),"")</f>
        <v/>
      </c>
      <c r="H542" s="15" t="str">
        <f t="shared" si="41"/>
        <v/>
      </c>
      <c r="I542" s="15" t="str">
        <f t="shared" si="42"/>
        <v/>
      </c>
      <c r="J542" s="10"/>
      <c r="K542" s="10"/>
      <c r="L542" t="str">
        <f t="shared" si="43"/>
        <v/>
      </c>
      <c r="M542" s="14" t="str">
        <f t="shared" si="44"/>
        <v/>
      </c>
    </row>
    <row r="543" spans="1:13" x14ac:dyDescent="0.25">
      <c r="A543" s="16"/>
      <c r="B543" s="10"/>
      <c r="C543" s="14" t="str">
        <f>IFERROR(INDEX(Menu!$C$6:$C$205,MATCH($B543,Menu!$B$6:$B$205,0)),"")</f>
        <v/>
      </c>
      <c r="D543" s="18"/>
      <c r="E543" s="8" t="str">
        <f>IFERROR(INDEX(Menu!$E$6:$E$205,MATCH($B543,Menu!$B$6:$B$205,0)),"")</f>
        <v/>
      </c>
      <c r="F543" s="8" t="str">
        <f t="shared" si="40"/>
        <v/>
      </c>
      <c r="G543" s="15" t="str">
        <f>IFERROR(INDEX(Menu!$D$6:$D$205,MATCH($B543,Menu!$B$6:$B$205,0)),"")</f>
        <v/>
      </c>
      <c r="H543" s="15" t="str">
        <f t="shared" si="41"/>
        <v/>
      </c>
      <c r="I543" s="15" t="str">
        <f t="shared" si="42"/>
        <v/>
      </c>
      <c r="J543" s="10"/>
      <c r="K543" s="10"/>
      <c r="L543" t="str">
        <f t="shared" si="43"/>
        <v/>
      </c>
      <c r="M543" s="14" t="str">
        <f t="shared" si="44"/>
        <v/>
      </c>
    </row>
    <row r="544" spans="1:13" x14ac:dyDescent="0.25">
      <c r="A544" s="16"/>
      <c r="B544" s="10"/>
      <c r="C544" s="14" t="str">
        <f>IFERROR(INDEX(Menu!$C$6:$C$205,MATCH($B544,Menu!$B$6:$B$205,0)),"")</f>
        <v/>
      </c>
      <c r="D544" s="18"/>
      <c r="E544" s="8" t="str">
        <f>IFERROR(INDEX(Menu!$E$6:$E$205,MATCH($B544,Menu!$B$6:$B$205,0)),"")</f>
        <v/>
      </c>
      <c r="F544" s="8" t="str">
        <f t="shared" si="40"/>
        <v/>
      </c>
      <c r="G544" s="15" t="str">
        <f>IFERROR(INDEX(Menu!$D$6:$D$205,MATCH($B544,Menu!$B$6:$B$205,0)),"")</f>
        <v/>
      </c>
      <c r="H544" s="15" t="str">
        <f t="shared" si="41"/>
        <v/>
      </c>
      <c r="I544" s="15" t="str">
        <f t="shared" si="42"/>
        <v/>
      </c>
      <c r="J544" s="10"/>
      <c r="K544" s="10"/>
      <c r="L544" t="str">
        <f t="shared" si="43"/>
        <v/>
      </c>
      <c r="M544" s="14" t="str">
        <f t="shared" si="44"/>
        <v/>
      </c>
    </row>
    <row r="545" spans="1:13" x14ac:dyDescent="0.25">
      <c r="A545" s="16"/>
      <c r="B545" s="10"/>
      <c r="C545" s="14" t="str">
        <f>IFERROR(INDEX(Menu!$C$6:$C$205,MATCH($B545,Menu!$B$6:$B$205,0)),"")</f>
        <v/>
      </c>
      <c r="D545" s="18"/>
      <c r="E545" s="8" t="str">
        <f>IFERROR(INDEX(Menu!$E$6:$E$205,MATCH($B545,Menu!$B$6:$B$205,0)),"")</f>
        <v/>
      </c>
      <c r="F545" s="8" t="str">
        <f t="shared" si="40"/>
        <v/>
      </c>
      <c r="G545" s="15" t="str">
        <f>IFERROR(INDEX(Menu!$D$6:$D$205,MATCH($B545,Menu!$B$6:$B$205,0)),"")</f>
        <v/>
      </c>
      <c r="H545" s="15" t="str">
        <f t="shared" si="41"/>
        <v/>
      </c>
      <c r="I545" s="15" t="str">
        <f t="shared" si="42"/>
        <v/>
      </c>
      <c r="J545" s="10"/>
      <c r="K545" s="10"/>
      <c r="L545" t="str">
        <f t="shared" si="43"/>
        <v/>
      </c>
      <c r="M545" s="14" t="str">
        <f t="shared" si="44"/>
        <v/>
      </c>
    </row>
    <row r="546" spans="1:13" x14ac:dyDescent="0.25">
      <c r="A546" s="16"/>
      <c r="B546" s="10"/>
      <c r="C546" s="14" t="str">
        <f>IFERROR(INDEX(Menu!$C$6:$C$205,MATCH($B546,Menu!$B$6:$B$205,0)),"")</f>
        <v/>
      </c>
      <c r="D546" s="18"/>
      <c r="E546" s="8" t="str">
        <f>IFERROR(INDEX(Menu!$E$6:$E$205,MATCH($B546,Menu!$B$6:$B$205,0)),"")</f>
        <v/>
      </c>
      <c r="F546" s="8" t="str">
        <f t="shared" si="40"/>
        <v/>
      </c>
      <c r="G546" s="15" t="str">
        <f>IFERROR(INDEX(Menu!$D$6:$D$205,MATCH($B546,Menu!$B$6:$B$205,0)),"")</f>
        <v/>
      </c>
      <c r="H546" s="15" t="str">
        <f t="shared" si="41"/>
        <v/>
      </c>
      <c r="I546" s="15" t="str">
        <f t="shared" si="42"/>
        <v/>
      </c>
      <c r="J546" s="10"/>
      <c r="K546" s="10"/>
      <c r="L546" t="str">
        <f t="shared" si="43"/>
        <v/>
      </c>
      <c r="M546" s="14" t="str">
        <f t="shared" si="44"/>
        <v/>
      </c>
    </row>
    <row r="547" spans="1:13" x14ac:dyDescent="0.25">
      <c r="A547" s="16"/>
      <c r="B547" s="10"/>
      <c r="C547" s="14" t="str">
        <f>IFERROR(INDEX(Menu!$C$6:$C$205,MATCH($B547,Menu!$B$6:$B$205,0)),"")</f>
        <v/>
      </c>
      <c r="D547" s="18"/>
      <c r="E547" s="8" t="str">
        <f>IFERROR(INDEX(Menu!$E$6:$E$205,MATCH($B547,Menu!$B$6:$B$205,0)),"")</f>
        <v/>
      </c>
      <c r="F547" s="8" t="str">
        <f t="shared" si="40"/>
        <v/>
      </c>
      <c r="G547" s="15" t="str">
        <f>IFERROR(INDEX(Menu!$D$6:$D$205,MATCH($B547,Menu!$B$6:$B$205,0)),"")</f>
        <v/>
      </c>
      <c r="H547" s="15" t="str">
        <f t="shared" si="41"/>
        <v/>
      </c>
      <c r="I547" s="15" t="str">
        <f t="shared" si="42"/>
        <v/>
      </c>
      <c r="J547" s="10"/>
      <c r="K547" s="10"/>
      <c r="L547" t="str">
        <f t="shared" si="43"/>
        <v/>
      </c>
      <c r="M547" s="14" t="str">
        <f t="shared" si="44"/>
        <v/>
      </c>
    </row>
    <row r="548" spans="1:13" x14ac:dyDescent="0.25">
      <c r="A548" s="16"/>
      <c r="B548" s="10"/>
      <c r="C548" s="14" t="str">
        <f>IFERROR(INDEX(Menu!$C$6:$C$205,MATCH($B548,Menu!$B$6:$B$205,0)),"")</f>
        <v/>
      </c>
      <c r="D548" s="18"/>
      <c r="E548" s="8" t="str">
        <f>IFERROR(INDEX(Menu!$E$6:$E$205,MATCH($B548,Menu!$B$6:$B$205,0)),"")</f>
        <v/>
      </c>
      <c r="F548" s="8" t="str">
        <f t="shared" si="40"/>
        <v/>
      </c>
      <c r="G548" s="15" t="str">
        <f>IFERROR(INDEX(Menu!$D$6:$D$205,MATCH($B548,Menu!$B$6:$B$205,0)),"")</f>
        <v/>
      </c>
      <c r="H548" s="15" t="str">
        <f t="shared" si="41"/>
        <v/>
      </c>
      <c r="I548" s="15" t="str">
        <f t="shared" si="42"/>
        <v/>
      </c>
      <c r="J548" s="10"/>
      <c r="K548" s="10"/>
      <c r="L548" t="str">
        <f t="shared" si="43"/>
        <v/>
      </c>
      <c r="M548" s="14" t="str">
        <f t="shared" si="44"/>
        <v/>
      </c>
    </row>
    <row r="549" spans="1:13" x14ac:dyDescent="0.25">
      <c r="A549" s="16"/>
      <c r="B549" s="10"/>
      <c r="C549" s="14" t="str">
        <f>IFERROR(INDEX(Menu!$C$6:$C$205,MATCH($B549,Menu!$B$6:$B$205,0)),"")</f>
        <v/>
      </c>
      <c r="D549" s="18"/>
      <c r="E549" s="8" t="str">
        <f>IFERROR(INDEX(Menu!$E$6:$E$205,MATCH($B549,Menu!$B$6:$B$205,0)),"")</f>
        <v/>
      </c>
      <c r="F549" s="8" t="str">
        <f t="shared" si="40"/>
        <v/>
      </c>
      <c r="G549" s="15" t="str">
        <f>IFERROR(INDEX(Menu!$D$6:$D$205,MATCH($B549,Menu!$B$6:$B$205,0)),"")</f>
        <v/>
      </c>
      <c r="H549" s="15" t="str">
        <f t="shared" si="41"/>
        <v/>
      </c>
      <c r="I549" s="15" t="str">
        <f t="shared" si="42"/>
        <v/>
      </c>
      <c r="J549" s="10"/>
      <c r="K549" s="10"/>
      <c r="L549" t="str">
        <f t="shared" si="43"/>
        <v/>
      </c>
      <c r="M549" s="14" t="str">
        <f t="shared" si="44"/>
        <v/>
      </c>
    </row>
    <row r="550" spans="1:13" x14ac:dyDescent="0.25">
      <c r="A550" s="16"/>
      <c r="B550" s="10"/>
      <c r="C550" s="14" t="str">
        <f>IFERROR(INDEX(Menu!$C$6:$C$205,MATCH($B550,Menu!$B$6:$B$205,0)),"")</f>
        <v/>
      </c>
      <c r="D550" s="18"/>
      <c r="E550" s="8" t="str">
        <f>IFERROR(INDEX(Menu!$E$6:$E$205,MATCH($B550,Menu!$B$6:$B$205,0)),"")</f>
        <v/>
      </c>
      <c r="F550" s="8" t="str">
        <f t="shared" si="40"/>
        <v/>
      </c>
      <c r="G550" s="15" t="str">
        <f>IFERROR(INDEX(Menu!$D$6:$D$205,MATCH($B550,Menu!$B$6:$B$205,0)),"")</f>
        <v/>
      </c>
      <c r="H550" s="15" t="str">
        <f t="shared" si="41"/>
        <v/>
      </c>
      <c r="I550" s="15" t="str">
        <f t="shared" si="42"/>
        <v/>
      </c>
      <c r="J550" s="10"/>
      <c r="K550" s="10"/>
      <c r="L550" t="str">
        <f t="shared" si="43"/>
        <v/>
      </c>
      <c r="M550" s="14" t="str">
        <f t="shared" si="44"/>
        <v/>
      </c>
    </row>
    <row r="551" spans="1:13" x14ac:dyDescent="0.25">
      <c r="A551" s="16"/>
      <c r="B551" s="10"/>
      <c r="C551" s="14" t="str">
        <f>IFERROR(INDEX(Menu!$C$6:$C$205,MATCH($B551,Menu!$B$6:$B$205,0)),"")</f>
        <v/>
      </c>
      <c r="D551" s="18"/>
      <c r="E551" s="8" t="str">
        <f>IFERROR(INDEX(Menu!$E$6:$E$205,MATCH($B551,Menu!$B$6:$B$205,0)),"")</f>
        <v/>
      </c>
      <c r="F551" s="8" t="str">
        <f t="shared" si="40"/>
        <v/>
      </c>
      <c r="G551" s="15" t="str">
        <f>IFERROR(INDEX(Menu!$D$6:$D$205,MATCH($B551,Menu!$B$6:$B$205,0)),"")</f>
        <v/>
      </c>
      <c r="H551" s="15" t="str">
        <f t="shared" si="41"/>
        <v/>
      </c>
      <c r="I551" s="15" t="str">
        <f t="shared" si="42"/>
        <v/>
      </c>
      <c r="J551" s="10"/>
      <c r="K551" s="10"/>
      <c r="L551" t="str">
        <f t="shared" si="43"/>
        <v/>
      </c>
      <c r="M551" s="14" t="str">
        <f t="shared" si="44"/>
        <v/>
      </c>
    </row>
    <row r="552" spans="1:13" x14ac:dyDescent="0.25">
      <c r="A552" s="16"/>
      <c r="B552" s="10"/>
      <c r="C552" s="14" t="str">
        <f>IFERROR(INDEX(Menu!$C$6:$C$205,MATCH($B552,Menu!$B$6:$B$205,0)),"")</f>
        <v/>
      </c>
      <c r="D552" s="18"/>
      <c r="E552" s="8" t="str">
        <f>IFERROR(INDEX(Menu!$E$6:$E$205,MATCH($B552,Menu!$B$6:$B$205,0)),"")</f>
        <v/>
      </c>
      <c r="F552" s="8" t="str">
        <f t="shared" si="40"/>
        <v/>
      </c>
      <c r="G552" s="15" t="str">
        <f>IFERROR(INDEX(Menu!$D$6:$D$205,MATCH($B552,Menu!$B$6:$B$205,0)),"")</f>
        <v/>
      </c>
      <c r="H552" s="15" t="str">
        <f t="shared" si="41"/>
        <v/>
      </c>
      <c r="I552" s="15" t="str">
        <f t="shared" si="42"/>
        <v/>
      </c>
      <c r="J552" s="10"/>
      <c r="K552" s="10"/>
      <c r="L552" t="str">
        <f t="shared" si="43"/>
        <v/>
      </c>
      <c r="M552" s="14" t="str">
        <f t="shared" si="44"/>
        <v/>
      </c>
    </row>
    <row r="553" spans="1:13" x14ac:dyDescent="0.25">
      <c r="A553" s="16"/>
      <c r="B553" s="10"/>
      <c r="C553" s="14" t="str">
        <f>IFERROR(INDEX(Menu!$C$6:$C$205,MATCH($B553,Menu!$B$6:$B$205,0)),"")</f>
        <v/>
      </c>
      <c r="D553" s="18"/>
      <c r="E553" s="8" t="str">
        <f>IFERROR(INDEX(Menu!$E$6:$E$205,MATCH($B553,Menu!$B$6:$B$205,0)),"")</f>
        <v/>
      </c>
      <c r="F553" s="8" t="str">
        <f t="shared" si="40"/>
        <v/>
      </c>
      <c r="G553" s="15" t="str">
        <f>IFERROR(INDEX(Menu!$D$6:$D$205,MATCH($B553,Menu!$B$6:$B$205,0)),"")</f>
        <v/>
      </c>
      <c r="H553" s="15" t="str">
        <f t="shared" si="41"/>
        <v/>
      </c>
      <c r="I553" s="15" t="str">
        <f t="shared" si="42"/>
        <v/>
      </c>
      <c r="J553" s="10"/>
      <c r="K553" s="10"/>
      <c r="L553" t="str">
        <f t="shared" si="43"/>
        <v/>
      </c>
      <c r="M553" s="14" t="str">
        <f t="shared" si="44"/>
        <v/>
      </c>
    </row>
    <row r="554" spans="1:13" x14ac:dyDescent="0.25">
      <c r="A554" s="16"/>
      <c r="B554" s="10"/>
      <c r="C554" s="14" t="str">
        <f>IFERROR(INDEX(Menu!$C$6:$C$205,MATCH($B554,Menu!$B$6:$B$205,0)),"")</f>
        <v/>
      </c>
      <c r="D554" s="18"/>
      <c r="E554" s="8" t="str">
        <f>IFERROR(INDEX(Menu!$E$6:$E$205,MATCH($B554,Menu!$B$6:$B$205,0)),"")</f>
        <v/>
      </c>
      <c r="F554" s="8" t="str">
        <f t="shared" si="40"/>
        <v/>
      </c>
      <c r="G554" s="15" t="str">
        <f>IFERROR(INDEX(Menu!$D$6:$D$205,MATCH($B554,Menu!$B$6:$B$205,0)),"")</f>
        <v/>
      </c>
      <c r="H554" s="15" t="str">
        <f t="shared" si="41"/>
        <v/>
      </c>
      <c r="I554" s="15" t="str">
        <f t="shared" si="42"/>
        <v/>
      </c>
      <c r="J554" s="10"/>
      <c r="K554" s="10"/>
      <c r="L554" t="str">
        <f t="shared" si="43"/>
        <v/>
      </c>
      <c r="M554" s="14" t="str">
        <f t="shared" si="44"/>
        <v/>
      </c>
    </row>
    <row r="555" spans="1:13" x14ac:dyDescent="0.25">
      <c r="A555" s="16"/>
      <c r="B555" s="10"/>
      <c r="C555" s="14" t="str">
        <f>IFERROR(INDEX(Menu!$C$6:$C$205,MATCH($B555,Menu!$B$6:$B$205,0)),"")</f>
        <v/>
      </c>
      <c r="D555" s="18"/>
      <c r="E555" s="8" t="str">
        <f>IFERROR(INDEX(Menu!$E$6:$E$205,MATCH($B555,Menu!$B$6:$B$205,0)),"")</f>
        <v/>
      </c>
      <c r="F555" s="8" t="str">
        <f t="shared" si="40"/>
        <v/>
      </c>
      <c r="G555" s="15" t="str">
        <f>IFERROR(INDEX(Menu!$D$6:$D$205,MATCH($B555,Menu!$B$6:$B$205,0)),"")</f>
        <v/>
      </c>
      <c r="H555" s="15" t="str">
        <f t="shared" si="41"/>
        <v/>
      </c>
      <c r="I555" s="15" t="str">
        <f t="shared" si="42"/>
        <v/>
      </c>
      <c r="J555" s="10"/>
      <c r="K555" s="10"/>
      <c r="L555" t="str">
        <f t="shared" si="43"/>
        <v/>
      </c>
      <c r="M555" s="14" t="str">
        <f t="shared" si="44"/>
        <v/>
      </c>
    </row>
    <row r="556" spans="1:13" x14ac:dyDescent="0.25">
      <c r="A556" s="16"/>
      <c r="B556" s="10"/>
      <c r="C556" s="14" t="str">
        <f>IFERROR(INDEX(Menu!$C$6:$C$205,MATCH($B556,Menu!$B$6:$B$205,0)),"")</f>
        <v/>
      </c>
      <c r="D556" s="18"/>
      <c r="E556" s="8" t="str">
        <f>IFERROR(INDEX(Menu!$E$6:$E$205,MATCH($B556,Menu!$B$6:$B$205,0)),"")</f>
        <v/>
      </c>
      <c r="F556" s="8" t="str">
        <f t="shared" si="40"/>
        <v/>
      </c>
      <c r="G556" s="15" t="str">
        <f>IFERROR(INDEX(Menu!$D$6:$D$205,MATCH($B556,Menu!$B$6:$B$205,0)),"")</f>
        <v/>
      </c>
      <c r="H556" s="15" t="str">
        <f t="shared" si="41"/>
        <v/>
      </c>
      <c r="I556" s="15" t="str">
        <f t="shared" si="42"/>
        <v/>
      </c>
      <c r="J556" s="10"/>
      <c r="K556" s="10"/>
      <c r="L556" t="str">
        <f t="shared" si="43"/>
        <v/>
      </c>
      <c r="M556" s="14" t="str">
        <f t="shared" si="44"/>
        <v/>
      </c>
    </row>
    <row r="557" spans="1:13" x14ac:dyDescent="0.25">
      <c r="A557" s="16"/>
      <c r="B557" s="10"/>
      <c r="C557" s="14" t="str">
        <f>IFERROR(INDEX(Menu!$C$6:$C$205,MATCH($B557,Menu!$B$6:$B$205,0)),"")</f>
        <v/>
      </c>
      <c r="D557" s="18"/>
      <c r="E557" s="8" t="str">
        <f>IFERROR(INDEX(Menu!$E$6:$E$205,MATCH($B557,Menu!$B$6:$B$205,0)),"")</f>
        <v/>
      </c>
      <c r="F557" s="8" t="str">
        <f t="shared" si="40"/>
        <v/>
      </c>
      <c r="G557" s="15" t="str">
        <f>IFERROR(INDEX(Menu!$D$6:$D$205,MATCH($B557,Menu!$B$6:$B$205,0)),"")</f>
        <v/>
      </c>
      <c r="H557" s="15" t="str">
        <f t="shared" si="41"/>
        <v/>
      </c>
      <c r="I557" s="15" t="str">
        <f t="shared" si="42"/>
        <v/>
      </c>
      <c r="J557" s="10"/>
      <c r="K557" s="10"/>
      <c r="L557" t="str">
        <f t="shared" si="43"/>
        <v/>
      </c>
      <c r="M557" s="14" t="str">
        <f t="shared" si="44"/>
        <v/>
      </c>
    </row>
    <row r="558" spans="1:13" x14ac:dyDescent="0.25">
      <c r="A558" s="16"/>
      <c r="B558" s="10"/>
      <c r="C558" s="14" t="str">
        <f>IFERROR(INDEX(Menu!$C$6:$C$205,MATCH($B558,Menu!$B$6:$B$205,0)),"")</f>
        <v/>
      </c>
      <c r="D558" s="18"/>
      <c r="E558" s="8" t="str">
        <f>IFERROR(INDEX(Menu!$E$6:$E$205,MATCH($B558,Menu!$B$6:$B$205,0)),"")</f>
        <v/>
      </c>
      <c r="F558" s="8" t="str">
        <f t="shared" si="40"/>
        <v/>
      </c>
      <c r="G558" s="15" t="str">
        <f>IFERROR(INDEX(Menu!$D$6:$D$205,MATCH($B558,Menu!$B$6:$B$205,0)),"")</f>
        <v/>
      </c>
      <c r="H558" s="15" t="str">
        <f t="shared" si="41"/>
        <v/>
      </c>
      <c r="I558" s="15" t="str">
        <f t="shared" si="42"/>
        <v/>
      </c>
      <c r="J558" s="10"/>
      <c r="K558" s="10"/>
      <c r="L558" t="str">
        <f t="shared" si="43"/>
        <v/>
      </c>
      <c r="M558" s="14" t="str">
        <f t="shared" si="44"/>
        <v/>
      </c>
    </row>
    <row r="559" spans="1:13" x14ac:dyDescent="0.25">
      <c r="A559" s="16"/>
      <c r="B559" s="10"/>
      <c r="C559" s="14" t="str">
        <f>IFERROR(INDEX(Menu!$C$6:$C$205,MATCH($B559,Menu!$B$6:$B$205,0)),"")</f>
        <v/>
      </c>
      <c r="D559" s="18"/>
      <c r="E559" s="8" t="str">
        <f>IFERROR(INDEX(Menu!$E$6:$E$205,MATCH($B559,Menu!$B$6:$B$205,0)),"")</f>
        <v/>
      </c>
      <c r="F559" s="8" t="str">
        <f t="shared" si="40"/>
        <v/>
      </c>
      <c r="G559" s="15" t="str">
        <f>IFERROR(INDEX(Menu!$D$6:$D$205,MATCH($B559,Menu!$B$6:$B$205,0)),"")</f>
        <v/>
      </c>
      <c r="H559" s="15" t="str">
        <f t="shared" si="41"/>
        <v/>
      </c>
      <c r="I559" s="15" t="str">
        <f t="shared" si="42"/>
        <v/>
      </c>
      <c r="J559" s="10"/>
      <c r="K559" s="10"/>
      <c r="L559" t="str">
        <f t="shared" si="43"/>
        <v/>
      </c>
      <c r="M559" s="14" t="str">
        <f t="shared" si="44"/>
        <v/>
      </c>
    </row>
    <row r="560" spans="1:13" x14ac:dyDescent="0.25">
      <c r="A560" s="16"/>
      <c r="B560" s="10"/>
      <c r="C560" s="14" t="str">
        <f>IFERROR(INDEX(Menu!$C$6:$C$205,MATCH($B560,Menu!$B$6:$B$205,0)),"")</f>
        <v/>
      </c>
      <c r="D560" s="18"/>
      <c r="E560" s="8" t="str">
        <f>IFERROR(INDEX(Menu!$E$6:$E$205,MATCH($B560,Menu!$B$6:$B$205,0)),"")</f>
        <v/>
      </c>
      <c r="F560" s="8" t="str">
        <f t="shared" si="40"/>
        <v/>
      </c>
      <c r="G560" s="15" t="str">
        <f>IFERROR(INDEX(Menu!$D$6:$D$205,MATCH($B560,Menu!$B$6:$B$205,0)),"")</f>
        <v/>
      </c>
      <c r="H560" s="15" t="str">
        <f t="shared" si="41"/>
        <v/>
      </c>
      <c r="I560" s="15" t="str">
        <f t="shared" si="42"/>
        <v/>
      </c>
      <c r="J560" s="10"/>
      <c r="K560" s="10"/>
      <c r="L560" t="str">
        <f t="shared" si="43"/>
        <v/>
      </c>
      <c r="M560" s="14" t="str">
        <f t="shared" si="44"/>
        <v/>
      </c>
    </row>
    <row r="561" spans="1:13" x14ac:dyDescent="0.25">
      <c r="A561" s="16"/>
      <c r="B561" s="10"/>
      <c r="C561" s="14" t="str">
        <f>IFERROR(INDEX(Menu!$C$6:$C$205,MATCH($B561,Menu!$B$6:$B$205,0)),"")</f>
        <v/>
      </c>
      <c r="D561" s="18"/>
      <c r="E561" s="8" t="str">
        <f>IFERROR(INDEX(Menu!$E$6:$E$205,MATCH($B561,Menu!$B$6:$B$205,0)),"")</f>
        <v/>
      </c>
      <c r="F561" s="8" t="str">
        <f t="shared" si="40"/>
        <v/>
      </c>
      <c r="G561" s="15" t="str">
        <f>IFERROR(INDEX(Menu!$D$6:$D$205,MATCH($B561,Menu!$B$6:$B$205,0)),"")</f>
        <v/>
      </c>
      <c r="H561" s="15" t="str">
        <f t="shared" si="41"/>
        <v/>
      </c>
      <c r="I561" s="15" t="str">
        <f t="shared" si="42"/>
        <v/>
      </c>
      <c r="J561" s="10"/>
      <c r="K561" s="10"/>
      <c r="L561" t="str">
        <f t="shared" si="43"/>
        <v/>
      </c>
      <c r="M561" s="14" t="str">
        <f t="shared" si="44"/>
        <v/>
      </c>
    </row>
    <row r="562" spans="1:13" x14ac:dyDescent="0.25">
      <c r="A562" s="16"/>
      <c r="B562" s="10"/>
      <c r="C562" s="14" t="str">
        <f>IFERROR(INDEX(Menu!$C$6:$C$205,MATCH($B562,Menu!$B$6:$B$205,0)),"")</f>
        <v/>
      </c>
      <c r="D562" s="18"/>
      <c r="E562" s="8" t="str">
        <f>IFERROR(INDEX(Menu!$E$6:$E$205,MATCH($B562,Menu!$B$6:$B$205,0)),"")</f>
        <v/>
      </c>
      <c r="F562" s="8" t="str">
        <f t="shared" si="40"/>
        <v/>
      </c>
      <c r="G562" s="15" t="str">
        <f>IFERROR(INDEX(Menu!$D$6:$D$205,MATCH($B562,Menu!$B$6:$B$205,0)),"")</f>
        <v/>
      </c>
      <c r="H562" s="15" t="str">
        <f t="shared" si="41"/>
        <v/>
      </c>
      <c r="I562" s="15" t="str">
        <f t="shared" si="42"/>
        <v/>
      </c>
      <c r="J562" s="10"/>
      <c r="K562" s="10"/>
      <c r="L562" t="str">
        <f t="shared" si="43"/>
        <v/>
      </c>
      <c r="M562" s="14" t="str">
        <f t="shared" si="44"/>
        <v/>
      </c>
    </row>
    <row r="563" spans="1:13" x14ac:dyDescent="0.25">
      <c r="A563" s="16"/>
      <c r="B563" s="10"/>
      <c r="C563" s="14" t="str">
        <f>IFERROR(INDEX(Menu!$C$6:$C$205,MATCH($B563,Menu!$B$6:$B$205,0)),"")</f>
        <v/>
      </c>
      <c r="D563" s="18"/>
      <c r="E563" s="8" t="str">
        <f>IFERROR(INDEX(Menu!$E$6:$E$205,MATCH($B563,Menu!$B$6:$B$205,0)),"")</f>
        <v/>
      </c>
      <c r="F563" s="8" t="str">
        <f t="shared" si="40"/>
        <v/>
      </c>
      <c r="G563" s="15" t="str">
        <f>IFERROR(INDEX(Menu!$D$6:$D$205,MATCH($B563,Menu!$B$6:$B$205,0)),"")</f>
        <v/>
      </c>
      <c r="H563" s="15" t="str">
        <f t="shared" si="41"/>
        <v/>
      </c>
      <c r="I563" s="15" t="str">
        <f t="shared" si="42"/>
        <v/>
      </c>
      <c r="J563" s="10"/>
      <c r="K563" s="10"/>
      <c r="L563" t="str">
        <f t="shared" si="43"/>
        <v/>
      </c>
      <c r="M563" s="14" t="str">
        <f t="shared" si="44"/>
        <v/>
      </c>
    </row>
    <row r="564" spans="1:13" x14ac:dyDescent="0.25">
      <c r="A564" s="16"/>
      <c r="B564" s="10"/>
      <c r="C564" s="14" t="str">
        <f>IFERROR(INDEX(Menu!$C$6:$C$205,MATCH($B564,Menu!$B$6:$B$205,0)),"")</f>
        <v/>
      </c>
      <c r="D564" s="18"/>
      <c r="E564" s="8" t="str">
        <f>IFERROR(INDEX(Menu!$E$6:$E$205,MATCH($B564,Menu!$B$6:$B$205,0)),"")</f>
        <v/>
      </c>
      <c r="F564" s="8" t="str">
        <f t="shared" si="40"/>
        <v/>
      </c>
      <c r="G564" s="15" t="str">
        <f>IFERROR(INDEX(Menu!$D$6:$D$205,MATCH($B564,Menu!$B$6:$B$205,0)),"")</f>
        <v/>
      </c>
      <c r="H564" s="15" t="str">
        <f t="shared" si="41"/>
        <v/>
      </c>
      <c r="I564" s="15" t="str">
        <f t="shared" si="42"/>
        <v/>
      </c>
      <c r="J564" s="10"/>
      <c r="K564" s="10"/>
      <c r="L564" t="str">
        <f t="shared" si="43"/>
        <v/>
      </c>
      <c r="M564" s="14" t="str">
        <f t="shared" si="44"/>
        <v/>
      </c>
    </row>
    <row r="565" spans="1:13" x14ac:dyDescent="0.25">
      <c r="A565" s="16"/>
      <c r="B565" s="10"/>
      <c r="C565" s="14" t="str">
        <f>IFERROR(INDEX(Menu!$C$6:$C$205,MATCH($B565,Menu!$B$6:$B$205,0)),"")</f>
        <v/>
      </c>
      <c r="D565" s="18"/>
      <c r="E565" s="8" t="str">
        <f>IFERROR(INDEX(Menu!$E$6:$E$205,MATCH($B565,Menu!$B$6:$B$205,0)),"")</f>
        <v/>
      </c>
      <c r="F565" s="8" t="str">
        <f t="shared" si="40"/>
        <v/>
      </c>
      <c r="G565" s="15" t="str">
        <f>IFERROR(INDEX(Menu!$D$6:$D$205,MATCH($B565,Menu!$B$6:$B$205,0)),"")</f>
        <v/>
      </c>
      <c r="H565" s="15" t="str">
        <f t="shared" si="41"/>
        <v/>
      </c>
      <c r="I565" s="15" t="str">
        <f t="shared" si="42"/>
        <v/>
      </c>
      <c r="J565" s="10"/>
      <c r="K565" s="10"/>
      <c r="L565" t="str">
        <f t="shared" si="43"/>
        <v/>
      </c>
      <c r="M565" s="14" t="str">
        <f t="shared" si="44"/>
        <v/>
      </c>
    </row>
    <row r="566" spans="1:13" x14ac:dyDescent="0.25">
      <c r="A566" s="16"/>
      <c r="B566" s="10"/>
      <c r="C566" s="14" t="str">
        <f>IFERROR(INDEX(Menu!$C$6:$C$205,MATCH($B566,Menu!$B$6:$B$205,0)),"")</f>
        <v/>
      </c>
      <c r="D566" s="18"/>
      <c r="E566" s="8" t="str">
        <f>IFERROR(INDEX(Menu!$E$6:$E$205,MATCH($B566,Menu!$B$6:$B$205,0)),"")</f>
        <v/>
      </c>
      <c r="F566" s="8" t="str">
        <f t="shared" si="40"/>
        <v/>
      </c>
      <c r="G566" s="15" t="str">
        <f>IFERROR(INDEX(Menu!$D$6:$D$205,MATCH($B566,Menu!$B$6:$B$205,0)),"")</f>
        <v/>
      </c>
      <c r="H566" s="15" t="str">
        <f t="shared" si="41"/>
        <v/>
      </c>
      <c r="I566" s="15" t="str">
        <f t="shared" si="42"/>
        <v/>
      </c>
      <c r="J566" s="10"/>
      <c r="K566" s="10"/>
      <c r="L566" t="str">
        <f t="shared" si="43"/>
        <v/>
      </c>
      <c r="M566" s="14" t="str">
        <f t="shared" si="44"/>
        <v/>
      </c>
    </row>
    <row r="567" spans="1:13" x14ac:dyDescent="0.25">
      <c r="A567" s="16"/>
      <c r="B567" s="10"/>
      <c r="C567" s="14" t="str">
        <f>IFERROR(INDEX(Menu!$C$6:$C$205,MATCH($B567,Menu!$B$6:$B$205,0)),"")</f>
        <v/>
      </c>
      <c r="D567" s="18"/>
      <c r="E567" s="8" t="str">
        <f>IFERROR(INDEX(Menu!$E$6:$E$205,MATCH($B567,Menu!$B$6:$B$205,0)),"")</f>
        <v/>
      </c>
      <c r="F567" s="8" t="str">
        <f t="shared" si="40"/>
        <v/>
      </c>
      <c r="G567" s="15" t="str">
        <f>IFERROR(INDEX(Menu!$D$6:$D$205,MATCH($B567,Menu!$B$6:$B$205,0)),"")</f>
        <v/>
      </c>
      <c r="H567" s="15" t="str">
        <f t="shared" si="41"/>
        <v/>
      </c>
      <c r="I567" s="15" t="str">
        <f t="shared" si="42"/>
        <v/>
      </c>
      <c r="J567" s="10"/>
      <c r="K567" s="10"/>
      <c r="L567" t="str">
        <f t="shared" si="43"/>
        <v/>
      </c>
      <c r="M567" s="14" t="str">
        <f t="shared" si="44"/>
        <v/>
      </c>
    </row>
    <row r="568" spans="1:13" x14ac:dyDescent="0.25">
      <c r="A568" s="16"/>
      <c r="B568" s="10"/>
      <c r="C568" s="14" t="str">
        <f>IFERROR(INDEX(Menu!$C$6:$C$205,MATCH($B568,Menu!$B$6:$B$205,0)),"")</f>
        <v/>
      </c>
      <c r="D568" s="18"/>
      <c r="E568" s="8" t="str">
        <f>IFERROR(INDEX(Menu!$E$6:$E$205,MATCH($B568,Menu!$B$6:$B$205,0)),"")</f>
        <v/>
      </c>
      <c r="F568" s="8" t="str">
        <f t="shared" si="40"/>
        <v/>
      </c>
      <c r="G568" s="15" t="str">
        <f>IFERROR(INDEX(Menu!$D$6:$D$205,MATCH($B568,Menu!$B$6:$B$205,0)),"")</f>
        <v/>
      </c>
      <c r="H568" s="15" t="str">
        <f t="shared" si="41"/>
        <v/>
      </c>
      <c r="I568" s="15" t="str">
        <f t="shared" si="42"/>
        <v/>
      </c>
      <c r="J568" s="10"/>
      <c r="K568" s="10"/>
      <c r="L568" t="str">
        <f t="shared" si="43"/>
        <v/>
      </c>
      <c r="M568" s="14" t="str">
        <f t="shared" si="44"/>
        <v/>
      </c>
    </row>
    <row r="569" spans="1:13" x14ac:dyDescent="0.25">
      <c r="A569" s="16"/>
      <c r="B569" s="10"/>
      <c r="C569" s="14" t="str">
        <f>IFERROR(INDEX(Menu!$C$6:$C$205,MATCH($B569,Menu!$B$6:$B$205,0)),"")</f>
        <v/>
      </c>
      <c r="D569" s="18"/>
      <c r="E569" s="8" t="str">
        <f>IFERROR(INDEX(Menu!$E$6:$E$205,MATCH($B569,Menu!$B$6:$B$205,0)),"")</f>
        <v/>
      </c>
      <c r="F569" s="8" t="str">
        <f t="shared" si="40"/>
        <v/>
      </c>
      <c r="G569" s="15" t="str">
        <f>IFERROR(INDEX(Menu!$D$6:$D$205,MATCH($B569,Menu!$B$6:$B$205,0)),"")</f>
        <v/>
      </c>
      <c r="H569" s="15" t="str">
        <f t="shared" si="41"/>
        <v/>
      </c>
      <c r="I569" s="15" t="str">
        <f t="shared" si="42"/>
        <v/>
      </c>
      <c r="J569" s="10"/>
      <c r="K569" s="10"/>
      <c r="L569" t="str">
        <f t="shared" si="43"/>
        <v/>
      </c>
      <c r="M569" s="14" t="str">
        <f t="shared" si="44"/>
        <v/>
      </c>
    </row>
    <row r="570" spans="1:13" x14ac:dyDescent="0.25">
      <c r="A570" s="16"/>
      <c r="B570" s="10"/>
      <c r="C570" s="14" t="str">
        <f>IFERROR(INDEX(Menu!$C$6:$C$205,MATCH($B570,Menu!$B$6:$B$205,0)),"")</f>
        <v/>
      </c>
      <c r="D570" s="18"/>
      <c r="E570" s="8" t="str">
        <f>IFERROR(INDEX(Menu!$E$6:$E$205,MATCH($B570,Menu!$B$6:$B$205,0)),"")</f>
        <v/>
      </c>
      <c r="F570" s="8" t="str">
        <f t="shared" si="40"/>
        <v/>
      </c>
      <c r="G570" s="15" t="str">
        <f>IFERROR(INDEX(Menu!$D$6:$D$205,MATCH($B570,Menu!$B$6:$B$205,0)),"")</f>
        <v/>
      </c>
      <c r="H570" s="15" t="str">
        <f t="shared" si="41"/>
        <v/>
      </c>
      <c r="I570" s="15" t="str">
        <f t="shared" si="42"/>
        <v/>
      </c>
      <c r="J570" s="10"/>
      <c r="K570" s="10"/>
      <c r="L570" t="str">
        <f t="shared" si="43"/>
        <v/>
      </c>
      <c r="M570" s="14" t="str">
        <f t="shared" si="44"/>
        <v/>
      </c>
    </row>
    <row r="571" spans="1:13" x14ac:dyDescent="0.25">
      <c r="A571" s="16"/>
      <c r="B571" s="10"/>
      <c r="C571" s="14" t="str">
        <f>IFERROR(INDEX(Menu!$C$6:$C$205,MATCH($B571,Menu!$B$6:$B$205,0)),"")</f>
        <v/>
      </c>
      <c r="D571" s="18"/>
      <c r="E571" s="8" t="str">
        <f>IFERROR(INDEX(Menu!$E$6:$E$205,MATCH($B571,Menu!$B$6:$B$205,0)),"")</f>
        <v/>
      </c>
      <c r="F571" s="8" t="str">
        <f t="shared" si="40"/>
        <v/>
      </c>
      <c r="G571" s="15" t="str">
        <f>IFERROR(INDEX(Menu!$D$6:$D$205,MATCH($B571,Menu!$B$6:$B$205,0)),"")</f>
        <v/>
      </c>
      <c r="H571" s="15" t="str">
        <f t="shared" si="41"/>
        <v/>
      </c>
      <c r="I571" s="15" t="str">
        <f t="shared" si="42"/>
        <v/>
      </c>
      <c r="J571" s="10"/>
      <c r="K571" s="10"/>
      <c r="L571" t="str">
        <f t="shared" si="43"/>
        <v/>
      </c>
      <c r="M571" s="14" t="str">
        <f t="shared" si="44"/>
        <v/>
      </c>
    </row>
    <row r="572" spans="1:13" x14ac:dyDescent="0.25">
      <c r="A572" s="16"/>
      <c r="B572" s="10"/>
      <c r="C572" s="14" t="str">
        <f>IFERROR(INDEX(Menu!$C$6:$C$205,MATCH($B572,Menu!$B$6:$B$205,0)),"")</f>
        <v/>
      </c>
      <c r="D572" s="18"/>
      <c r="E572" s="8" t="str">
        <f>IFERROR(INDEX(Menu!$E$6:$E$205,MATCH($B572,Menu!$B$6:$B$205,0)),"")</f>
        <v/>
      </c>
      <c r="F572" s="8" t="str">
        <f t="shared" si="40"/>
        <v/>
      </c>
      <c r="G572" s="15" t="str">
        <f>IFERROR(INDEX(Menu!$D$6:$D$205,MATCH($B572,Menu!$B$6:$B$205,0)),"")</f>
        <v/>
      </c>
      <c r="H572" s="15" t="str">
        <f t="shared" si="41"/>
        <v/>
      </c>
      <c r="I572" s="15" t="str">
        <f t="shared" si="42"/>
        <v/>
      </c>
      <c r="J572" s="10"/>
      <c r="K572" s="10"/>
      <c r="L572" t="str">
        <f t="shared" si="43"/>
        <v/>
      </c>
      <c r="M572" s="14" t="str">
        <f t="shared" si="44"/>
        <v/>
      </c>
    </row>
    <row r="573" spans="1:13" x14ac:dyDescent="0.25">
      <c r="A573" s="16"/>
      <c r="B573" s="10"/>
      <c r="C573" s="14" t="str">
        <f>IFERROR(INDEX(Menu!$C$6:$C$205,MATCH($B573,Menu!$B$6:$B$205,0)),"")</f>
        <v/>
      </c>
      <c r="D573" s="18"/>
      <c r="E573" s="8" t="str">
        <f>IFERROR(INDEX(Menu!$E$6:$E$205,MATCH($B573,Menu!$B$6:$B$205,0)),"")</f>
        <v/>
      </c>
      <c r="F573" s="8" t="str">
        <f t="shared" si="40"/>
        <v/>
      </c>
      <c r="G573" s="15" t="str">
        <f>IFERROR(INDEX(Menu!$D$6:$D$205,MATCH($B573,Menu!$B$6:$B$205,0)),"")</f>
        <v/>
      </c>
      <c r="H573" s="15" t="str">
        <f t="shared" si="41"/>
        <v/>
      </c>
      <c r="I573" s="15" t="str">
        <f t="shared" si="42"/>
        <v/>
      </c>
      <c r="J573" s="10"/>
      <c r="K573" s="10"/>
      <c r="L573" t="str">
        <f t="shared" si="43"/>
        <v/>
      </c>
      <c r="M573" s="14" t="str">
        <f t="shared" si="44"/>
        <v/>
      </c>
    </row>
    <row r="574" spans="1:13" x14ac:dyDescent="0.25">
      <c r="A574" s="16"/>
      <c r="B574" s="10"/>
      <c r="C574" s="14" t="str">
        <f>IFERROR(INDEX(Menu!$C$6:$C$205,MATCH($B574,Menu!$B$6:$B$205,0)),"")</f>
        <v/>
      </c>
      <c r="D574" s="18"/>
      <c r="E574" s="8" t="str">
        <f>IFERROR(INDEX(Menu!$E$6:$E$205,MATCH($B574,Menu!$B$6:$B$205,0)),"")</f>
        <v/>
      </c>
      <c r="F574" s="8" t="str">
        <f t="shared" si="40"/>
        <v/>
      </c>
      <c r="G574" s="15" t="str">
        <f>IFERROR(INDEX(Menu!$D$6:$D$205,MATCH($B574,Menu!$B$6:$B$205,0)),"")</f>
        <v/>
      </c>
      <c r="H574" s="15" t="str">
        <f t="shared" si="41"/>
        <v/>
      </c>
      <c r="I574" s="15" t="str">
        <f t="shared" si="42"/>
        <v/>
      </c>
      <c r="J574" s="10"/>
      <c r="K574" s="10"/>
      <c r="L574" t="str">
        <f t="shared" si="43"/>
        <v/>
      </c>
      <c r="M574" s="14" t="str">
        <f t="shared" si="44"/>
        <v/>
      </c>
    </row>
    <row r="575" spans="1:13" x14ac:dyDescent="0.25">
      <c r="A575" s="16"/>
      <c r="B575" s="10"/>
      <c r="C575" s="14" t="str">
        <f>IFERROR(INDEX(Menu!$C$6:$C$205,MATCH($B575,Menu!$B$6:$B$205,0)),"")</f>
        <v/>
      </c>
      <c r="D575" s="18"/>
      <c r="E575" s="8" t="str">
        <f>IFERROR(INDEX(Menu!$E$6:$E$205,MATCH($B575,Menu!$B$6:$B$205,0)),"")</f>
        <v/>
      </c>
      <c r="F575" s="8" t="str">
        <f t="shared" si="40"/>
        <v/>
      </c>
      <c r="G575" s="15" t="str">
        <f>IFERROR(INDEX(Menu!$D$6:$D$205,MATCH($B575,Menu!$B$6:$B$205,0)),"")</f>
        <v/>
      </c>
      <c r="H575" s="15" t="str">
        <f t="shared" si="41"/>
        <v/>
      </c>
      <c r="I575" s="15" t="str">
        <f t="shared" si="42"/>
        <v/>
      </c>
      <c r="J575" s="10"/>
      <c r="K575" s="10"/>
      <c r="L575" t="str">
        <f t="shared" si="43"/>
        <v/>
      </c>
      <c r="M575" s="14" t="str">
        <f t="shared" si="44"/>
        <v/>
      </c>
    </row>
    <row r="576" spans="1:13" x14ac:dyDescent="0.25">
      <c r="A576" s="16"/>
      <c r="B576" s="10"/>
      <c r="C576" s="14" t="str">
        <f>IFERROR(INDEX(Menu!$C$6:$C$205,MATCH($B576,Menu!$B$6:$B$205,0)),"")</f>
        <v/>
      </c>
      <c r="D576" s="18"/>
      <c r="E576" s="8" t="str">
        <f>IFERROR(INDEX(Menu!$E$6:$E$205,MATCH($B576,Menu!$B$6:$B$205,0)),"")</f>
        <v/>
      </c>
      <c r="F576" s="8" t="str">
        <f t="shared" si="40"/>
        <v/>
      </c>
      <c r="G576" s="15" t="str">
        <f>IFERROR(INDEX(Menu!$D$6:$D$205,MATCH($B576,Menu!$B$6:$B$205,0)),"")</f>
        <v/>
      </c>
      <c r="H576" s="15" t="str">
        <f t="shared" si="41"/>
        <v/>
      </c>
      <c r="I576" s="15" t="str">
        <f t="shared" si="42"/>
        <v/>
      </c>
      <c r="J576" s="10"/>
      <c r="K576" s="10"/>
      <c r="L576" t="str">
        <f t="shared" si="43"/>
        <v/>
      </c>
      <c r="M576" s="14" t="str">
        <f t="shared" si="44"/>
        <v/>
      </c>
    </row>
    <row r="577" spans="1:13" x14ac:dyDescent="0.25">
      <c r="A577" s="16"/>
      <c r="B577" s="10"/>
      <c r="C577" s="14" t="str">
        <f>IFERROR(INDEX(Menu!$C$6:$C$205,MATCH($B577,Menu!$B$6:$B$205,0)),"")</f>
        <v/>
      </c>
      <c r="D577" s="18"/>
      <c r="E577" s="8" t="str">
        <f>IFERROR(INDEX(Menu!$E$6:$E$205,MATCH($B577,Menu!$B$6:$B$205,0)),"")</f>
        <v/>
      </c>
      <c r="F577" s="8" t="str">
        <f t="shared" si="40"/>
        <v/>
      </c>
      <c r="G577" s="15" t="str">
        <f>IFERROR(INDEX(Menu!$D$6:$D$205,MATCH($B577,Menu!$B$6:$B$205,0)),"")</f>
        <v/>
      </c>
      <c r="H577" s="15" t="str">
        <f t="shared" si="41"/>
        <v/>
      </c>
      <c r="I577" s="15" t="str">
        <f t="shared" si="42"/>
        <v/>
      </c>
      <c r="J577" s="10"/>
      <c r="K577" s="10"/>
      <c r="L577" t="str">
        <f t="shared" si="43"/>
        <v/>
      </c>
      <c r="M577" s="14" t="str">
        <f t="shared" si="44"/>
        <v/>
      </c>
    </row>
    <row r="578" spans="1:13" x14ac:dyDescent="0.25">
      <c r="A578" s="16"/>
      <c r="B578" s="10"/>
      <c r="C578" s="14" t="str">
        <f>IFERROR(INDEX(Menu!$C$6:$C$205,MATCH($B578,Menu!$B$6:$B$205,0)),"")</f>
        <v/>
      </c>
      <c r="D578" s="18"/>
      <c r="E578" s="8" t="str">
        <f>IFERROR(INDEX(Menu!$E$6:$E$205,MATCH($B578,Menu!$B$6:$B$205,0)),"")</f>
        <v/>
      </c>
      <c r="F578" s="8" t="str">
        <f t="shared" si="40"/>
        <v/>
      </c>
      <c r="G578" s="15" t="str">
        <f>IFERROR(INDEX(Menu!$D$6:$D$205,MATCH($B578,Menu!$B$6:$B$205,0)),"")</f>
        <v/>
      </c>
      <c r="H578" s="15" t="str">
        <f t="shared" si="41"/>
        <v/>
      </c>
      <c r="I578" s="15" t="str">
        <f t="shared" si="42"/>
        <v/>
      </c>
      <c r="J578" s="10"/>
      <c r="K578" s="10"/>
      <c r="L578" t="str">
        <f t="shared" si="43"/>
        <v/>
      </c>
      <c r="M578" s="14" t="str">
        <f t="shared" si="44"/>
        <v/>
      </c>
    </row>
    <row r="579" spans="1:13" x14ac:dyDescent="0.25">
      <c r="A579" s="16"/>
      <c r="B579" s="10"/>
      <c r="C579" s="14" t="str">
        <f>IFERROR(INDEX(Menu!$C$6:$C$205,MATCH($B579,Menu!$B$6:$B$205,0)),"")</f>
        <v/>
      </c>
      <c r="D579" s="18"/>
      <c r="E579" s="8" t="str">
        <f>IFERROR(INDEX(Menu!$E$6:$E$205,MATCH($B579,Menu!$B$6:$B$205,0)),"")</f>
        <v/>
      </c>
      <c r="F579" s="8" t="str">
        <f t="shared" si="40"/>
        <v/>
      </c>
      <c r="G579" s="15" t="str">
        <f>IFERROR(INDEX(Menu!$D$6:$D$205,MATCH($B579,Menu!$B$6:$B$205,0)),"")</f>
        <v/>
      </c>
      <c r="H579" s="15" t="str">
        <f t="shared" si="41"/>
        <v/>
      </c>
      <c r="I579" s="15" t="str">
        <f t="shared" si="42"/>
        <v/>
      </c>
      <c r="J579" s="10"/>
      <c r="K579" s="10"/>
      <c r="L579" t="str">
        <f t="shared" si="43"/>
        <v/>
      </c>
      <c r="M579" s="14" t="str">
        <f t="shared" si="44"/>
        <v/>
      </c>
    </row>
    <row r="580" spans="1:13" x14ac:dyDescent="0.25">
      <c r="A580" s="16"/>
      <c r="B580" s="10"/>
      <c r="C580" s="14" t="str">
        <f>IFERROR(INDEX(Menu!$C$6:$C$205,MATCH($B580,Menu!$B$6:$B$205,0)),"")</f>
        <v/>
      </c>
      <c r="D580" s="18"/>
      <c r="E580" s="8" t="str">
        <f>IFERROR(INDEX(Menu!$E$6:$E$205,MATCH($B580,Menu!$B$6:$B$205,0)),"")</f>
        <v/>
      </c>
      <c r="F580" s="8" t="str">
        <f t="shared" si="40"/>
        <v/>
      </c>
      <c r="G580" s="15" t="str">
        <f>IFERROR(INDEX(Menu!$D$6:$D$205,MATCH($B580,Menu!$B$6:$B$205,0)),"")</f>
        <v/>
      </c>
      <c r="H580" s="15" t="str">
        <f t="shared" si="41"/>
        <v/>
      </c>
      <c r="I580" s="15" t="str">
        <f t="shared" si="42"/>
        <v/>
      </c>
      <c r="J580" s="10"/>
      <c r="K580" s="10"/>
      <c r="L580" t="str">
        <f t="shared" si="43"/>
        <v/>
      </c>
      <c r="M580" s="14" t="str">
        <f t="shared" si="44"/>
        <v/>
      </c>
    </row>
    <row r="581" spans="1:13" x14ac:dyDescent="0.25">
      <c r="A581" s="16"/>
      <c r="B581" s="10"/>
      <c r="C581" s="14" t="str">
        <f>IFERROR(INDEX(Menu!$C$6:$C$205,MATCH($B581,Menu!$B$6:$B$205,0)),"")</f>
        <v/>
      </c>
      <c r="D581" s="18"/>
      <c r="E581" s="8" t="str">
        <f>IFERROR(INDEX(Menu!$E$6:$E$205,MATCH($B581,Menu!$B$6:$B$205,0)),"")</f>
        <v/>
      </c>
      <c r="F581" s="8" t="str">
        <f t="shared" si="40"/>
        <v/>
      </c>
      <c r="G581" s="15" t="str">
        <f>IFERROR(INDEX(Menu!$D$6:$D$205,MATCH($B581,Menu!$B$6:$B$205,0)),"")</f>
        <v/>
      </c>
      <c r="H581" s="15" t="str">
        <f t="shared" si="41"/>
        <v/>
      </c>
      <c r="I581" s="15" t="str">
        <f t="shared" si="42"/>
        <v/>
      </c>
      <c r="J581" s="10"/>
      <c r="K581" s="10"/>
      <c r="L581" t="str">
        <f t="shared" si="43"/>
        <v/>
      </c>
      <c r="M581" s="14" t="str">
        <f t="shared" si="44"/>
        <v/>
      </c>
    </row>
    <row r="582" spans="1:13" x14ac:dyDescent="0.25">
      <c r="A582" s="16"/>
      <c r="B582" s="10"/>
      <c r="C582" s="14" t="str">
        <f>IFERROR(INDEX(Menu!$C$6:$C$205,MATCH($B582,Menu!$B$6:$B$205,0)),"")</f>
        <v/>
      </c>
      <c r="D582" s="18"/>
      <c r="E582" s="8" t="str">
        <f>IFERROR(INDEX(Menu!$E$6:$E$205,MATCH($B582,Menu!$B$6:$B$205,0)),"")</f>
        <v/>
      </c>
      <c r="F582" s="8" t="str">
        <f t="shared" ref="F582:F645" si="45">IF(OR($D582="",$E582=""),"",$D582*$E582)</f>
        <v/>
      </c>
      <c r="G582" s="15" t="str">
        <f>IFERROR(INDEX(Menu!$D$6:$D$205,MATCH($B582,Menu!$B$6:$B$205,0)),"")</f>
        <v/>
      </c>
      <c r="H582" s="15" t="str">
        <f t="shared" ref="H582:H645" si="46">IF(OR($D582="",$G582=""),"",$D582*$G582)</f>
        <v/>
      </c>
      <c r="I582" s="15" t="str">
        <f t="shared" ref="I582:I645" si="47">IF(OR($F582="",$H582=""),"",$F582-$H582)</f>
        <v/>
      </c>
      <c r="J582" s="10"/>
      <c r="K582" s="10"/>
      <c r="L582" t="str">
        <f t="shared" ref="L582:L645" si="48">IF($A582="","",CHOOSE(WEEKDAY($A582,2),"Lunes","Martes","Miercoles","Jueves","Viernes","Sabado","Domingo"))</f>
        <v/>
      </c>
      <c r="M582" s="14" t="str">
        <f t="shared" ref="M582:M645" si="49">IF($A582="","",TEXT($A582,"YYYY-MM"))</f>
        <v/>
      </c>
    </row>
    <row r="583" spans="1:13" x14ac:dyDescent="0.25">
      <c r="A583" s="16"/>
      <c r="B583" s="10"/>
      <c r="C583" s="14" t="str">
        <f>IFERROR(INDEX(Menu!$C$6:$C$205,MATCH($B583,Menu!$B$6:$B$205,0)),"")</f>
        <v/>
      </c>
      <c r="D583" s="18"/>
      <c r="E583" s="8" t="str">
        <f>IFERROR(INDEX(Menu!$E$6:$E$205,MATCH($B583,Menu!$B$6:$B$205,0)),"")</f>
        <v/>
      </c>
      <c r="F583" s="8" t="str">
        <f t="shared" si="45"/>
        <v/>
      </c>
      <c r="G583" s="15" t="str">
        <f>IFERROR(INDEX(Menu!$D$6:$D$205,MATCH($B583,Menu!$B$6:$B$205,0)),"")</f>
        <v/>
      </c>
      <c r="H583" s="15" t="str">
        <f t="shared" si="46"/>
        <v/>
      </c>
      <c r="I583" s="15" t="str">
        <f t="shared" si="47"/>
        <v/>
      </c>
      <c r="J583" s="10"/>
      <c r="K583" s="10"/>
      <c r="L583" t="str">
        <f t="shared" si="48"/>
        <v/>
      </c>
      <c r="M583" s="14" t="str">
        <f t="shared" si="49"/>
        <v/>
      </c>
    </row>
    <row r="584" spans="1:13" x14ac:dyDescent="0.25">
      <c r="A584" s="16"/>
      <c r="B584" s="10"/>
      <c r="C584" s="14" t="str">
        <f>IFERROR(INDEX(Menu!$C$6:$C$205,MATCH($B584,Menu!$B$6:$B$205,0)),"")</f>
        <v/>
      </c>
      <c r="D584" s="18"/>
      <c r="E584" s="8" t="str">
        <f>IFERROR(INDEX(Menu!$E$6:$E$205,MATCH($B584,Menu!$B$6:$B$205,0)),"")</f>
        <v/>
      </c>
      <c r="F584" s="8" t="str">
        <f t="shared" si="45"/>
        <v/>
      </c>
      <c r="G584" s="15" t="str">
        <f>IFERROR(INDEX(Menu!$D$6:$D$205,MATCH($B584,Menu!$B$6:$B$205,0)),"")</f>
        <v/>
      </c>
      <c r="H584" s="15" t="str">
        <f t="shared" si="46"/>
        <v/>
      </c>
      <c r="I584" s="15" t="str">
        <f t="shared" si="47"/>
        <v/>
      </c>
      <c r="J584" s="10"/>
      <c r="K584" s="10"/>
      <c r="L584" t="str">
        <f t="shared" si="48"/>
        <v/>
      </c>
      <c r="M584" s="14" t="str">
        <f t="shared" si="49"/>
        <v/>
      </c>
    </row>
    <row r="585" spans="1:13" x14ac:dyDescent="0.25">
      <c r="A585" s="16"/>
      <c r="B585" s="10"/>
      <c r="C585" s="14" t="str">
        <f>IFERROR(INDEX(Menu!$C$6:$C$205,MATCH($B585,Menu!$B$6:$B$205,0)),"")</f>
        <v/>
      </c>
      <c r="D585" s="18"/>
      <c r="E585" s="8" t="str">
        <f>IFERROR(INDEX(Menu!$E$6:$E$205,MATCH($B585,Menu!$B$6:$B$205,0)),"")</f>
        <v/>
      </c>
      <c r="F585" s="8" t="str">
        <f t="shared" si="45"/>
        <v/>
      </c>
      <c r="G585" s="15" t="str">
        <f>IFERROR(INDEX(Menu!$D$6:$D$205,MATCH($B585,Menu!$B$6:$B$205,0)),"")</f>
        <v/>
      </c>
      <c r="H585" s="15" t="str">
        <f t="shared" si="46"/>
        <v/>
      </c>
      <c r="I585" s="15" t="str">
        <f t="shared" si="47"/>
        <v/>
      </c>
      <c r="J585" s="10"/>
      <c r="K585" s="10"/>
      <c r="L585" t="str">
        <f t="shared" si="48"/>
        <v/>
      </c>
      <c r="M585" s="14" t="str">
        <f t="shared" si="49"/>
        <v/>
      </c>
    </row>
    <row r="586" spans="1:13" x14ac:dyDescent="0.25">
      <c r="A586" s="16"/>
      <c r="B586" s="10"/>
      <c r="C586" s="14" t="str">
        <f>IFERROR(INDEX(Menu!$C$6:$C$205,MATCH($B586,Menu!$B$6:$B$205,0)),"")</f>
        <v/>
      </c>
      <c r="D586" s="18"/>
      <c r="E586" s="8" t="str">
        <f>IFERROR(INDEX(Menu!$E$6:$E$205,MATCH($B586,Menu!$B$6:$B$205,0)),"")</f>
        <v/>
      </c>
      <c r="F586" s="8" t="str">
        <f t="shared" si="45"/>
        <v/>
      </c>
      <c r="G586" s="15" t="str">
        <f>IFERROR(INDEX(Menu!$D$6:$D$205,MATCH($B586,Menu!$B$6:$B$205,0)),"")</f>
        <v/>
      </c>
      <c r="H586" s="15" t="str">
        <f t="shared" si="46"/>
        <v/>
      </c>
      <c r="I586" s="15" t="str">
        <f t="shared" si="47"/>
        <v/>
      </c>
      <c r="J586" s="10"/>
      <c r="K586" s="10"/>
      <c r="L586" t="str">
        <f t="shared" si="48"/>
        <v/>
      </c>
      <c r="M586" s="14" t="str">
        <f t="shared" si="49"/>
        <v/>
      </c>
    </row>
    <row r="587" spans="1:13" x14ac:dyDescent="0.25">
      <c r="A587" s="16"/>
      <c r="B587" s="10"/>
      <c r="C587" s="14" t="str">
        <f>IFERROR(INDEX(Menu!$C$6:$C$205,MATCH($B587,Menu!$B$6:$B$205,0)),"")</f>
        <v/>
      </c>
      <c r="D587" s="18"/>
      <c r="E587" s="8" t="str">
        <f>IFERROR(INDEX(Menu!$E$6:$E$205,MATCH($B587,Menu!$B$6:$B$205,0)),"")</f>
        <v/>
      </c>
      <c r="F587" s="8" t="str">
        <f t="shared" si="45"/>
        <v/>
      </c>
      <c r="G587" s="15" t="str">
        <f>IFERROR(INDEX(Menu!$D$6:$D$205,MATCH($B587,Menu!$B$6:$B$205,0)),"")</f>
        <v/>
      </c>
      <c r="H587" s="15" t="str">
        <f t="shared" si="46"/>
        <v/>
      </c>
      <c r="I587" s="15" t="str">
        <f t="shared" si="47"/>
        <v/>
      </c>
      <c r="J587" s="10"/>
      <c r="K587" s="10"/>
      <c r="L587" t="str">
        <f t="shared" si="48"/>
        <v/>
      </c>
      <c r="M587" s="14" t="str">
        <f t="shared" si="49"/>
        <v/>
      </c>
    </row>
    <row r="588" spans="1:13" x14ac:dyDescent="0.25">
      <c r="A588" s="16"/>
      <c r="B588" s="10"/>
      <c r="C588" s="14" t="str">
        <f>IFERROR(INDEX(Menu!$C$6:$C$205,MATCH($B588,Menu!$B$6:$B$205,0)),"")</f>
        <v/>
      </c>
      <c r="D588" s="18"/>
      <c r="E588" s="8" t="str">
        <f>IFERROR(INDEX(Menu!$E$6:$E$205,MATCH($B588,Menu!$B$6:$B$205,0)),"")</f>
        <v/>
      </c>
      <c r="F588" s="8" t="str">
        <f t="shared" si="45"/>
        <v/>
      </c>
      <c r="G588" s="15" t="str">
        <f>IFERROR(INDEX(Menu!$D$6:$D$205,MATCH($B588,Menu!$B$6:$B$205,0)),"")</f>
        <v/>
      </c>
      <c r="H588" s="15" t="str">
        <f t="shared" si="46"/>
        <v/>
      </c>
      <c r="I588" s="15" t="str">
        <f t="shared" si="47"/>
        <v/>
      </c>
      <c r="J588" s="10"/>
      <c r="K588" s="10"/>
      <c r="L588" t="str">
        <f t="shared" si="48"/>
        <v/>
      </c>
      <c r="M588" s="14" t="str">
        <f t="shared" si="49"/>
        <v/>
      </c>
    </row>
    <row r="589" spans="1:13" x14ac:dyDescent="0.25">
      <c r="A589" s="16"/>
      <c r="B589" s="10"/>
      <c r="C589" s="14" t="str">
        <f>IFERROR(INDEX(Menu!$C$6:$C$205,MATCH($B589,Menu!$B$6:$B$205,0)),"")</f>
        <v/>
      </c>
      <c r="D589" s="18"/>
      <c r="E589" s="8" t="str">
        <f>IFERROR(INDEX(Menu!$E$6:$E$205,MATCH($B589,Menu!$B$6:$B$205,0)),"")</f>
        <v/>
      </c>
      <c r="F589" s="8" t="str">
        <f t="shared" si="45"/>
        <v/>
      </c>
      <c r="G589" s="15" t="str">
        <f>IFERROR(INDEX(Menu!$D$6:$D$205,MATCH($B589,Menu!$B$6:$B$205,0)),"")</f>
        <v/>
      </c>
      <c r="H589" s="15" t="str">
        <f t="shared" si="46"/>
        <v/>
      </c>
      <c r="I589" s="15" t="str">
        <f t="shared" si="47"/>
        <v/>
      </c>
      <c r="J589" s="10"/>
      <c r="K589" s="10"/>
      <c r="L589" t="str">
        <f t="shared" si="48"/>
        <v/>
      </c>
      <c r="M589" s="14" t="str">
        <f t="shared" si="49"/>
        <v/>
      </c>
    </row>
    <row r="590" spans="1:13" x14ac:dyDescent="0.25">
      <c r="A590" s="16"/>
      <c r="B590" s="10"/>
      <c r="C590" s="14" t="str">
        <f>IFERROR(INDEX(Menu!$C$6:$C$205,MATCH($B590,Menu!$B$6:$B$205,0)),"")</f>
        <v/>
      </c>
      <c r="D590" s="18"/>
      <c r="E590" s="8" t="str">
        <f>IFERROR(INDEX(Menu!$E$6:$E$205,MATCH($B590,Menu!$B$6:$B$205,0)),"")</f>
        <v/>
      </c>
      <c r="F590" s="8" t="str">
        <f t="shared" si="45"/>
        <v/>
      </c>
      <c r="G590" s="15" t="str">
        <f>IFERROR(INDEX(Menu!$D$6:$D$205,MATCH($B590,Menu!$B$6:$B$205,0)),"")</f>
        <v/>
      </c>
      <c r="H590" s="15" t="str">
        <f t="shared" si="46"/>
        <v/>
      </c>
      <c r="I590" s="15" t="str">
        <f t="shared" si="47"/>
        <v/>
      </c>
      <c r="J590" s="10"/>
      <c r="K590" s="10"/>
      <c r="L590" t="str">
        <f t="shared" si="48"/>
        <v/>
      </c>
      <c r="M590" s="14" t="str">
        <f t="shared" si="49"/>
        <v/>
      </c>
    </row>
    <row r="591" spans="1:13" x14ac:dyDescent="0.25">
      <c r="A591" s="16"/>
      <c r="B591" s="10"/>
      <c r="C591" s="14" t="str">
        <f>IFERROR(INDEX(Menu!$C$6:$C$205,MATCH($B591,Menu!$B$6:$B$205,0)),"")</f>
        <v/>
      </c>
      <c r="D591" s="18"/>
      <c r="E591" s="8" t="str">
        <f>IFERROR(INDEX(Menu!$E$6:$E$205,MATCH($B591,Menu!$B$6:$B$205,0)),"")</f>
        <v/>
      </c>
      <c r="F591" s="8" t="str">
        <f t="shared" si="45"/>
        <v/>
      </c>
      <c r="G591" s="15" t="str">
        <f>IFERROR(INDEX(Menu!$D$6:$D$205,MATCH($B591,Menu!$B$6:$B$205,0)),"")</f>
        <v/>
      </c>
      <c r="H591" s="15" t="str">
        <f t="shared" si="46"/>
        <v/>
      </c>
      <c r="I591" s="15" t="str">
        <f t="shared" si="47"/>
        <v/>
      </c>
      <c r="J591" s="10"/>
      <c r="K591" s="10"/>
      <c r="L591" t="str">
        <f t="shared" si="48"/>
        <v/>
      </c>
      <c r="M591" s="14" t="str">
        <f t="shared" si="49"/>
        <v/>
      </c>
    </row>
    <row r="592" spans="1:13" x14ac:dyDescent="0.25">
      <c r="A592" s="16"/>
      <c r="B592" s="10"/>
      <c r="C592" s="14" t="str">
        <f>IFERROR(INDEX(Menu!$C$6:$C$205,MATCH($B592,Menu!$B$6:$B$205,0)),"")</f>
        <v/>
      </c>
      <c r="D592" s="18"/>
      <c r="E592" s="8" t="str">
        <f>IFERROR(INDEX(Menu!$E$6:$E$205,MATCH($B592,Menu!$B$6:$B$205,0)),"")</f>
        <v/>
      </c>
      <c r="F592" s="8" t="str">
        <f t="shared" si="45"/>
        <v/>
      </c>
      <c r="G592" s="15" t="str">
        <f>IFERROR(INDEX(Menu!$D$6:$D$205,MATCH($B592,Menu!$B$6:$B$205,0)),"")</f>
        <v/>
      </c>
      <c r="H592" s="15" t="str">
        <f t="shared" si="46"/>
        <v/>
      </c>
      <c r="I592" s="15" t="str">
        <f t="shared" si="47"/>
        <v/>
      </c>
      <c r="J592" s="10"/>
      <c r="K592" s="10"/>
      <c r="L592" t="str">
        <f t="shared" si="48"/>
        <v/>
      </c>
      <c r="M592" s="14" t="str">
        <f t="shared" si="49"/>
        <v/>
      </c>
    </row>
    <row r="593" spans="1:13" x14ac:dyDescent="0.25">
      <c r="A593" s="16"/>
      <c r="B593" s="10"/>
      <c r="C593" s="14" t="str">
        <f>IFERROR(INDEX(Menu!$C$6:$C$205,MATCH($B593,Menu!$B$6:$B$205,0)),"")</f>
        <v/>
      </c>
      <c r="D593" s="18"/>
      <c r="E593" s="8" t="str">
        <f>IFERROR(INDEX(Menu!$E$6:$E$205,MATCH($B593,Menu!$B$6:$B$205,0)),"")</f>
        <v/>
      </c>
      <c r="F593" s="8" t="str">
        <f t="shared" si="45"/>
        <v/>
      </c>
      <c r="G593" s="15" t="str">
        <f>IFERROR(INDEX(Menu!$D$6:$D$205,MATCH($B593,Menu!$B$6:$B$205,0)),"")</f>
        <v/>
      </c>
      <c r="H593" s="15" t="str">
        <f t="shared" si="46"/>
        <v/>
      </c>
      <c r="I593" s="15" t="str">
        <f t="shared" si="47"/>
        <v/>
      </c>
      <c r="J593" s="10"/>
      <c r="K593" s="10"/>
      <c r="L593" t="str">
        <f t="shared" si="48"/>
        <v/>
      </c>
      <c r="M593" s="14" t="str">
        <f t="shared" si="49"/>
        <v/>
      </c>
    </row>
    <row r="594" spans="1:13" x14ac:dyDescent="0.25">
      <c r="A594" s="16"/>
      <c r="B594" s="10"/>
      <c r="C594" s="14" t="str">
        <f>IFERROR(INDEX(Menu!$C$6:$C$205,MATCH($B594,Menu!$B$6:$B$205,0)),"")</f>
        <v/>
      </c>
      <c r="D594" s="18"/>
      <c r="E594" s="8" t="str">
        <f>IFERROR(INDEX(Menu!$E$6:$E$205,MATCH($B594,Menu!$B$6:$B$205,0)),"")</f>
        <v/>
      </c>
      <c r="F594" s="8" t="str">
        <f t="shared" si="45"/>
        <v/>
      </c>
      <c r="G594" s="15" t="str">
        <f>IFERROR(INDEX(Menu!$D$6:$D$205,MATCH($B594,Menu!$B$6:$B$205,0)),"")</f>
        <v/>
      </c>
      <c r="H594" s="15" t="str">
        <f t="shared" si="46"/>
        <v/>
      </c>
      <c r="I594" s="15" t="str">
        <f t="shared" si="47"/>
        <v/>
      </c>
      <c r="J594" s="10"/>
      <c r="K594" s="10"/>
      <c r="L594" t="str">
        <f t="shared" si="48"/>
        <v/>
      </c>
      <c r="M594" s="14" t="str">
        <f t="shared" si="49"/>
        <v/>
      </c>
    </row>
    <row r="595" spans="1:13" x14ac:dyDescent="0.25">
      <c r="A595" s="16"/>
      <c r="B595" s="10"/>
      <c r="C595" s="14" t="str">
        <f>IFERROR(INDEX(Menu!$C$6:$C$205,MATCH($B595,Menu!$B$6:$B$205,0)),"")</f>
        <v/>
      </c>
      <c r="D595" s="18"/>
      <c r="E595" s="8" t="str">
        <f>IFERROR(INDEX(Menu!$E$6:$E$205,MATCH($B595,Menu!$B$6:$B$205,0)),"")</f>
        <v/>
      </c>
      <c r="F595" s="8" t="str">
        <f t="shared" si="45"/>
        <v/>
      </c>
      <c r="G595" s="15" t="str">
        <f>IFERROR(INDEX(Menu!$D$6:$D$205,MATCH($B595,Menu!$B$6:$B$205,0)),"")</f>
        <v/>
      </c>
      <c r="H595" s="15" t="str">
        <f t="shared" si="46"/>
        <v/>
      </c>
      <c r="I595" s="15" t="str">
        <f t="shared" si="47"/>
        <v/>
      </c>
      <c r="J595" s="10"/>
      <c r="K595" s="10"/>
      <c r="L595" t="str">
        <f t="shared" si="48"/>
        <v/>
      </c>
      <c r="M595" s="14" t="str">
        <f t="shared" si="49"/>
        <v/>
      </c>
    </row>
    <row r="596" spans="1:13" x14ac:dyDescent="0.25">
      <c r="A596" s="16"/>
      <c r="B596" s="10"/>
      <c r="C596" s="14" t="str">
        <f>IFERROR(INDEX(Menu!$C$6:$C$205,MATCH($B596,Menu!$B$6:$B$205,0)),"")</f>
        <v/>
      </c>
      <c r="D596" s="18"/>
      <c r="E596" s="8" t="str">
        <f>IFERROR(INDEX(Menu!$E$6:$E$205,MATCH($B596,Menu!$B$6:$B$205,0)),"")</f>
        <v/>
      </c>
      <c r="F596" s="8" t="str">
        <f t="shared" si="45"/>
        <v/>
      </c>
      <c r="G596" s="15" t="str">
        <f>IFERROR(INDEX(Menu!$D$6:$D$205,MATCH($B596,Menu!$B$6:$B$205,0)),"")</f>
        <v/>
      </c>
      <c r="H596" s="15" t="str">
        <f t="shared" si="46"/>
        <v/>
      </c>
      <c r="I596" s="15" t="str">
        <f t="shared" si="47"/>
        <v/>
      </c>
      <c r="J596" s="10"/>
      <c r="K596" s="10"/>
      <c r="L596" t="str">
        <f t="shared" si="48"/>
        <v/>
      </c>
      <c r="M596" s="14" t="str">
        <f t="shared" si="49"/>
        <v/>
      </c>
    </row>
    <row r="597" spans="1:13" x14ac:dyDescent="0.25">
      <c r="A597" s="16"/>
      <c r="B597" s="10"/>
      <c r="C597" s="14" t="str">
        <f>IFERROR(INDEX(Menu!$C$6:$C$205,MATCH($B597,Menu!$B$6:$B$205,0)),"")</f>
        <v/>
      </c>
      <c r="D597" s="18"/>
      <c r="E597" s="8" t="str">
        <f>IFERROR(INDEX(Menu!$E$6:$E$205,MATCH($B597,Menu!$B$6:$B$205,0)),"")</f>
        <v/>
      </c>
      <c r="F597" s="8" t="str">
        <f t="shared" si="45"/>
        <v/>
      </c>
      <c r="G597" s="15" t="str">
        <f>IFERROR(INDEX(Menu!$D$6:$D$205,MATCH($B597,Menu!$B$6:$B$205,0)),"")</f>
        <v/>
      </c>
      <c r="H597" s="15" t="str">
        <f t="shared" si="46"/>
        <v/>
      </c>
      <c r="I597" s="15" t="str">
        <f t="shared" si="47"/>
        <v/>
      </c>
      <c r="J597" s="10"/>
      <c r="K597" s="10"/>
      <c r="L597" t="str">
        <f t="shared" si="48"/>
        <v/>
      </c>
      <c r="M597" s="14" t="str">
        <f t="shared" si="49"/>
        <v/>
      </c>
    </row>
    <row r="598" spans="1:13" x14ac:dyDescent="0.25">
      <c r="A598" s="16"/>
      <c r="B598" s="10"/>
      <c r="C598" s="14" t="str">
        <f>IFERROR(INDEX(Menu!$C$6:$C$205,MATCH($B598,Menu!$B$6:$B$205,0)),"")</f>
        <v/>
      </c>
      <c r="D598" s="18"/>
      <c r="E598" s="8" t="str">
        <f>IFERROR(INDEX(Menu!$E$6:$E$205,MATCH($B598,Menu!$B$6:$B$205,0)),"")</f>
        <v/>
      </c>
      <c r="F598" s="8" t="str">
        <f t="shared" si="45"/>
        <v/>
      </c>
      <c r="G598" s="15" t="str">
        <f>IFERROR(INDEX(Menu!$D$6:$D$205,MATCH($B598,Menu!$B$6:$B$205,0)),"")</f>
        <v/>
      </c>
      <c r="H598" s="15" t="str">
        <f t="shared" si="46"/>
        <v/>
      </c>
      <c r="I598" s="15" t="str">
        <f t="shared" si="47"/>
        <v/>
      </c>
      <c r="J598" s="10"/>
      <c r="K598" s="10"/>
      <c r="L598" t="str">
        <f t="shared" si="48"/>
        <v/>
      </c>
      <c r="M598" s="14" t="str">
        <f t="shared" si="49"/>
        <v/>
      </c>
    </row>
    <row r="599" spans="1:13" x14ac:dyDescent="0.25">
      <c r="A599" s="16"/>
      <c r="B599" s="10"/>
      <c r="C599" s="14" t="str">
        <f>IFERROR(INDEX(Menu!$C$6:$C$205,MATCH($B599,Menu!$B$6:$B$205,0)),"")</f>
        <v/>
      </c>
      <c r="D599" s="18"/>
      <c r="E599" s="8" t="str">
        <f>IFERROR(INDEX(Menu!$E$6:$E$205,MATCH($B599,Menu!$B$6:$B$205,0)),"")</f>
        <v/>
      </c>
      <c r="F599" s="8" t="str">
        <f t="shared" si="45"/>
        <v/>
      </c>
      <c r="G599" s="15" t="str">
        <f>IFERROR(INDEX(Menu!$D$6:$D$205,MATCH($B599,Menu!$B$6:$B$205,0)),"")</f>
        <v/>
      </c>
      <c r="H599" s="15" t="str">
        <f t="shared" si="46"/>
        <v/>
      </c>
      <c r="I599" s="15" t="str">
        <f t="shared" si="47"/>
        <v/>
      </c>
      <c r="J599" s="10"/>
      <c r="K599" s="10"/>
      <c r="L599" t="str">
        <f t="shared" si="48"/>
        <v/>
      </c>
      <c r="M599" s="14" t="str">
        <f t="shared" si="49"/>
        <v/>
      </c>
    </row>
    <row r="600" spans="1:13" x14ac:dyDescent="0.25">
      <c r="A600" s="16"/>
      <c r="B600" s="10"/>
      <c r="C600" s="14" t="str">
        <f>IFERROR(INDEX(Menu!$C$6:$C$205,MATCH($B600,Menu!$B$6:$B$205,0)),"")</f>
        <v/>
      </c>
      <c r="D600" s="18"/>
      <c r="E600" s="8" t="str">
        <f>IFERROR(INDEX(Menu!$E$6:$E$205,MATCH($B600,Menu!$B$6:$B$205,0)),"")</f>
        <v/>
      </c>
      <c r="F600" s="8" t="str">
        <f t="shared" si="45"/>
        <v/>
      </c>
      <c r="G600" s="15" t="str">
        <f>IFERROR(INDEX(Menu!$D$6:$D$205,MATCH($B600,Menu!$B$6:$B$205,0)),"")</f>
        <v/>
      </c>
      <c r="H600" s="15" t="str">
        <f t="shared" si="46"/>
        <v/>
      </c>
      <c r="I600" s="15" t="str">
        <f t="shared" si="47"/>
        <v/>
      </c>
      <c r="J600" s="10"/>
      <c r="K600" s="10"/>
      <c r="L600" t="str">
        <f t="shared" si="48"/>
        <v/>
      </c>
      <c r="M600" s="14" t="str">
        <f t="shared" si="49"/>
        <v/>
      </c>
    </row>
    <row r="601" spans="1:13" x14ac:dyDescent="0.25">
      <c r="A601" s="16"/>
      <c r="B601" s="10"/>
      <c r="C601" s="14" t="str">
        <f>IFERROR(INDEX(Menu!$C$6:$C$205,MATCH($B601,Menu!$B$6:$B$205,0)),"")</f>
        <v/>
      </c>
      <c r="D601" s="18"/>
      <c r="E601" s="8" t="str">
        <f>IFERROR(INDEX(Menu!$E$6:$E$205,MATCH($B601,Menu!$B$6:$B$205,0)),"")</f>
        <v/>
      </c>
      <c r="F601" s="8" t="str">
        <f t="shared" si="45"/>
        <v/>
      </c>
      <c r="G601" s="15" t="str">
        <f>IFERROR(INDEX(Menu!$D$6:$D$205,MATCH($B601,Menu!$B$6:$B$205,0)),"")</f>
        <v/>
      </c>
      <c r="H601" s="15" t="str">
        <f t="shared" si="46"/>
        <v/>
      </c>
      <c r="I601" s="15" t="str">
        <f t="shared" si="47"/>
        <v/>
      </c>
      <c r="J601" s="10"/>
      <c r="K601" s="10"/>
      <c r="L601" t="str">
        <f t="shared" si="48"/>
        <v/>
      </c>
      <c r="M601" s="14" t="str">
        <f t="shared" si="49"/>
        <v/>
      </c>
    </row>
    <row r="602" spans="1:13" x14ac:dyDescent="0.25">
      <c r="A602" s="16"/>
      <c r="B602" s="10"/>
      <c r="C602" s="14" t="str">
        <f>IFERROR(INDEX(Menu!$C$6:$C$205,MATCH($B602,Menu!$B$6:$B$205,0)),"")</f>
        <v/>
      </c>
      <c r="D602" s="18"/>
      <c r="E602" s="8" t="str">
        <f>IFERROR(INDEX(Menu!$E$6:$E$205,MATCH($B602,Menu!$B$6:$B$205,0)),"")</f>
        <v/>
      </c>
      <c r="F602" s="8" t="str">
        <f t="shared" si="45"/>
        <v/>
      </c>
      <c r="G602" s="15" t="str">
        <f>IFERROR(INDEX(Menu!$D$6:$D$205,MATCH($B602,Menu!$B$6:$B$205,0)),"")</f>
        <v/>
      </c>
      <c r="H602" s="15" t="str">
        <f t="shared" si="46"/>
        <v/>
      </c>
      <c r="I602" s="15" t="str">
        <f t="shared" si="47"/>
        <v/>
      </c>
      <c r="J602" s="10"/>
      <c r="K602" s="10"/>
      <c r="L602" t="str">
        <f t="shared" si="48"/>
        <v/>
      </c>
      <c r="M602" s="14" t="str">
        <f t="shared" si="49"/>
        <v/>
      </c>
    </row>
    <row r="603" spans="1:13" x14ac:dyDescent="0.25">
      <c r="A603" s="16"/>
      <c r="B603" s="10"/>
      <c r="C603" s="14" t="str">
        <f>IFERROR(INDEX(Menu!$C$6:$C$205,MATCH($B603,Menu!$B$6:$B$205,0)),"")</f>
        <v/>
      </c>
      <c r="D603" s="18"/>
      <c r="E603" s="8" t="str">
        <f>IFERROR(INDEX(Menu!$E$6:$E$205,MATCH($B603,Menu!$B$6:$B$205,0)),"")</f>
        <v/>
      </c>
      <c r="F603" s="8" t="str">
        <f t="shared" si="45"/>
        <v/>
      </c>
      <c r="G603" s="15" t="str">
        <f>IFERROR(INDEX(Menu!$D$6:$D$205,MATCH($B603,Menu!$B$6:$B$205,0)),"")</f>
        <v/>
      </c>
      <c r="H603" s="15" t="str">
        <f t="shared" si="46"/>
        <v/>
      </c>
      <c r="I603" s="15" t="str">
        <f t="shared" si="47"/>
        <v/>
      </c>
      <c r="J603" s="10"/>
      <c r="K603" s="10"/>
      <c r="L603" t="str">
        <f t="shared" si="48"/>
        <v/>
      </c>
      <c r="M603" s="14" t="str">
        <f t="shared" si="49"/>
        <v/>
      </c>
    </row>
    <row r="604" spans="1:13" x14ac:dyDescent="0.25">
      <c r="A604" s="16"/>
      <c r="B604" s="10"/>
      <c r="C604" s="14" t="str">
        <f>IFERROR(INDEX(Menu!$C$6:$C$205,MATCH($B604,Menu!$B$6:$B$205,0)),"")</f>
        <v/>
      </c>
      <c r="D604" s="18"/>
      <c r="E604" s="8" t="str">
        <f>IFERROR(INDEX(Menu!$E$6:$E$205,MATCH($B604,Menu!$B$6:$B$205,0)),"")</f>
        <v/>
      </c>
      <c r="F604" s="8" t="str">
        <f t="shared" si="45"/>
        <v/>
      </c>
      <c r="G604" s="15" t="str">
        <f>IFERROR(INDEX(Menu!$D$6:$D$205,MATCH($B604,Menu!$B$6:$B$205,0)),"")</f>
        <v/>
      </c>
      <c r="H604" s="15" t="str">
        <f t="shared" si="46"/>
        <v/>
      </c>
      <c r="I604" s="15" t="str">
        <f t="shared" si="47"/>
        <v/>
      </c>
      <c r="J604" s="10"/>
      <c r="K604" s="10"/>
      <c r="L604" t="str">
        <f t="shared" si="48"/>
        <v/>
      </c>
      <c r="M604" s="14" t="str">
        <f t="shared" si="49"/>
        <v/>
      </c>
    </row>
    <row r="605" spans="1:13" x14ac:dyDescent="0.25">
      <c r="A605" s="16"/>
      <c r="B605" s="10"/>
      <c r="C605" s="14" t="str">
        <f>IFERROR(INDEX(Menu!$C$6:$C$205,MATCH($B605,Menu!$B$6:$B$205,0)),"")</f>
        <v/>
      </c>
      <c r="D605" s="18"/>
      <c r="E605" s="8" t="str">
        <f>IFERROR(INDEX(Menu!$E$6:$E$205,MATCH($B605,Menu!$B$6:$B$205,0)),"")</f>
        <v/>
      </c>
      <c r="F605" s="8" t="str">
        <f t="shared" si="45"/>
        <v/>
      </c>
      <c r="G605" s="15" t="str">
        <f>IFERROR(INDEX(Menu!$D$6:$D$205,MATCH($B605,Menu!$B$6:$B$205,0)),"")</f>
        <v/>
      </c>
      <c r="H605" s="15" t="str">
        <f t="shared" si="46"/>
        <v/>
      </c>
      <c r="I605" s="15" t="str">
        <f t="shared" si="47"/>
        <v/>
      </c>
      <c r="J605" s="10"/>
      <c r="K605" s="10"/>
      <c r="L605" t="str">
        <f t="shared" si="48"/>
        <v/>
      </c>
      <c r="M605" s="14" t="str">
        <f t="shared" si="49"/>
        <v/>
      </c>
    </row>
    <row r="606" spans="1:13" x14ac:dyDescent="0.25">
      <c r="A606" s="16"/>
      <c r="B606" s="10"/>
      <c r="C606" s="14" t="str">
        <f>IFERROR(INDEX(Menu!$C$6:$C$205,MATCH($B606,Menu!$B$6:$B$205,0)),"")</f>
        <v/>
      </c>
      <c r="D606" s="18"/>
      <c r="E606" s="8" t="str">
        <f>IFERROR(INDEX(Menu!$E$6:$E$205,MATCH($B606,Menu!$B$6:$B$205,0)),"")</f>
        <v/>
      </c>
      <c r="F606" s="8" t="str">
        <f t="shared" si="45"/>
        <v/>
      </c>
      <c r="G606" s="15" t="str">
        <f>IFERROR(INDEX(Menu!$D$6:$D$205,MATCH($B606,Menu!$B$6:$B$205,0)),"")</f>
        <v/>
      </c>
      <c r="H606" s="15" t="str">
        <f t="shared" si="46"/>
        <v/>
      </c>
      <c r="I606" s="15" t="str">
        <f t="shared" si="47"/>
        <v/>
      </c>
      <c r="J606" s="10"/>
      <c r="K606" s="10"/>
      <c r="L606" t="str">
        <f t="shared" si="48"/>
        <v/>
      </c>
      <c r="M606" s="14" t="str">
        <f t="shared" si="49"/>
        <v/>
      </c>
    </row>
    <row r="607" spans="1:13" x14ac:dyDescent="0.25">
      <c r="A607" s="16"/>
      <c r="B607" s="10"/>
      <c r="C607" s="14" t="str">
        <f>IFERROR(INDEX(Menu!$C$6:$C$205,MATCH($B607,Menu!$B$6:$B$205,0)),"")</f>
        <v/>
      </c>
      <c r="D607" s="18"/>
      <c r="E607" s="8" t="str">
        <f>IFERROR(INDEX(Menu!$E$6:$E$205,MATCH($B607,Menu!$B$6:$B$205,0)),"")</f>
        <v/>
      </c>
      <c r="F607" s="8" t="str">
        <f t="shared" si="45"/>
        <v/>
      </c>
      <c r="G607" s="15" t="str">
        <f>IFERROR(INDEX(Menu!$D$6:$D$205,MATCH($B607,Menu!$B$6:$B$205,0)),"")</f>
        <v/>
      </c>
      <c r="H607" s="15" t="str">
        <f t="shared" si="46"/>
        <v/>
      </c>
      <c r="I607" s="15" t="str">
        <f t="shared" si="47"/>
        <v/>
      </c>
      <c r="J607" s="10"/>
      <c r="K607" s="10"/>
      <c r="L607" t="str">
        <f t="shared" si="48"/>
        <v/>
      </c>
      <c r="M607" s="14" t="str">
        <f t="shared" si="49"/>
        <v/>
      </c>
    </row>
    <row r="608" spans="1:13" x14ac:dyDescent="0.25">
      <c r="A608" s="16"/>
      <c r="B608" s="10"/>
      <c r="C608" s="14" t="str">
        <f>IFERROR(INDEX(Menu!$C$6:$C$205,MATCH($B608,Menu!$B$6:$B$205,0)),"")</f>
        <v/>
      </c>
      <c r="D608" s="18"/>
      <c r="E608" s="8" t="str">
        <f>IFERROR(INDEX(Menu!$E$6:$E$205,MATCH($B608,Menu!$B$6:$B$205,0)),"")</f>
        <v/>
      </c>
      <c r="F608" s="8" t="str">
        <f t="shared" si="45"/>
        <v/>
      </c>
      <c r="G608" s="15" t="str">
        <f>IFERROR(INDEX(Menu!$D$6:$D$205,MATCH($B608,Menu!$B$6:$B$205,0)),"")</f>
        <v/>
      </c>
      <c r="H608" s="15" t="str">
        <f t="shared" si="46"/>
        <v/>
      </c>
      <c r="I608" s="15" t="str">
        <f t="shared" si="47"/>
        <v/>
      </c>
      <c r="J608" s="10"/>
      <c r="K608" s="10"/>
      <c r="L608" t="str">
        <f t="shared" si="48"/>
        <v/>
      </c>
      <c r="M608" s="14" t="str">
        <f t="shared" si="49"/>
        <v/>
      </c>
    </row>
    <row r="609" spans="1:13" x14ac:dyDescent="0.25">
      <c r="A609" s="16"/>
      <c r="B609" s="10"/>
      <c r="C609" s="14" t="str">
        <f>IFERROR(INDEX(Menu!$C$6:$C$205,MATCH($B609,Menu!$B$6:$B$205,0)),"")</f>
        <v/>
      </c>
      <c r="D609" s="18"/>
      <c r="E609" s="8" t="str">
        <f>IFERROR(INDEX(Menu!$E$6:$E$205,MATCH($B609,Menu!$B$6:$B$205,0)),"")</f>
        <v/>
      </c>
      <c r="F609" s="8" t="str">
        <f t="shared" si="45"/>
        <v/>
      </c>
      <c r="G609" s="15" t="str">
        <f>IFERROR(INDEX(Menu!$D$6:$D$205,MATCH($B609,Menu!$B$6:$B$205,0)),"")</f>
        <v/>
      </c>
      <c r="H609" s="15" t="str">
        <f t="shared" si="46"/>
        <v/>
      </c>
      <c r="I609" s="15" t="str">
        <f t="shared" si="47"/>
        <v/>
      </c>
      <c r="J609" s="10"/>
      <c r="K609" s="10"/>
      <c r="L609" t="str">
        <f t="shared" si="48"/>
        <v/>
      </c>
      <c r="M609" s="14" t="str">
        <f t="shared" si="49"/>
        <v/>
      </c>
    </row>
    <row r="610" spans="1:13" x14ac:dyDescent="0.25">
      <c r="A610" s="16"/>
      <c r="B610" s="10"/>
      <c r="C610" s="14" t="str">
        <f>IFERROR(INDEX(Menu!$C$6:$C$205,MATCH($B610,Menu!$B$6:$B$205,0)),"")</f>
        <v/>
      </c>
      <c r="D610" s="18"/>
      <c r="E610" s="8" t="str">
        <f>IFERROR(INDEX(Menu!$E$6:$E$205,MATCH($B610,Menu!$B$6:$B$205,0)),"")</f>
        <v/>
      </c>
      <c r="F610" s="8" t="str">
        <f t="shared" si="45"/>
        <v/>
      </c>
      <c r="G610" s="15" t="str">
        <f>IFERROR(INDEX(Menu!$D$6:$D$205,MATCH($B610,Menu!$B$6:$B$205,0)),"")</f>
        <v/>
      </c>
      <c r="H610" s="15" t="str">
        <f t="shared" si="46"/>
        <v/>
      </c>
      <c r="I610" s="15" t="str">
        <f t="shared" si="47"/>
        <v/>
      </c>
      <c r="J610" s="10"/>
      <c r="K610" s="10"/>
      <c r="L610" t="str">
        <f t="shared" si="48"/>
        <v/>
      </c>
      <c r="M610" s="14" t="str">
        <f t="shared" si="49"/>
        <v/>
      </c>
    </row>
    <row r="611" spans="1:13" x14ac:dyDescent="0.25">
      <c r="A611" s="16"/>
      <c r="B611" s="10"/>
      <c r="C611" s="14" t="str">
        <f>IFERROR(INDEX(Menu!$C$6:$C$205,MATCH($B611,Menu!$B$6:$B$205,0)),"")</f>
        <v/>
      </c>
      <c r="D611" s="18"/>
      <c r="E611" s="8" t="str">
        <f>IFERROR(INDEX(Menu!$E$6:$E$205,MATCH($B611,Menu!$B$6:$B$205,0)),"")</f>
        <v/>
      </c>
      <c r="F611" s="8" t="str">
        <f t="shared" si="45"/>
        <v/>
      </c>
      <c r="G611" s="15" t="str">
        <f>IFERROR(INDEX(Menu!$D$6:$D$205,MATCH($B611,Menu!$B$6:$B$205,0)),"")</f>
        <v/>
      </c>
      <c r="H611" s="15" t="str">
        <f t="shared" si="46"/>
        <v/>
      </c>
      <c r="I611" s="15" t="str">
        <f t="shared" si="47"/>
        <v/>
      </c>
      <c r="J611" s="10"/>
      <c r="K611" s="10"/>
      <c r="L611" t="str">
        <f t="shared" si="48"/>
        <v/>
      </c>
      <c r="M611" s="14" t="str">
        <f t="shared" si="49"/>
        <v/>
      </c>
    </row>
    <row r="612" spans="1:13" x14ac:dyDescent="0.25">
      <c r="A612" s="16"/>
      <c r="B612" s="10"/>
      <c r="C612" s="14" t="str">
        <f>IFERROR(INDEX(Menu!$C$6:$C$205,MATCH($B612,Menu!$B$6:$B$205,0)),"")</f>
        <v/>
      </c>
      <c r="D612" s="18"/>
      <c r="E612" s="8" t="str">
        <f>IFERROR(INDEX(Menu!$E$6:$E$205,MATCH($B612,Menu!$B$6:$B$205,0)),"")</f>
        <v/>
      </c>
      <c r="F612" s="8" t="str">
        <f t="shared" si="45"/>
        <v/>
      </c>
      <c r="G612" s="15" t="str">
        <f>IFERROR(INDEX(Menu!$D$6:$D$205,MATCH($B612,Menu!$B$6:$B$205,0)),"")</f>
        <v/>
      </c>
      <c r="H612" s="15" t="str">
        <f t="shared" si="46"/>
        <v/>
      </c>
      <c r="I612" s="15" t="str">
        <f t="shared" si="47"/>
        <v/>
      </c>
      <c r="J612" s="10"/>
      <c r="K612" s="10"/>
      <c r="L612" t="str">
        <f t="shared" si="48"/>
        <v/>
      </c>
      <c r="M612" s="14" t="str">
        <f t="shared" si="49"/>
        <v/>
      </c>
    </row>
    <row r="613" spans="1:13" x14ac:dyDescent="0.25">
      <c r="A613" s="16"/>
      <c r="B613" s="10"/>
      <c r="C613" s="14" t="str">
        <f>IFERROR(INDEX(Menu!$C$6:$C$205,MATCH($B613,Menu!$B$6:$B$205,0)),"")</f>
        <v/>
      </c>
      <c r="D613" s="18"/>
      <c r="E613" s="8" t="str">
        <f>IFERROR(INDEX(Menu!$E$6:$E$205,MATCH($B613,Menu!$B$6:$B$205,0)),"")</f>
        <v/>
      </c>
      <c r="F613" s="8" t="str">
        <f t="shared" si="45"/>
        <v/>
      </c>
      <c r="G613" s="15" t="str">
        <f>IFERROR(INDEX(Menu!$D$6:$D$205,MATCH($B613,Menu!$B$6:$B$205,0)),"")</f>
        <v/>
      </c>
      <c r="H613" s="15" t="str">
        <f t="shared" si="46"/>
        <v/>
      </c>
      <c r="I613" s="15" t="str">
        <f t="shared" si="47"/>
        <v/>
      </c>
      <c r="J613" s="10"/>
      <c r="K613" s="10"/>
      <c r="L613" t="str">
        <f t="shared" si="48"/>
        <v/>
      </c>
      <c r="M613" s="14" t="str">
        <f t="shared" si="49"/>
        <v/>
      </c>
    </row>
    <row r="614" spans="1:13" x14ac:dyDescent="0.25">
      <c r="A614" s="16"/>
      <c r="B614" s="10"/>
      <c r="C614" s="14" t="str">
        <f>IFERROR(INDEX(Menu!$C$6:$C$205,MATCH($B614,Menu!$B$6:$B$205,0)),"")</f>
        <v/>
      </c>
      <c r="D614" s="18"/>
      <c r="E614" s="8" t="str">
        <f>IFERROR(INDEX(Menu!$E$6:$E$205,MATCH($B614,Menu!$B$6:$B$205,0)),"")</f>
        <v/>
      </c>
      <c r="F614" s="8" t="str">
        <f t="shared" si="45"/>
        <v/>
      </c>
      <c r="G614" s="15" t="str">
        <f>IFERROR(INDEX(Menu!$D$6:$D$205,MATCH($B614,Menu!$B$6:$B$205,0)),"")</f>
        <v/>
      </c>
      <c r="H614" s="15" t="str">
        <f t="shared" si="46"/>
        <v/>
      </c>
      <c r="I614" s="15" t="str">
        <f t="shared" si="47"/>
        <v/>
      </c>
      <c r="J614" s="10"/>
      <c r="K614" s="10"/>
      <c r="L614" t="str">
        <f t="shared" si="48"/>
        <v/>
      </c>
      <c r="M614" s="14" t="str">
        <f t="shared" si="49"/>
        <v/>
      </c>
    </row>
    <row r="615" spans="1:13" x14ac:dyDescent="0.25">
      <c r="A615" s="16"/>
      <c r="B615" s="10"/>
      <c r="C615" s="14" t="str">
        <f>IFERROR(INDEX(Menu!$C$6:$C$205,MATCH($B615,Menu!$B$6:$B$205,0)),"")</f>
        <v/>
      </c>
      <c r="D615" s="18"/>
      <c r="E615" s="8" t="str">
        <f>IFERROR(INDEX(Menu!$E$6:$E$205,MATCH($B615,Menu!$B$6:$B$205,0)),"")</f>
        <v/>
      </c>
      <c r="F615" s="8" t="str">
        <f t="shared" si="45"/>
        <v/>
      </c>
      <c r="G615" s="15" t="str">
        <f>IFERROR(INDEX(Menu!$D$6:$D$205,MATCH($B615,Menu!$B$6:$B$205,0)),"")</f>
        <v/>
      </c>
      <c r="H615" s="15" t="str">
        <f t="shared" si="46"/>
        <v/>
      </c>
      <c r="I615" s="15" t="str">
        <f t="shared" si="47"/>
        <v/>
      </c>
      <c r="J615" s="10"/>
      <c r="K615" s="10"/>
      <c r="L615" t="str">
        <f t="shared" si="48"/>
        <v/>
      </c>
      <c r="M615" s="14" t="str">
        <f t="shared" si="49"/>
        <v/>
      </c>
    </row>
    <row r="616" spans="1:13" x14ac:dyDescent="0.25">
      <c r="A616" s="16"/>
      <c r="B616" s="10"/>
      <c r="C616" s="14" t="str">
        <f>IFERROR(INDEX(Menu!$C$6:$C$205,MATCH($B616,Menu!$B$6:$B$205,0)),"")</f>
        <v/>
      </c>
      <c r="D616" s="18"/>
      <c r="E616" s="8" t="str">
        <f>IFERROR(INDEX(Menu!$E$6:$E$205,MATCH($B616,Menu!$B$6:$B$205,0)),"")</f>
        <v/>
      </c>
      <c r="F616" s="8" t="str">
        <f t="shared" si="45"/>
        <v/>
      </c>
      <c r="G616" s="15" t="str">
        <f>IFERROR(INDEX(Menu!$D$6:$D$205,MATCH($B616,Menu!$B$6:$B$205,0)),"")</f>
        <v/>
      </c>
      <c r="H616" s="15" t="str">
        <f t="shared" si="46"/>
        <v/>
      </c>
      <c r="I616" s="15" t="str">
        <f t="shared" si="47"/>
        <v/>
      </c>
      <c r="J616" s="10"/>
      <c r="K616" s="10"/>
      <c r="L616" t="str">
        <f t="shared" si="48"/>
        <v/>
      </c>
      <c r="M616" s="14" t="str">
        <f t="shared" si="49"/>
        <v/>
      </c>
    </row>
    <row r="617" spans="1:13" x14ac:dyDescent="0.25">
      <c r="A617" s="16"/>
      <c r="B617" s="10"/>
      <c r="C617" s="14" t="str">
        <f>IFERROR(INDEX(Menu!$C$6:$C$205,MATCH($B617,Menu!$B$6:$B$205,0)),"")</f>
        <v/>
      </c>
      <c r="D617" s="18"/>
      <c r="E617" s="8" t="str">
        <f>IFERROR(INDEX(Menu!$E$6:$E$205,MATCH($B617,Menu!$B$6:$B$205,0)),"")</f>
        <v/>
      </c>
      <c r="F617" s="8" t="str">
        <f t="shared" si="45"/>
        <v/>
      </c>
      <c r="G617" s="15" t="str">
        <f>IFERROR(INDEX(Menu!$D$6:$D$205,MATCH($B617,Menu!$B$6:$B$205,0)),"")</f>
        <v/>
      </c>
      <c r="H617" s="15" t="str">
        <f t="shared" si="46"/>
        <v/>
      </c>
      <c r="I617" s="15" t="str">
        <f t="shared" si="47"/>
        <v/>
      </c>
      <c r="J617" s="10"/>
      <c r="K617" s="10"/>
      <c r="L617" t="str">
        <f t="shared" si="48"/>
        <v/>
      </c>
      <c r="M617" s="14" t="str">
        <f t="shared" si="49"/>
        <v/>
      </c>
    </row>
    <row r="618" spans="1:13" x14ac:dyDescent="0.25">
      <c r="A618" s="16"/>
      <c r="B618" s="10"/>
      <c r="C618" s="14" t="str">
        <f>IFERROR(INDEX(Menu!$C$6:$C$205,MATCH($B618,Menu!$B$6:$B$205,0)),"")</f>
        <v/>
      </c>
      <c r="D618" s="18"/>
      <c r="E618" s="8" t="str">
        <f>IFERROR(INDEX(Menu!$E$6:$E$205,MATCH($B618,Menu!$B$6:$B$205,0)),"")</f>
        <v/>
      </c>
      <c r="F618" s="8" t="str">
        <f t="shared" si="45"/>
        <v/>
      </c>
      <c r="G618" s="15" t="str">
        <f>IFERROR(INDEX(Menu!$D$6:$D$205,MATCH($B618,Menu!$B$6:$B$205,0)),"")</f>
        <v/>
      </c>
      <c r="H618" s="15" t="str">
        <f t="shared" si="46"/>
        <v/>
      </c>
      <c r="I618" s="15" t="str">
        <f t="shared" si="47"/>
        <v/>
      </c>
      <c r="J618" s="10"/>
      <c r="K618" s="10"/>
      <c r="L618" t="str">
        <f t="shared" si="48"/>
        <v/>
      </c>
      <c r="M618" s="14" t="str">
        <f t="shared" si="49"/>
        <v/>
      </c>
    </row>
    <row r="619" spans="1:13" x14ac:dyDescent="0.25">
      <c r="A619" s="16"/>
      <c r="B619" s="10"/>
      <c r="C619" s="14" t="str">
        <f>IFERROR(INDEX(Menu!$C$6:$C$205,MATCH($B619,Menu!$B$6:$B$205,0)),"")</f>
        <v/>
      </c>
      <c r="D619" s="18"/>
      <c r="E619" s="8" t="str">
        <f>IFERROR(INDEX(Menu!$E$6:$E$205,MATCH($B619,Menu!$B$6:$B$205,0)),"")</f>
        <v/>
      </c>
      <c r="F619" s="8" t="str">
        <f t="shared" si="45"/>
        <v/>
      </c>
      <c r="G619" s="15" t="str">
        <f>IFERROR(INDEX(Menu!$D$6:$D$205,MATCH($B619,Menu!$B$6:$B$205,0)),"")</f>
        <v/>
      </c>
      <c r="H619" s="15" t="str">
        <f t="shared" si="46"/>
        <v/>
      </c>
      <c r="I619" s="15" t="str">
        <f t="shared" si="47"/>
        <v/>
      </c>
      <c r="J619" s="10"/>
      <c r="K619" s="10"/>
      <c r="L619" t="str">
        <f t="shared" si="48"/>
        <v/>
      </c>
      <c r="M619" s="14" t="str">
        <f t="shared" si="49"/>
        <v/>
      </c>
    </row>
    <row r="620" spans="1:13" x14ac:dyDescent="0.25">
      <c r="A620" s="16"/>
      <c r="B620" s="10"/>
      <c r="C620" s="14" t="str">
        <f>IFERROR(INDEX(Menu!$C$6:$C$205,MATCH($B620,Menu!$B$6:$B$205,0)),"")</f>
        <v/>
      </c>
      <c r="D620" s="18"/>
      <c r="E620" s="8" t="str">
        <f>IFERROR(INDEX(Menu!$E$6:$E$205,MATCH($B620,Menu!$B$6:$B$205,0)),"")</f>
        <v/>
      </c>
      <c r="F620" s="8" t="str">
        <f t="shared" si="45"/>
        <v/>
      </c>
      <c r="G620" s="15" t="str">
        <f>IFERROR(INDEX(Menu!$D$6:$D$205,MATCH($B620,Menu!$B$6:$B$205,0)),"")</f>
        <v/>
      </c>
      <c r="H620" s="15" t="str">
        <f t="shared" si="46"/>
        <v/>
      </c>
      <c r="I620" s="15" t="str">
        <f t="shared" si="47"/>
        <v/>
      </c>
      <c r="J620" s="10"/>
      <c r="K620" s="10"/>
      <c r="L620" t="str">
        <f t="shared" si="48"/>
        <v/>
      </c>
      <c r="M620" s="14" t="str">
        <f t="shared" si="49"/>
        <v/>
      </c>
    </row>
    <row r="621" spans="1:13" x14ac:dyDescent="0.25">
      <c r="A621" s="16"/>
      <c r="B621" s="10"/>
      <c r="C621" s="14" t="str">
        <f>IFERROR(INDEX(Menu!$C$6:$C$205,MATCH($B621,Menu!$B$6:$B$205,0)),"")</f>
        <v/>
      </c>
      <c r="D621" s="18"/>
      <c r="E621" s="8" t="str">
        <f>IFERROR(INDEX(Menu!$E$6:$E$205,MATCH($B621,Menu!$B$6:$B$205,0)),"")</f>
        <v/>
      </c>
      <c r="F621" s="8" t="str">
        <f t="shared" si="45"/>
        <v/>
      </c>
      <c r="G621" s="15" t="str">
        <f>IFERROR(INDEX(Menu!$D$6:$D$205,MATCH($B621,Menu!$B$6:$B$205,0)),"")</f>
        <v/>
      </c>
      <c r="H621" s="15" t="str">
        <f t="shared" si="46"/>
        <v/>
      </c>
      <c r="I621" s="15" t="str">
        <f t="shared" si="47"/>
        <v/>
      </c>
      <c r="J621" s="10"/>
      <c r="K621" s="10"/>
      <c r="L621" t="str">
        <f t="shared" si="48"/>
        <v/>
      </c>
      <c r="M621" s="14" t="str">
        <f t="shared" si="49"/>
        <v/>
      </c>
    </row>
    <row r="622" spans="1:13" x14ac:dyDescent="0.25">
      <c r="A622" s="16"/>
      <c r="B622" s="10"/>
      <c r="C622" s="14" t="str">
        <f>IFERROR(INDEX(Menu!$C$6:$C$205,MATCH($B622,Menu!$B$6:$B$205,0)),"")</f>
        <v/>
      </c>
      <c r="D622" s="18"/>
      <c r="E622" s="8" t="str">
        <f>IFERROR(INDEX(Menu!$E$6:$E$205,MATCH($B622,Menu!$B$6:$B$205,0)),"")</f>
        <v/>
      </c>
      <c r="F622" s="8" t="str">
        <f t="shared" si="45"/>
        <v/>
      </c>
      <c r="G622" s="15" t="str">
        <f>IFERROR(INDEX(Menu!$D$6:$D$205,MATCH($B622,Menu!$B$6:$B$205,0)),"")</f>
        <v/>
      </c>
      <c r="H622" s="15" t="str">
        <f t="shared" si="46"/>
        <v/>
      </c>
      <c r="I622" s="15" t="str">
        <f t="shared" si="47"/>
        <v/>
      </c>
      <c r="J622" s="10"/>
      <c r="K622" s="10"/>
      <c r="L622" t="str">
        <f t="shared" si="48"/>
        <v/>
      </c>
      <c r="M622" s="14" t="str">
        <f t="shared" si="49"/>
        <v/>
      </c>
    </row>
    <row r="623" spans="1:13" x14ac:dyDescent="0.25">
      <c r="A623" s="16"/>
      <c r="B623" s="10"/>
      <c r="C623" s="14" t="str">
        <f>IFERROR(INDEX(Menu!$C$6:$C$205,MATCH($B623,Menu!$B$6:$B$205,0)),"")</f>
        <v/>
      </c>
      <c r="D623" s="18"/>
      <c r="E623" s="8" t="str">
        <f>IFERROR(INDEX(Menu!$E$6:$E$205,MATCH($B623,Menu!$B$6:$B$205,0)),"")</f>
        <v/>
      </c>
      <c r="F623" s="8" t="str">
        <f t="shared" si="45"/>
        <v/>
      </c>
      <c r="G623" s="15" t="str">
        <f>IFERROR(INDEX(Menu!$D$6:$D$205,MATCH($B623,Menu!$B$6:$B$205,0)),"")</f>
        <v/>
      </c>
      <c r="H623" s="15" t="str">
        <f t="shared" si="46"/>
        <v/>
      </c>
      <c r="I623" s="15" t="str">
        <f t="shared" si="47"/>
        <v/>
      </c>
      <c r="J623" s="10"/>
      <c r="K623" s="10"/>
      <c r="L623" t="str">
        <f t="shared" si="48"/>
        <v/>
      </c>
      <c r="M623" s="14" t="str">
        <f t="shared" si="49"/>
        <v/>
      </c>
    </row>
    <row r="624" spans="1:13" x14ac:dyDescent="0.25">
      <c r="A624" s="16"/>
      <c r="B624" s="10"/>
      <c r="C624" s="14" t="str">
        <f>IFERROR(INDEX(Menu!$C$6:$C$205,MATCH($B624,Menu!$B$6:$B$205,0)),"")</f>
        <v/>
      </c>
      <c r="D624" s="18"/>
      <c r="E624" s="8" t="str">
        <f>IFERROR(INDEX(Menu!$E$6:$E$205,MATCH($B624,Menu!$B$6:$B$205,0)),"")</f>
        <v/>
      </c>
      <c r="F624" s="8" t="str">
        <f t="shared" si="45"/>
        <v/>
      </c>
      <c r="G624" s="15" t="str">
        <f>IFERROR(INDEX(Menu!$D$6:$D$205,MATCH($B624,Menu!$B$6:$B$205,0)),"")</f>
        <v/>
      </c>
      <c r="H624" s="15" t="str">
        <f t="shared" si="46"/>
        <v/>
      </c>
      <c r="I624" s="15" t="str">
        <f t="shared" si="47"/>
        <v/>
      </c>
      <c r="J624" s="10"/>
      <c r="K624" s="10"/>
      <c r="L624" t="str">
        <f t="shared" si="48"/>
        <v/>
      </c>
      <c r="M624" s="14" t="str">
        <f t="shared" si="49"/>
        <v/>
      </c>
    </row>
    <row r="625" spans="1:13" x14ac:dyDescent="0.25">
      <c r="A625" s="16"/>
      <c r="B625" s="10"/>
      <c r="C625" s="14" t="str">
        <f>IFERROR(INDEX(Menu!$C$6:$C$205,MATCH($B625,Menu!$B$6:$B$205,0)),"")</f>
        <v/>
      </c>
      <c r="D625" s="18"/>
      <c r="E625" s="8" t="str">
        <f>IFERROR(INDEX(Menu!$E$6:$E$205,MATCH($B625,Menu!$B$6:$B$205,0)),"")</f>
        <v/>
      </c>
      <c r="F625" s="8" t="str">
        <f t="shared" si="45"/>
        <v/>
      </c>
      <c r="G625" s="15" t="str">
        <f>IFERROR(INDEX(Menu!$D$6:$D$205,MATCH($B625,Menu!$B$6:$B$205,0)),"")</f>
        <v/>
      </c>
      <c r="H625" s="15" t="str">
        <f t="shared" si="46"/>
        <v/>
      </c>
      <c r="I625" s="15" t="str">
        <f t="shared" si="47"/>
        <v/>
      </c>
      <c r="J625" s="10"/>
      <c r="K625" s="10"/>
      <c r="L625" t="str">
        <f t="shared" si="48"/>
        <v/>
      </c>
      <c r="M625" s="14" t="str">
        <f t="shared" si="49"/>
        <v/>
      </c>
    </row>
    <row r="626" spans="1:13" x14ac:dyDescent="0.25">
      <c r="A626" s="16"/>
      <c r="B626" s="10"/>
      <c r="C626" s="14" t="str">
        <f>IFERROR(INDEX(Menu!$C$6:$C$205,MATCH($B626,Menu!$B$6:$B$205,0)),"")</f>
        <v/>
      </c>
      <c r="D626" s="18"/>
      <c r="E626" s="8" t="str">
        <f>IFERROR(INDEX(Menu!$E$6:$E$205,MATCH($B626,Menu!$B$6:$B$205,0)),"")</f>
        <v/>
      </c>
      <c r="F626" s="8" t="str">
        <f t="shared" si="45"/>
        <v/>
      </c>
      <c r="G626" s="15" t="str">
        <f>IFERROR(INDEX(Menu!$D$6:$D$205,MATCH($B626,Menu!$B$6:$B$205,0)),"")</f>
        <v/>
      </c>
      <c r="H626" s="15" t="str">
        <f t="shared" si="46"/>
        <v/>
      </c>
      <c r="I626" s="15" t="str">
        <f t="shared" si="47"/>
        <v/>
      </c>
      <c r="J626" s="10"/>
      <c r="K626" s="10"/>
      <c r="L626" t="str">
        <f t="shared" si="48"/>
        <v/>
      </c>
      <c r="M626" s="14" t="str">
        <f t="shared" si="49"/>
        <v/>
      </c>
    </row>
    <row r="627" spans="1:13" x14ac:dyDescent="0.25">
      <c r="A627" s="16"/>
      <c r="B627" s="10"/>
      <c r="C627" s="14" t="str">
        <f>IFERROR(INDEX(Menu!$C$6:$C$205,MATCH($B627,Menu!$B$6:$B$205,0)),"")</f>
        <v/>
      </c>
      <c r="D627" s="18"/>
      <c r="E627" s="8" t="str">
        <f>IFERROR(INDEX(Menu!$E$6:$E$205,MATCH($B627,Menu!$B$6:$B$205,0)),"")</f>
        <v/>
      </c>
      <c r="F627" s="8" t="str">
        <f t="shared" si="45"/>
        <v/>
      </c>
      <c r="G627" s="15" t="str">
        <f>IFERROR(INDEX(Menu!$D$6:$D$205,MATCH($B627,Menu!$B$6:$B$205,0)),"")</f>
        <v/>
      </c>
      <c r="H627" s="15" t="str">
        <f t="shared" si="46"/>
        <v/>
      </c>
      <c r="I627" s="15" t="str">
        <f t="shared" si="47"/>
        <v/>
      </c>
      <c r="J627" s="10"/>
      <c r="K627" s="10"/>
      <c r="L627" t="str">
        <f t="shared" si="48"/>
        <v/>
      </c>
      <c r="M627" s="14" t="str">
        <f t="shared" si="49"/>
        <v/>
      </c>
    </row>
    <row r="628" spans="1:13" x14ac:dyDescent="0.25">
      <c r="A628" s="16"/>
      <c r="B628" s="10"/>
      <c r="C628" s="14" t="str">
        <f>IFERROR(INDEX(Menu!$C$6:$C$205,MATCH($B628,Menu!$B$6:$B$205,0)),"")</f>
        <v/>
      </c>
      <c r="D628" s="18"/>
      <c r="E628" s="8" t="str">
        <f>IFERROR(INDEX(Menu!$E$6:$E$205,MATCH($B628,Menu!$B$6:$B$205,0)),"")</f>
        <v/>
      </c>
      <c r="F628" s="8" t="str">
        <f t="shared" si="45"/>
        <v/>
      </c>
      <c r="G628" s="15" t="str">
        <f>IFERROR(INDEX(Menu!$D$6:$D$205,MATCH($B628,Menu!$B$6:$B$205,0)),"")</f>
        <v/>
      </c>
      <c r="H628" s="15" t="str">
        <f t="shared" si="46"/>
        <v/>
      </c>
      <c r="I628" s="15" t="str">
        <f t="shared" si="47"/>
        <v/>
      </c>
      <c r="J628" s="10"/>
      <c r="K628" s="10"/>
      <c r="L628" t="str">
        <f t="shared" si="48"/>
        <v/>
      </c>
      <c r="M628" s="14" t="str">
        <f t="shared" si="49"/>
        <v/>
      </c>
    </row>
    <row r="629" spans="1:13" x14ac:dyDescent="0.25">
      <c r="A629" s="16"/>
      <c r="B629" s="10"/>
      <c r="C629" s="14" t="str">
        <f>IFERROR(INDEX(Menu!$C$6:$C$205,MATCH($B629,Menu!$B$6:$B$205,0)),"")</f>
        <v/>
      </c>
      <c r="D629" s="18"/>
      <c r="E629" s="8" t="str">
        <f>IFERROR(INDEX(Menu!$E$6:$E$205,MATCH($B629,Menu!$B$6:$B$205,0)),"")</f>
        <v/>
      </c>
      <c r="F629" s="8" t="str">
        <f t="shared" si="45"/>
        <v/>
      </c>
      <c r="G629" s="15" t="str">
        <f>IFERROR(INDEX(Menu!$D$6:$D$205,MATCH($B629,Menu!$B$6:$B$205,0)),"")</f>
        <v/>
      </c>
      <c r="H629" s="15" t="str">
        <f t="shared" si="46"/>
        <v/>
      </c>
      <c r="I629" s="15" t="str">
        <f t="shared" si="47"/>
        <v/>
      </c>
      <c r="J629" s="10"/>
      <c r="K629" s="10"/>
      <c r="L629" t="str">
        <f t="shared" si="48"/>
        <v/>
      </c>
      <c r="M629" s="14" t="str">
        <f t="shared" si="49"/>
        <v/>
      </c>
    </row>
    <row r="630" spans="1:13" x14ac:dyDescent="0.25">
      <c r="A630" s="16"/>
      <c r="B630" s="10"/>
      <c r="C630" s="14" t="str">
        <f>IFERROR(INDEX(Menu!$C$6:$C$205,MATCH($B630,Menu!$B$6:$B$205,0)),"")</f>
        <v/>
      </c>
      <c r="D630" s="18"/>
      <c r="E630" s="8" t="str">
        <f>IFERROR(INDEX(Menu!$E$6:$E$205,MATCH($B630,Menu!$B$6:$B$205,0)),"")</f>
        <v/>
      </c>
      <c r="F630" s="8" t="str">
        <f t="shared" si="45"/>
        <v/>
      </c>
      <c r="G630" s="15" t="str">
        <f>IFERROR(INDEX(Menu!$D$6:$D$205,MATCH($B630,Menu!$B$6:$B$205,0)),"")</f>
        <v/>
      </c>
      <c r="H630" s="15" t="str">
        <f t="shared" si="46"/>
        <v/>
      </c>
      <c r="I630" s="15" t="str">
        <f t="shared" si="47"/>
        <v/>
      </c>
      <c r="J630" s="10"/>
      <c r="K630" s="10"/>
      <c r="L630" t="str">
        <f t="shared" si="48"/>
        <v/>
      </c>
      <c r="M630" s="14" t="str">
        <f t="shared" si="49"/>
        <v/>
      </c>
    </row>
    <row r="631" spans="1:13" x14ac:dyDescent="0.25">
      <c r="A631" s="16"/>
      <c r="B631" s="10"/>
      <c r="C631" s="14" t="str">
        <f>IFERROR(INDEX(Menu!$C$6:$C$205,MATCH($B631,Menu!$B$6:$B$205,0)),"")</f>
        <v/>
      </c>
      <c r="D631" s="18"/>
      <c r="E631" s="8" t="str">
        <f>IFERROR(INDEX(Menu!$E$6:$E$205,MATCH($B631,Menu!$B$6:$B$205,0)),"")</f>
        <v/>
      </c>
      <c r="F631" s="8" t="str">
        <f t="shared" si="45"/>
        <v/>
      </c>
      <c r="G631" s="15" t="str">
        <f>IFERROR(INDEX(Menu!$D$6:$D$205,MATCH($B631,Menu!$B$6:$B$205,0)),"")</f>
        <v/>
      </c>
      <c r="H631" s="15" t="str">
        <f t="shared" si="46"/>
        <v/>
      </c>
      <c r="I631" s="15" t="str">
        <f t="shared" si="47"/>
        <v/>
      </c>
      <c r="J631" s="10"/>
      <c r="K631" s="10"/>
      <c r="L631" t="str">
        <f t="shared" si="48"/>
        <v/>
      </c>
      <c r="M631" s="14" t="str">
        <f t="shared" si="49"/>
        <v/>
      </c>
    </row>
    <row r="632" spans="1:13" x14ac:dyDescent="0.25">
      <c r="A632" s="16"/>
      <c r="B632" s="10"/>
      <c r="C632" s="14" t="str">
        <f>IFERROR(INDEX(Menu!$C$6:$C$205,MATCH($B632,Menu!$B$6:$B$205,0)),"")</f>
        <v/>
      </c>
      <c r="D632" s="18"/>
      <c r="E632" s="8" t="str">
        <f>IFERROR(INDEX(Menu!$E$6:$E$205,MATCH($B632,Menu!$B$6:$B$205,0)),"")</f>
        <v/>
      </c>
      <c r="F632" s="8" t="str">
        <f t="shared" si="45"/>
        <v/>
      </c>
      <c r="G632" s="15" t="str">
        <f>IFERROR(INDEX(Menu!$D$6:$D$205,MATCH($B632,Menu!$B$6:$B$205,0)),"")</f>
        <v/>
      </c>
      <c r="H632" s="15" t="str">
        <f t="shared" si="46"/>
        <v/>
      </c>
      <c r="I632" s="15" t="str">
        <f t="shared" si="47"/>
        <v/>
      </c>
      <c r="J632" s="10"/>
      <c r="K632" s="10"/>
      <c r="L632" t="str">
        <f t="shared" si="48"/>
        <v/>
      </c>
      <c r="M632" s="14" t="str">
        <f t="shared" si="49"/>
        <v/>
      </c>
    </row>
    <row r="633" spans="1:13" x14ac:dyDescent="0.25">
      <c r="A633" s="16"/>
      <c r="B633" s="10"/>
      <c r="C633" s="14" t="str">
        <f>IFERROR(INDEX(Menu!$C$6:$C$205,MATCH($B633,Menu!$B$6:$B$205,0)),"")</f>
        <v/>
      </c>
      <c r="D633" s="18"/>
      <c r="E633" s="8" t="str">
        <f>IFERROR(INDEX(Menu!$E$6:$E$205,MATCH($B633,Menu!$B$6:$B$205,0)),"")</f>
        <v/>
      </c>
      <c r="F633" s="8" t="str">
        <f t="shared" si="45"/>
        <v/>
      </c>
      <c r="G633" s="15" t="str">
        <f>IFERROR(INDEX(Menu!$D$6:$D$205,MATCH($B633,Menu!$B$6:$B$205,0)),"")</f>
        <v/>
      </c>
      <c r="H633" s="15" t="str">
        <f t="shared" si="46"/>
        <v/>
      </c>
      <c r="I633" s="15" t="str">
        <f t="shared" si="47"/>
        <v/>
      </c>
      <c r="J633" s="10"/>
      <c r="K633" s="10"/>
      <c r="L633" t="str">
        <f t="shared" si="48"/>
        <v/>
      </c>
      <c r="M633" s="14" t="str">
        <f t="shared" si="49"/>
        <v/>
      </c>
    </row>
    <row r="634" spans="1:13" x14ac:dyDescent="0.25">
      <c r="A634" s="16"/>
      <c r="B634" s="10"/>
      <c r="C634" s="14" t="str">
        <f>IFERROR(INDEX(Menu!$C$6:$C$205,MATCH($B634,Menu!$B$6:$B$205,0)),"")</f>
        <v/>
      </c>
      <c r="D634" s="18"/>
      <c r="E634" s="8" t="str">
        <f>IFERROR(INDEX(Menu!$E$6:$E$205,MATCH($B634,Menu!$B$6:$B$205,0)),"")</f>
        <v/>
      </c>
      <c r="F634" s="8" t="str">
        <f t="shared" si="45"/>
        <v/>
      </c>
      <c r="G634" s="15" t="str">
        <f>IFERROR(INDEX(Menu!$D$6:$D$205,MATCH($B634,Menu!$B$6:$B$205,0)),"")</f>
        <v/>
      </c>
      <c r="H634" s="15" t="str">
        <f t="shared" si="46"/>
        <v/>
      </c>
      <c r="I634" s="15" t="str">
        <f t="shared" si="47"/>
        <v/>
      </c>
      <c r="J634" s="10"/>
      <c r="K634" s="10"/>
      <c r="L634" t="str">
        <f t="shared" si="48"/>
        <v/>
      </c>
      <c r="M634" s="14" t="str">
        <f t="shared" si="49"/>
        <v/>
      </c>
    </row>
    <row r="635" spans="1:13" x14ac:dyDescent="0.25">
      <c r="A635" s="16"/>
      <c r="B635" s="10"/>
      <c r="C635" s="14" t="str">
        <f>IFERROR(INDEX(Menu!$C$6:$C$205,MATCH($B635,Menu!$B$6:$B$205,0)),"")</f>
        <v/>
      </c>
      <c r="D635" s="18"/>
      <c r="E635" s="8" t="str">
        <f>IFERROR(INDEX(Menu!$E$6:$E$205,MATCH($B635,Menu!$B$6:$B$205,0)),"")</f>
        <v/>
      </c>
      <c r="F635" s="8" t="str">
        <f t="shared" si="45"/>
        <v/>
      </c>
      <c r="G635" s="15" t="str">
        <f>IFERROR(INDEX(Menu!$D$6:$D$205,MATCH($B635,Menu!$B$6:$B$205,0)),"")</f>
        <v/>
      </c>
      <c r="H635" s="15" t="str">
        <f t="shared" si="46"/>
        <v/>
      </c>
      <c r="I635" s="15" t="str">
        <f t="shared" si="47"/>
        <v/>
      </c>
      <c r="J635" s="10"/>
      <c r="K635" s="10"/>
      <c r="L635" t="str">
        <f t="shared" si="48"/>
        <v/>
      </c>
      <c r="M635" s="14" t="str">
        <f t="shared" si="49"/>
        <v/>
      </c>
    </row>
    <row r="636" spans="1:13" x14ac:dyDescent="0.25">
      <c r="A636" s="16"/>
      <c r="B636" s="10"/>
      <c r="C636" s="14" t="str">
        <f>IFERROR(INDEX(Menu!$C$6:$C$205,MATCH($B636,Menu!$B$6:$B$205,0)),"")</f>
        <v/>
      </c>
      <c r="D636" s="18"/>
      <c r="E636" s="8" t="str">
        <f>IFERROR(INDEX(Menu!$E$6:$E$205,MATCH($B636,Menu!$B$6:$B$205,0)),"")</f>
        <v/>
      </c>
      <c r="F636" s="8" t="str">
        <f t="shared" si="45"/>
        <v/>
      </c>
      <c r="G636" s="15" t="str">
        <f>IFERROR(INDEX(Menu!$D$6:$D$205,MATCH($B636,Menu!$B$6:$B$205,0)),"")</f>
        <v/>
      </c>
      <c r="H636" s="15" t="str">
        <f t="shared" si="46"/>
        <v/>
      </c>
      <c r="I636" s="15" t="str">
        <f t="shared" si="47"/>
        <v/>
      </c>
      <c r="J636" s="10"/>
      <c r="K636" s="10"/>
      <c r="L636" t="str">
        <f t="shared" si="48"/>
        <v/>
      </c>
      <c r="M636" s="14" t="str">
        <f t="shared" si="49"/>
        <v/>
      </c>
    </row>
    <row r="637" spans="1:13" x14ac:dyDescent="0.25">
      <c r="A637" s="16"/>
      <c r="B637" s="10"/>
      <c r="C637" s="14" t="str">
        <f>IFERROR(INDEX(Menu!$C$6:$C$205,MATCH($B637,Menu!$B$6:$B$205,0)),"")</f>
        <v/>
      </c>
      <c r="D637" s="18"/>
      <c r="E637" s="8" t="str">
        <f>IFERROR(INDEX(Menu!$E$6:$E$205,MATCH($B637,Menu!$B$6:$B$205,0)),"")</f>
        <v/>
      </c>
      <c r="F637" s="8" t="str">
        <f t="shared" si="45"/>
        <v/>
      </c>
      <c r="G637" s="15" t="str">
        <f>IFERROR(INDEX(Menu!$D$6:$D$205,MATCH($B637,Menu!$B$6:$B$205,0)),"")</f>
        <v/>
      </c>
      <c r="H637" s="15" t="str">
        <f t="shared" si="46"/>
        <v/>
      </c>
      <c r="I637" s="15" t="str">
        <f t="shared" si="47"/>
        <v/>
      </c>
      <c r="J637" s="10"/>
      <c r="K637" s="10"/>
      <c r="L637" t="str">
        <f t="shared" si="48"/>
        <v/>
      </c>
      <c r="M637" s="14" t="str">
        <f t="shared" si="49"/>
        <v/>
      </c>
    </row>
    <row r="638" spans="1:13" x14ac:dyDescent="0.25">
      <c r="A638" s="16"/>
      <c r="B638" s="10"/>
      <c r="C638" s="14" t="str">
        <f>IFERROR(INDEX(Menu!$C$6:$C$205,MATCH($B638,Menu!$B$6:$B$205,0)),"")</f>
        <v/>
      </c>
      <c r="D638" s="18"/>
      <c r="E638" s="8" t="str">
        <f>IFERROR(INDEX(Menu!$E$6:$E$205,MATCH($B638,Menu!$B$6:$B$205,0)),"")</f>
        <v/>
      </c>
      <c r="F638" s="8" t="str">
        <f t="shared" si="45"/>
        <v/>
      </c>
      <c r="G638" s="15" t="str">
        <f>IFERROR(INDEX(Menu!$D$6:$D$205,MATCH($B638,Menu!$B$6:$B$205,0)),"")</f>
        <v/>
      </c>
      <c r="H638" s="15" t="str">
        <f t="shared" si="46"/>
        <v/>
      </c>
      <c r="I638" s="15" t="str">
        <f t="shared" si="47"/>
        <v/>
      </c>
      <c r="J638" s="10"/>
      <c r="K638" s="10"/>
      <c r="L638" t="str">
        <f t="shared" si="48"/>
        <v/>
      </c>
      <c r="M638" s="14" t="str">
        <f t="shared" si="49"/>
        <v/>
      </c>
    </row>
    <row r="639" spans="1:13" x14ac:dyDescent="0.25">
      <c r="A639" s="16"/>
      <c r="B639" s="10"/>
      <c r="C639" s="14" t="str">
        <f>IFERROR(INDEX(Menu!$C$6:$C$205,MATCH($B639,Menu!$B$6:$B$205,0)),"")</f>
        <v/>
      </c>
      <c r="D639" s="18"/>
      <c r="E639" s="8" t="str">
        <f>IFERROR(INDEX(Menu!$E$6:$E$205,MATCH($B639,Menu!$B$6:$B$205,0)),"")</f>
        <v/>
      </c>
      <c r="F639" s="8" t="str">
        <f t="shared" si="45"/>
        <v/>
      </c>
      <c r="G639" s="15" t="str">
        <f>IFERROR(INDEX(Menu!$D$6:$D$205,MATCH($B639,Menu!$B$6:$B$205,0)),"")</f>
        <v/>
      </c>
      <c r="H639" s="15" t="str">
        <f t="shared" si="46"/>
        <v/>
      </c>
      <c r="I639" s="15" t="str">
        <f t="shared" si="47"/>
        <v/>
      </c>
      <c r="J639" s="10"/>
      <c r="K639" s="10"/>
      <c r="L639" t="str">
        <f t="shared" si="48"/>
        <v/>
      </c>
      <c r="M639" s="14" t="str">
        <f t="shared" si="49"/>
        <v/>
      </c>
    </row>
    <row r="640" spans="1:13" x14ac:dyDescent="0.25">
      <c r="A640" s="16"/>
      <c r="B640" s="10"/>
      <c r="C640" s="14" t="str">
        <f>IFERROR(INDEX(Menu!$C$6:$C$205,MATCH($B640,Menu!$B$6:$B$205,0)),"")</f>
        <v/>
      </c>
      <c r="D640" s="18"/>
      <c r="E640" s="8" t="str">
        <f>IFERROR(INDEX(Menu!$E$6:$E$205,MATCH($B640,Menu!$B$6:$B$205,0)),"")</f>
        <v/>
      </c>
      <c r="F640" s="8" t="str">
        <f t="shared" si="45"/>
        <v/>
      </c>
      <c r="G640" s="15" t="str">
        <f>IFERROR(INDEX(Menu!$D$6:$D$205,MATCH($B640,Menu!$B$6:$B$205,0)),"")</f>
        <v/>
      </c>
      <c r="H640" s="15" t="str">
        <f t="shared" si="46"/>
        <v/>
      </c>
      <c r="I640" s="15" t="str">
        <f t="shared" si="47"/>
        <v/>
      </c>
      <c r="J640" s="10"/>
      <c r="K640" s="10"/>
      <c r="L640" t="str">
        <f t="shared" si="48"/>
        <v/>
      </c>
      <c r="M640" s="14" t="str">
        <f t="shared" si="49"/>
        <v/>
      </c>
    </row>
    <row r="641" spans="1:13" x14ac:dyDescent="0.25">
      <c r="A641" s="16"/>
      <c r="B641" s="10"/>
      <c r="C641" s="14" t="str">
        <f>IFERROR(INDEX(Menu!$C$6:$C$205,MATCH($B641,Menu!$B$6:$B$205,0)),"")</f>
        <v/>
      </c>
      <c r="D641" s="18"/>
      <c r="E641" s="8" t="str">
        <f>IFERROR(INDEX(Menu!$E$6:$E$205,MATCH($B641,Menu!$B$6:$B$205,0)),"")</f>
        <v/>
      </c>
      <c r="F641" s="8" t="str">
        <f t="shared" si="45"/>
        <v/>
      </c>
      <c r="G641" s="15" t="str">
        <f>IFERROR(INDEX(Menu!$D$6:$D$205,MATCH($B641,Menu!$B$6:$B$205,0)),"")</f>
        <v/>
      </c>
      <c r="H641" s="15" t="str">
        <f t="shared" si="46"/>
        <v/>
      </c>
      <c r="I641" s="15" t="str">
        <f t="shared" si="47"/>
        <v/>
      </c>
      <c r="J641" s="10"/>
      <c r="K641" s="10"/>
      <c r="L641" t="str">
        <f t="shared" si="48"/>
        <v/>
      </c>
      <c r="M641" s="14" t="str">
        <f t="shared" si="49"/>
        <v/>
      </c>
    </row>
    <row r="642" spans="1:13" x14ac:dyDescent="0.25">
      <c r="A642" s="16"/>
      <c r="B642" s="10"/>
      <c r="C642" s="14" t="str">
        <f>IFERROR(INDEX(Menu!$C$6:$C$205,MATCH($B642,Menu!$B$6:$B$205,0)),"")</f>
        <v/>
      </c>
      <c r="D642" s="18"/>
      <c r="E642" s="8" t="str">
        <f>IFERROR(INDEX(Menu!$E$6:$E$205,MATCH($B642,Menu!$B$6:$B$205,0)),"")</f>
        <v/>
      </c>
      <c r="F642" s="8" t="str">
        <f t="shared" si="45"/>
        <v/>
      </c>
      <c r="G642" s="15" t="str">
        <f>IFERROR(INDEX(Menu!$D$6:$D$205,MATCH($B642,Menu!$B$6:$B$205,0)),"")</f>
        <v/>
      </c>
      <c r="H642" s="15" t="str">
        <f t="shared" si="46"/>
        <v/>
      </c>
      <c r="I642" s="15" t="str">
        <f t="shared" si="47"/>
        <v/>
      </c>
      <c r="J642" s="10"/>
      <c r="K642" s="10"/>
      <c r="L642" t="str">
        <f t="shared" si="48"/>
        <v/>
      </c>
      <c r="M642" s="14" t="str">
        <f t="shared" si="49"/>
        <v/>
      </c>
    </row>
    <row r="643" spans="1:13" x14ac:dyDescent="0.25">
      <c r="A643" s="16"/>
      <c r="B643" s="10"/>
      <c r="C643" s="14" t="str">
        <f>IFERROR(INDEX(Menu!$C$6:$C$205,MATCH($B643,Menu!$B$6:$B$205,0)),"")</f>
        <v/>
      </c>
      <c r="D643" s="18"/>
      <c r="E643" s="8" t="str">
        <f>IFERROR(INDEX(Menu!$E$6:$E$205,MATCH($B643,Menu!$B$6:$B$205,0)),"")</f>
        <v/>
      </c>
      <c r="F643" s="8" t="str">
        <f t="shared" si="45"/>
        <v/>
      </c>
      <c r="G643" s="15" t="str">
        <f>IFERROR(INDEX(Menu!$D$6:$D$205,MATCH($B643,Menu!$B$6:$B$205,0)),"")</f>
        <v/>
      </c>
      <c r="H643" s="15" t="str">
        <f t="shared" si="46"/>
        <v/>
      </c>
      <c r="I643" s="15" t="str">
        <f t="shared" si="47"/>
        <v/>
      </c>
      <c r="J643" s="10"/>
      <c r="K643" s="10"/>
      <c r="L643" t="str">
        <f t="shared" si="48"/>
        <v/>
      </c>
      <c r="M643" s="14" t="str">
        <f t="shared" si="49"/>
        <v/>
      </c>
    </row>
    <row r="644" spans="1:13" x14ac:dyDescent="0.25">
      <c r="A644" s="16"/>
      <c r="B644" s="10"/>
      <c r="C644" s="14" t="str">
        <f>IFERROR(INDEX(Menu!$C$6:$C$205,MATCH($B644,Menu!$B$6:$B$205,0)),"")</f>
        <v/>
      </c>
      <c r="D644" s="18"/>
      <c r="E644" s="8" t="str">
        <f>IFERROR(INDEX(Menu!$E$6:$E$205,MATCH($B644,Menu!$B$6:$B$205,0)),"")</f>
        <v/>
      </c>
      <c r="F644" s="8" t="str">
        <f t="shared" si="45"/>
        <v/>
      </c>
      <c r="G644" s="15" t="str">
        <f>IFERROR(INDEX(Menu!$D$6:$D$205,MATCH($B644,Menu!$B$6:$B$205,0)),"")</f>
        <v/>
      </c>
      <c r="H644" s="15" t="str">
        <f t="shared" si="46"/>
        <v/>
      </c>
      <c r="I644" s="15" t="str">
        <f t="shared" si="47"/>
        <v/>
      </c>
      <c r="J644" s="10"/>
      <c r="K644" s="10"/>
      <c r="L644" t="str">
        <f t="shared" si="48"/>
        <v/>
      </c>
      <c r="M644" s="14" t="str">
        <f t="shared" si="49"/>
        <v/>
      </c>
    </row>
    <row r="645" spans="1:13" x14ac:dyDescent="0.25">
      <c r="A645" s="16"/>
      <c r="B645" s="10"/>
      <c r="C645" s="14" t="str">
        <f>IFERROR(INDEX(Menu!$C$6:$C$205,MATCH($B645,Menu!$B$6:$B$205,0)),"")</f>
        <v/>
      </c>
      <c r="D645" s="18"/>
      <c r="E645" s="8" t="str">
        <f>IFERROR(INDEX(Menu!$E$6:$E$205,MATCH($B645,Menu!$B$6:$B$205,0)),"")</f>
        <v/>
      </c>
      <c r="F645" s="8" t="str">
        <f t="shared" si="45"/>
        <v/>
      </c>
      <c r="G645" s="15" t="str">
        <f>IFERROR(INDEX(Menu!$D$6:$D$205,MATCH($B645,Menu!$B$6:$B$205,0)),"")</f>
        <v/>
      </c>
      <c r="H645" s="15" t="str">
        <f t="shared" si="46"/>
        <v/>
      </c>
      <c r="I645" s="15" t="str">
        <f t="shared" si="47"/>
        <v/>
      </c>
      <c r="J645" s="10"/>
      <c r="K645" s="10"/>
      <c r="L645" t="str">
        <f t="shared" si="48"/>
        <v/>
      </c>
      <c r="M645" s="14" t="str">
        <f t="shared" si="49"/>
        <v/>
      </c>
    </row>
    <row r="646" spans="1:13" x14ac:dyDescent="0.25">
      <c r="A646" s="16"/>
      <c r="B646" s="10"/>
      <c r="C646" s="14" t="str">
        <f>IFERROR(INDEX(Menu!$C$6:$C$205,MATCH($B646,Menu!$B$6:$B$205,0)),"")</f>
        <v/>
      </c>
      <c r="D646" s="18"/>
      <c r="E646" s="8" t="str">
        <f>IFERROR(INDEX(Menu!$E$6:$E$205,MATCH($B646,Menu!$B$6:$B$205,0)),"")</f>
        <v/>
      </c>
      <c r="F646" s="8" t="str">
        <f t="shared" ref="F646:F709" si="50">IF(OR($D646="",$E646=""),"",$D646*$E646)</f>
        <v/>
      </c>
      <c r="G646" s="15" t="str">
        <f>IFERROR(INDEX(Menu!$D$6:$D$205,MATCH($B646,Menu!$B$6:$B$205,0)),"")</f>
        <v/>
      </c>
      <c r="H646" s="15" t="str">
        <f t="shared" ref="H646:H709" si="51">IF(OR($D646="",$G646=""),"",$D646*$G646)</f>
        <v/>
      </c>
      <c r="I646" s="15" t="str">
        <f t="shared" ref="I646:I709" si="52">IF(OR($F646="",$H646=""),"",$F646-$H646)</f>
        <v/>
      </c>
      <c r="J646" s="10"/>
      <c r="K646" s="10"/>
      <c r="L646" t="str">
        <f t="shared" ref="L646:L709" si="53">IF($A646="","",CHOOSE(WEEKDAY($A646,2),"Lunes","Martes","Miercoles","Jueves","Viernes","Sabado","Domingo"))</f>
        <v/>
      </c>
      <c r="M646" s="14" t="str">
        <f t="shared" ref="M646:M709" si="54">IF($A646="","",TEXT($A646,"YYYY-MM"))</f>
        <v/>
      </c>
    </row>
    <row r="647" spans="1:13" x14ac:dyDescent="0.25">
      <c r="A647" s="16"/>
      <c r="B647" s="10"/>
      <c r="C647" s="14" t="str">
        <f>IFERROR(INDEX(Menu!$C$6:$C$205,MATCH($B647,Menu!$B$6:$B$205,0)),"")</f>
        <v/>
      </c>
      <c r="D647" s="18"/>
      <c r="E647" s="8" t="str">
        <f>IFERROR(INDEX(Menu!$E$6:$E$205,MATCH($B647,Menu!$B$6:$B$205,0)),"")</f>
        <v/>
      </c>
      <c r="F647" s="8" t="str">
        <f t="shared" si="50"/>
        <v/>
      </c>
      <c r="G647" s="15" t="str">
        <f>IFERROR(INDEX(Menu!$D$6:$D$205,MATCH($B647,Menu!$B$6:$B$205,0)),"")</f>
        <v/>
      </c>
      <c r="H647" s="15" t="str">
        <f t="shared" si="51"/>
        <v/>
      </c>
      <c r="I647" s="15" t="str">
        <f t="shared" si="52"/>
        <v/>
      </c>
      <c r="J647" s="10"/>
      <c r="K647" s="10"/>
      <c r="L647" t="str">
        <f t="shared" si="53"/>
        <v/>
      </c>
      <c r="M647" s="14" t="str">
        <f t="shared" si="54"/>
        <v/>
      </c>
    </row>
    <row r="648" spans="1:13" x14ac:dyDescent="0.25">
      <c r="A648" s="16"/>
      <c r="B648" s="10"/>
      <c r="C648" s="14" t="str">
        <f>IFERROR(INDEX(Menu!$C$6:$C$205,MATCH($B648,Menu!$B$6:$B$205,0)),"")</f>
        <v/>
      </c>
      <c r="D648" s="18"/>
      <c r="E648" s="8" t="str">
        <f>IFERROR(INDEX(Menu!$E$6:$E$205,MATCH($B648,Menu!$B$6:$B$205,0)),"")</f>
        <v/>
      </c>
      <c r="F648" s="8" t="str">
        <f t="shared" si="50"/>
        <v/>
      </c>
      <c r="G648" s="15" t="str">
        <f>IFERROR(INDEX(Menu!$D$6:$D$205,MATCH($B648,Menu!$B$6:$B$205,0)),"")</f>
        <v/>
      </c>
      <c r="H648" s="15" t="str">
        <f t="shared" si="51"/>
        <v/>
      </c>
      <c r="I648" s="15" t="str">
        <f t="shared" si="52"/>
        <v/>
      </c>
      <c r="J648" s="10"/>
      <c r="K648" s="10"/>
      <c r="L648" t="str">
        <f t="shared" si="53"/>
        <v/>
      </c>
      <c r="M648" s="14" t="str">
        <f t="shared" si="54"/>
        <v/>
      </c>
    </row>
    <row r="649" spans="1:13" x14ac:dyDescent="0.25">
      <c r="A649" s="16"/>
      <c r="B649" s="10"/>
      <c r="C649" s="14" t="str">
        <f>IFERROR(INDEX(Menu!$C$6:$C$205,MATCH($B649,Menu!$B$6:$B$205,0)),"")</f>
        <v/>
      </c>
      <c r="D649" s="18"/>
      <c r="E649" s="8" t="str">
        <f>IFERROR(INDEX(Menu!$E$6:$E$205,MATCH($B649,Menu!$B$6:$B$205,0)),"")</f>
        <v/>
      </c>
      <c r="F649" s="8" t="str">
        <f t="shared" si="50"/>
        <v/>
      </c>
      <c r="G649" s="15" t="str">
        <f>IFERROR(INDEX(Menu!$D$6:$D$205,MATCH($B649,Menu!$B$6:$B$205,0)),"")</f>
        <v/>
      </c>
      <c r="H649" s="15" t="str">
        <f t="shared" si="51"/>
        <v/>
      </c>
      <c r="I649" s="15" t="str">
        <f t="shared" si="52"/>
        <v/>
      </c>
      <c r="J649" s="10"/>
      <c r="K649" s="10"/>
      <c r="L649" t="str">
        <f t="shared" si="53"/>
        <v/>
      </c>
      <c r="M649" s="14" t="str">
        <f t="shared" si="54"/>
        <v/>
      </c>
    </row>
    <row r="650" spans="1:13" x14ac:dyDescent="0.25">
      <c r="A650" s="16"/>
      <c r="B650" s="10"/>
      <c r="C650" s="14" t="str">
        <f>IFERROR(INDEX(Menu!$C$6:$C$205,MATCH($B650,Menu!$B$6:$B$205,0)),"")</f>
        <v/>
      </c>
      <c r="D650" s="18"/>
      <c r="E650" s="8" t="str">
        <f>IFERROR(INDEX(Menu!$E$6:$E$205,MATCH($B650,Menu!$B$6:$B$205,0)),"")</f>
        <v/>
      </c>
      <c r="F650" s="8" t="str">
        <f t="shared" si="50"/>
        <v/>
      </c>
      <c r="G650" s="15" t="str">
        <f>IFERROR(INDEX(Menu!$D$6:$D$205,MATCH($B650,Menu!$B$6:$B$205,0)),"")</f>
        <v/>
      </c>
      <c r="H650" s="15" t="str">
        <f t="shared" si="51"/>
        <v/>
      </c>
      <c r="I650" s="15" t="str">
        <f t="shared" si="52"/>
        <v/>
      </c>
      <c r="J650" s="10"/>
      <c r="K650" s="10"/>
      <c r="L650" t="str">
        <f t="shared" si="53"/>
        <v/>
      </c>
      <c r="M650" s="14" t="str">
        <f t="shared" si="54"/>
        <v/>
      </c>
    </row>
    <row r="651" spans="1:13" x14ac:dyDescent="0.25">
      <c r="A651" s="16"/>
      <c r="B651" s="10"/>
      <c r="C651" s="14" t="str">
        <f>IFERROR(INDEX(Menu!$C$6:$C$205,MATCH($B651,Menu!$B$6:$B$205,0)),"")</f>
        <v/>
      </c>
      <c r="D651" s="18"/>
      <c r="E651" s="8" t="str">
        <f>IFERROR(INDEX(Menu!$E$6:$E$205,MATCH($B651,Menu!$B$6:$B$205,0)),"")</f>
        <v/>
      </c>
      <c r="F651" s="8" t="str">
        <f t="shared" si="50"/>
        <v/>
      </c>
      <c r="G651" s="15" t="str">
        <f>IFERROR(INDEX(Menu!$D$6:$D$205,MATCH($B651,Menu!$B$6:$B$205,0)),"")</f>
        <v/>
      </c>
      <c r="H651" s="15" t="str">
        <f t="shared" si="51"/>
        <v/>
      </c>
      <c r="I651" s="15" t="str">
        <f t="shared" si="52"/>
        <v/>
      </c>
      <c r="J651" s="10"/>
      <c r="K651" s="10"/>
      <c r="L651" t="str">
        <f t="shared" si="53"/>
        <v/>
      </c>
      <c r="M651" s="14" t="str">
        <f t="shared" si="54"/>
        <v/>
      </c>
    </row>
    <row r="652" spans="1:13" x14ac:dyDescent="0.25">
      <c r="A652" s="16"/>
      <c r="B652" s="10"/>
      <c r="C652" s="14" t="str">
        <f>IFERROR(INDEX(Menu!$C$6:$C$205,MATCH($B652,Menu!$B$6:$B$205,0)),"")</f>
        <v/>
      </c>
      <c r="D652" s="18"/>
      <c r="E652" s="8" t="str">
        <f>IFERROR(INDEX(Menu!$E$6:$E$205,MATCH($B652,Menu!$B$6:$B$205,0)),"")</f>
        <v/>
      </c>
      <c r="F652" s="8" t="str">
        <f t="shared" si="50"/>
        <v/>
      </c>
      <c r="G652" s="15" t="str">
        <f>IFERROR(INDEX(Menu!$D$6:$D$205,MATCH($B652,Menu!$B$6:$B$205,0)),"")</f>
        <v/>
      </c>
      <c r="H652" s="15" t="str">
        <f t="shared" si="51"/>
        <v/>
      </c>
      <c r="I652" s="15" t="str">
        <f t="shared" si="52"/>
        <v/>
      </c>
      <c r="J652" s="10"/>
      <c r="K652" s="10"/>
      <c r="L652" t="str">
        <f t="shared" si="53"/>
        <v/>
      </c>
      <c r="M652" s="14" t="str">
        <f t="shared" si="54"/>
        <v/>
      </c>
    </row>
    <row r="653" spans="1:13" x14ac:dyDescent="0.25">
      <c r="A653" s="16"/>
      <c r="B653" s="10"/>
      <c r="C653" s="14" t="str">
        <f>IFERROR(INDEX(Menu!$C$6:$C$205,MATCH($B653,Menu!$B$6:$B$205,0)),"")</f>
        <v/>
      </c>
      <c r="D653" s="18"/>
      <c r="E653" s="8" t="str">
        <f>IFERROR(INDEX(Menu!$E$6:$E$205,MATCH($B653,Menu!$B$6:$B$205,0)),"")</f>
        <v/>
      </c>
      <c r="F653" s="8" t="str">
        <f t="shared" si="50"/>
        <v/>
      </c>
      <c r="G653" s="15" t="str">
        <f>IFERROR(INDEX(Menu!$D$6:$D$205,MATCH($B653,Menu!$B$6:$B$205,0)),"")</f>
        <v/>
      </c>
      <c r="H653" s="15" t="str">
        <f t="shared" si="51"/>
        <v/>
      </c>
      <c r="I653" s="15" t="str">
        <f t="shared" si="52"/>
        <v/>
      </c>
      <c r="J653" s="10"/>
      <c r="K653" s="10"/>
      <c r="L653" t="str">
        <f t="shared" si="53"/>
        <v/>
      </c>
      <c r="M653" s="14" t="str">
        <f t="shared" si="54"/>
        <v/>
      </c>
    </row>
    <row r="654" spans="1:13" x14ac:dyDescent="0.25">
      <c r="A654" s="16"/>
      <c r="B654" s="10"/>
      <c r="C654" s="14" t="str">
        <f>IFERROR(INDEX(Menu!$C$6:$C$205,MATCH($B654,Menu!$B$6:$B$205,0)),"")</f>
        <v/>
      </c>
      <c r="D654" s="18"/>
      <c r="E654" s="8" t="str">
        <f>IFERROR(INDEX(Menu!$E$6:$E$205,MATCH($B654,Menu!$B$6:$B$205,0)),"")</f>
        <v/>
      </c>
      <c r="F654" s="8" t="str">
        <f t="shared" si="50"/>
        <v/>
      </c>
      <c r="G654" s="15" t="str">
        <f>IFERROR(INDEX(Menu!$D$6:$D$205,MATCH($B654,Menu!$B$6:$B$205,0)),"")</f>
        <v/>
      </c>
      <c r="H654" s="15" t="str">
        <f t="shared" si="51"/>
        <v/>
      </c>
      <c r="I654" s="15" t="str">
        <f t="shared" si="52"/>
        <v/>
      </c>
      <c r="J654" s="10"/>
      <c r="K654" s="10"/>
      <c r="L654" t="str">
        <f t="shared" si="53"/>
        <v/>
      </c>
      <c r="M654" s="14" t="str">
        <f t="shared" si="54"/>
        <v/>
      </c>
    </row>
    <row r="655" spans="1:13" x14ac:dyDescent="0.25">
      <c r="A655" s="16"/>
      <c r="B655" s="10"/>
      <c r="C655" s="14" t="str">
        <f>IFERROR(INDEX(Menu!$C$6:$C$205,MATCH($B655,Menu!$B$6:$B$205,0)),"")</f>
        <v/>
      </c>
      <c r="D655" s="18"/>
      <c r="E655" s="8" t="str">
        <f>IFERROR(INDEX(Menu!$E$6:$E$205,MATCH($B655,Menu!$B$6:$B$205,0)),"")</f>
        <v/>
      </c>
      <c r="F655" s="8" t="str">
        <f t="shared" si="50"/>
        <v/>
      </c>
      <c r="G655" s="15" t="str">
        <f>IFERROR(INDEX(Menu!$D$6:$D$205,MATCH($B655,Menu!$B$6:$B$205,0)),"")</f>
        <v/>
      </c>
      <c r="H655" s="15" t="str">
        <f t="shared" si="51"/>
        <v/>
      </c>
      <c r="I655" s="15" t="str">
        <f t="shared" si="52"/>
        <v/>
      </c>
      <c r="J655" s="10"/>
      <c r="K655" s="10"/>
      <c r="L655" t="str">
        <f t="shared" si="53"/>
        <v/>
      </c>
      <c r="M655" s="14" t="str">
        <f t="shared" si="54"/>
        <v/>
      </c>
    </row>
    <row r="656" spans="1:13" x14ac:dyDescent="0.25">
      <c r="A656" s="16"/>
      <c r="B656" s="10"/>
      <c r="C656" s="14" t="str">
        <f>IFERROR(INDEX(Menu!$C$6:$C$205,MATCH($B656,Menu!$B$6:$B$205,0)),"")</f>
        <v/>
      </c>
      <c r="D656" s="18"/>
      <c r="E656" s="8" t="str">
        <f>IFERROR(INDEX(Menu!$E$6:$E$205,MATCH($B656,Menu!$B$6:$B$205,0)),"")</f>
        <v/>
      </c>
      <c r="F656" s="8" t="str">
        <f t="shared" si="50"/>
        <v/>
      </c>
      <c r="G656" s="15" t="str">
        <f>IFERROR(INDEX(Menu!$D$6:$D$205,MATCH($B656,Menu!$B$6:$B$205,0)),"")</f>
        <v/>
      </c>
      <c r="H656" s="15" t="str">
        <f t="shared" si="51"/>
        <v/>
      </c>
      <c r="I656" s="15" t="str">
        <f t="shared" si="52"/>
        <v/>
      </c>
      <c r="J656" s="10"/>
      <c r="K656" s="10"/>
      <c r="L656" t="str">
        <f t="shared" si="53"/>
        <v/>
      </c>
      <c r="M656" s="14" t="str">
        <f t="shared" si="54"/>
        <v/>
      </c>
    </row>
    <row r="657" spans="1:13" x14ac:dyDescent="0.25">
      <c r="A657" s="16"/>
      <c r="B657" s="10"/>
      <c r="C657" s="14" t="str">
        <f>IFERROR(INDEX(Menu!$C$6:$C$205,MATCH($B657,Menu!$B$6:$B$205,0)),"")</f>
        <v/>
      </c>
      <c r="D657" s="18"/>
      <c r="E657" s="8" t="str">
        <f>IFERROR(INDEX(Menu!$E$6:$E$205,MATCH($B657,Menu!$B$6:$B$205,0)),"")</f>
        <v/>
      </c>
      <c r="F657" s="8" t="str">
        <f t="shared" si="50"/>
        <v/>
      </c>
      <c r="G657" s="15" t="str">
        <f>IFERROR(INDEX(Menu!$D$6:$D$205,MATCH($B657,Menu!$B$6:$B$205,0)),"")</f>
        <v/>
      </c>
      <c r="H657" s="15" t="str">
        <f t="shared" si="51"/>
        <v/>
      </c>
      <c r="I657" s="15" t="str">
        <f t="shared" si="52"/>
        <v/>
      </c>
      <c r="J657" s="10"/>
      <c r="K657" s="10"/>
      <c r="L657" t="str">
        <f t="shared" si="53"/>
        <v/>
      </c>
      <c r="M657" s="14" t="str">
        <f t="shared" si="54"/>
        <v/>
      </c>
    </row>
    <row r="658" spans="1:13" x14ac:dyDescent="0.25">
      <c r="A658" s="16"/>
      <c r="B658" s="10"/>
      <c r="C658" s="14" t="str">
        <f>IFERROR(INDEX(Menu!$C$6:$C$205,MATCH($B658,Menu!$B$6:$B$205,0)),"")</f>
        <v/>
      </c>
      <c r="D658" s="18"/>
      <c r="E658" s="8" t="str">
        <f>IFERROR(INDEX(Menu!$E$6:$E$205,MATCH($B658,Menu!$B$6:$B$205,0)),"")</f>
        <v/>
      </c>
      <c r="F658" s="8" t="str">
        <f t="shared" si="50"/>
        <v/>
      </c>
      <c r="G658" s="15" t="str">
        <f>IFERROR(INDEX(Menu!$D$6:$D$205,MATCH($B658,Menu!$B$6:$B$205,0)),"")</f>
        <v/>
      </c>
      <c r="H658" s="15" t="str">
        <f t="shared" si="51"/>
        <v/>
      </c>
      <c r="I658" s="15" t="str">
        <f t="shared" si="52"/>
        <v/>
      </c>
      <c r="J658" s="10"/>
      <c r="K658" s="10"/>
      <c r="L658" t="str">
        <f t="shared" si="53"/>
        <v/>
      </c>
      <c r="M658" s="14" t="str">
        <f t="shared" si="54"/>
        <v/>
      </c>
    </row>
    <row r="659" spans="1:13" x14ac:dyDescent="0.25">
      <c r="A659" s="16"/>
      <c r="B659" s="10"/>
      <c r="C659" s="14" t="str">
        <f>IFERROR(INDEX(Menu!$C$6:$C$205,MATCH($B659,Menu!$B$6:$B$205,0)),"")</f>
        <v/>
      </c>
      <c r="D659" s="18"/>
      <c r="E659" s="8" t="str">
        <f>IFERROR(INDEX(Menu!$E$6:$E$205,MATCH($B659,Menu!$B$6:$B$205,0)),"")</f>
        <v/>
      </c>
      <c r="F659" s="8" t="str">
        <f t="shared" si="50"/>
        <v/>
      </c>
      <c r="G659" s="15" t="str">
        <f>IFERROR(INDEX(Menu!$D$6:$D$205,MATCH($B659,Menu!$B$6:$B$205,0)),"")</f>
        <v/>
      </c>
      <c r="H659" s="15" t="str">
        <f t="shared" si="51"/>
        <v/>
      </c>
      <c r="I659" s="15" t="str">
        <f t="shared" si="52"/>
        <v/>
      </c>
      <c r="J659" s="10"/>
      <c r="K659" s="10"/>
      <c r="L659" t="str">
        <f t="shared" si="53"/>
        <v/>
      </c>
      <c r="M659" s="14" t="str">
        <f t="shared" si="54"/>
        <v/>
      </c>
    </row>
    <row r="660" spans="1:13" x14ac:dyDescent="0.25">
      <c r="A660" s="16"/>
      <c r="B660" s="10"/>
      <c r="C660" s="14" t="str">
        <f>IFERROR(INDEX(Menu!$C$6:$C$205,MATCH($B660,Menu!$B$6:$B$205,0)),"")</f>
        <v/>
      </c>
      <c r="D660" s="18"/>
      <c r="E660" s="8" t="str">
        <f>IFERROR(INDEX(Menu!$E$6:$E$205,MATCH($B660,Menu!$B$6:$B$205,0)),"")</f>
        <v/>
      </c>
      <c r="F660" s="8" t="str">
        <f t="shared" si="50"/>
        <v/>
      </c>
      <c r="G660" s="15" t="str">
        <f>IFERROR(INDEX(Menu!$D$6:$D$205,MATCH($B660,Menu!$B$6:$B$205,0)),"")</f>
        <v/>
      </c>
      <c r="H660" s="15" t="str">
        <f t="shared" si="51"/>
        <v/>
      </c>
      <c r="I660" s="15" t="str">
        <f t="shared" si="52"/>
        <v/>
      </c>
      <c r="J660" s="10"/>
      <c r="K660" s="10"/>
      <c r="L660" t="str">
        <f t="shared" si="53"/>
        <v/>
      </c>
      <c r="M660" s="14" t="str">
        <f t="shared" si="54"/>
        <v/>
      </c>
    </row>
    <row r="661" spans="1:13" x14ac:dyDescent="0.25">
      <c r="A661" s="16"/>
      <c r="B661" s="10"/>
      <c r="C661" s="14" t="str">
        <f>IFERROR(INDEX(Menu!$C$6:$C$205,MATCH($B661,Menu!$B$6:$B$205,0)),"")</f>
        <v/>
      </c>
      <c r="D661" s="18"/>
      <c r="E661" s="8" t="str">
        <f>IFERROR(INDEX(Menu!$E$6:$E$205,MATCH($B661,Menu!$B$6:$B$205,0)),"")</f>
        <v/>
      </c>
      <c r="F661" s="8" t="str">
        <f t="shared" si="50"/>
        <v/>
      </c>
      <c r="G661" s="15" t="str">
        <f>IFERROR(INDEX(Menu!$D$6:$D$205,MATCH($B661,Menu!$B$6:$B$205,0)),"")</f>
        <v/>
      </c>
      <c r="H661" s="15" t="str">
        <f t="shared" si="51"/>
        <v/>
      </c>
      <c r="I661" s="15" t="str">
        <f t="shared" si="52"/>
        <v/>
      </c>
      <c r="J661" s="10"/>
      <c r="K661" s="10"/>
      <c r="L661" t="str">
        <f t="shared" si="53"/>
        <v/>
      </c>
      <c r="M661" s="14" t="str">
        <f t="shared" si="54"/>
        <v/>
      </c>
    </row>
    <row r="662" spans="1:13" x14ac:dyDescent="0.25">
      <c r="A662" s="16"/>
      <c r="B662" s="10"/>
      <c r="C662" s="14" t="str">
        <f>IFERROR(INDEX(Menu!$C$6:$C$205,MATCH($B662,Menu!$B$6:$B$205,0)),"")</f>
        <v/>
      </c>
      <c r="D662" s="18"/>
      <c r="E662" s="8" t="str">
        <f>IFERROR(INDEX(Menu!$E$6:$E$205,MATCH($B662,Menu!$B$6:$B$205,0)),"")</f>
        <v/>
      </c>
      <c r="F662" s="8" t="str">
        <f t="shared" si="50"/>
        <v/>
      </c>
      <c r="G662" s="15" t="str">
        <f>IFERROR(INDEX(Menu!$D$6:$D$205,MATCH($B662,Menu!$B$6:$B$205,0)),"")</f>
        <v/>
      </c>
      <c r="H662" s="15" t="str">
        <f t="shared" si="51"/>
        <v/>
      </c>
      <c r="I662" s="15" t="str">
        <f t="shared" si="52"/>
        <v/>
      </c>
      <c r="J662" s="10"/>
      <c r="K662" s="10"/>
      <c r="L662" t="str">
        <f t="shared" si="53"/>
        <v/>
      </c>
      <c r="M662" s="14" t="str">
        <f t="shared" si="54"/>
        <v/>
      </c>
    </row>
    <row r="663" spans="1:13" x14ac:dyDescent="0.25">
      <c r="A663" s="16"/>
      <c r="B663" s="10"/>
      <c r="C663" s="14" t="str">
        <f>IFERROR(INDEX(Menu!$C$6:$C$205,MATCH($B663,Menu!$B$6:$B$205,0)),"")</f>
        <v/>
      </c>
      <c r="D663" s="18"/>
      <c r="E663" s="8" t="str">
        <f>IFERROR(INDEX(Menu!$E$6:$E$205,MATCH($B663,Menu!$B$6:$B$205,0)),"")</f>
        <v/>
      </c>
      <c r="F663" s="8" t="str">
        <f t="shared" si="50"/>
        <v/>
      </c>
      <c r="G663" s="15" t="str">
        <f>IFERROR(INDEX(Menu!$D$6:$D$205,MATCH($B663,Menu!$B$6:$B$205,0)),"")</f>
        <v/>
      </c>
      <c r="H663" s="15" t="str">
        <f t="shared" si="51"/>
        <v/>
      </c>
      <c r="I663" s="15" t="str">
        <f t="shared" si="52"/>
        <v/>
      </c>
      <c r="J663" s="10"/>
      <c r="K663" s="10"/>
      <c r="L663" t="str">
        <f t="shared" si="53"/>
        <v/>
      </c>
      <c r="M663" s="14" t="str">
        <f t="shared" si="54"/>
        <v/>
      </c>
    </row>
    <row r="664" spans="1:13" x14ac:dyDescent="0.25">
      <c r="A664" s="16"/>
      <c r="B664" s="10"/>
      <c r="C664" s="14" t="str">
        <f>IFERROR(INDEX(Menu!$C$6:$C$205,MATCH($B664,Menu!$B$6:$B$205,0)),"")</f>
        <v/>
      </c>
      <c r="D664" s="18"/>
      <c r="E664" s="8" t="str">
        <f>IFERROR(INDEX(Menu!$E$6:$E$205,MATCH($B664,Menu!$B$6:$B$205,0)),"")</f>
        <v/>
      </c>
      <c r="F664" s="8" t="str">
        <f t="shared" si="50"/>
        <v/>
      </c>
      <c r="G664" s="15" t="str">
        <f>IFERROR(INDEX(Menu!$D$6:$D$205,MATCH($B664,Menu!$B$6:$B$205,0)),"")</f>
        <v/>
      </c>
      <c r="H664" s="15" t="str">
        <f t="shared" si="51"/>
        <v/>
      </c>
      <c r="I664" s="15" t="str">
        <f t="shared" si="52"/>
        <v/>
      </c>
      <c r="J664" s="10"/>
      <c r="K664" s="10"/>
      <c r="L664" t="str">
        <f t="shared" si="53"/>
        <v/>
      </c>
      <c r="M664" s="14" t="str">
        <f t="shared" si="54"/>
        <v/>
      </c>
    </row>
    <row r="665" spans="1:13" x14ac:dyDescent="0.25">
      <c r="A665" s="16"/>
      <c r="B665" s="10"/>
      <c r="C665" s="14" t="str">
        <f>IFERROR(INDEX(Menu!$C$6:$C$205,MATCH($B665,Menu!$B$6:$B$205,0)),"")</f>
        <v/>
      </c>
      <c r="D665" s="18"/>
      <c r="E665" s="8" t="str">
        <f>IFERROR(INDEX(Menu!$E$6:$E$205,MATCH($B665,Menu!$B$6:$B$205,0)),"")</f>
        <v/>
      </c>
      <c r="F665" s="8" t="str">
        <f t="shared" si="50"/>
        <v/>
      </c>
      <c r="G665" s="15" t="str">
        <f>IFERROR(INDEX(Menu!$D$6:$D$205,MATCH($B665,Menu!$B$6:$B$205,0)),"")</f>
        <v/>
      </c>
      <c r="H665" s="15" t="str">
        <f t="shared" si="51"/>
        <v/>
      </c>
      <c r="I665" s="15" t="str">
        <f t="shared" si="52"/>
        <v/>
      </c>
      <c r="J665" s="10"/>
      <c r="K665" s="10"/>
      <c r="L665" t="str">
        <f t="shared" si="53"/>
        <v/>
      </c>
      <c r="M665" s="14" t="str">
        <f t="shared" si="54"/>
        <v/>
      </c>
    </row>
    <row r="666" spans="1:13" x14ac:dyDescent="0.25">
      <c r="A666" s="16"/>
      <c r="B666" s="10"/>
      <c r="C666" s="14" t="str">
        <f>IFERROR(INDEX(Menu!$C$6:$C$205,MATCH($B666,Menu!$B$6:$B$205,0)),"")</f>
        <v/>
      </c>
      <c r="D666" s="18"/>
      <c r="E666" s="8" t="str">
        <f>IFERROR(INDEX(Menu!$E$6:$E$205,MATCH($B666,Menu!$B$6:$B$205,0)),"")</f>
        <v/>
      </c>
      <c r="F666" s="8" t="str">
        <f t="shared" si="50"/>
        <v/>
      </c>
      <c r="G666" s="15" t="str">
        <f>IFERROR(INDEX(Menu!$D$6:$D$205,MATCH($B666,Menu!$B$6:$B$205,0)),"")</f>
        <v/>
      </c>
      <c r="H666" s="15" t="str">
        <f t="shared" si="51"/>
        <v/>
      </c>
      <c r="I666" s="15" t="str">
        <f t="shared" si="52"/>
        <v/>
      </c>
      <c r="J666" s="10"/>
      <c r="K666" s="10"/>
      <c r="L666" t="str">
        <f t="shared" si="53"/>
        <v/>
      </c>
      <c r="M666" s="14" t="str">
        <f t="shared" si="54"/>
        <v/>
      </c>
    </row>
    <row r="667" spans="1:13" x14ac:dyDescent="0.25">
      <c r="A667" s="16"/>
      <c r="B667" s="10"/>
      <c r="C667" s="14" t="str">
        <f>IFERROR(INDEX(Menu!$C$6:$C$205,MATCH($B667,Menu!$B$6:$B$205,0)),"")</f>
        <v/>
      </c>
      <c r="D667" s="18"/>
      <c r="E667" s="8" t="str">
        <f>IFERROR(INDEX(Menu!$E$6:$E$205,MATCH($B667,Menu!$B$6:$B$205,0)),"")</f>
        <v/>
      </c>
      <c r="F667" s="8" t="str">
        <f t="shared" si="50"/>
        <v/>
      </c>
      <c r="G667" s="15" t="str">
        <f>IFERROR(INDEX(Menu!$D$6:$D$205,MATCH($B667,Menu!$B$6:$B$205,0)),"")</f>
        <v/>
      </c>
      <c r="H667" s="15" t="str">
        <f t="shared" si="51"/>
        <v/>
      </c>
      <c r="I667" s="15" t="str">
        <f t="shared" si="52"/>
        <v/>
      </c>
      <c r="J667" s="10"/>
      <c r="K667" s="10"/>
      <c r="L667" t="str">
        <f t="shared" si="53"/>
        <v/>
      </c>
      <c r="M667" s="14" t="str">
        <f t="shared" si="54"/>
        <v/>
      </c>
    </row>
    <row r="668" spans="1:13" x14ac:dyDescent="0.25">
      <c r="A668" s="16"/>
      <c r="B668" s="10"/>
      <c r="C668" s="14" t="str">
        <f>IFERROR(INDEX(Menu!$C$6:$C$205,MATCH($B668,Menu!$B$6:$B$205,0)),"")</f>
        <v/>
      </c>
      <c r="D668" s="18"/>
      <c r="E668" s="8" t="str">
        <f>IFERROR(INDEX(Menu!$E$6:$E$205,MATCH($B668,Menu!$B$6:$B$205,0)),"")</f>
        <v/>
      </c>
      <c r="F668" s="8" t="str">
        <f t="shared" si="50"/>
        <v/>
      </c>
      <c r="G668" s="15" t="str">
        <f>IFERROR(INDEX(Menu!$D$6:$D$205,MATCH($B668,Menu!$B$6:$B$205,0)),"")</f>
        <v/>
      </c>
      <c r="H668" s="15" t="str">
        <f t="shared" si="51"/>
        <v/>
      </c>
      <c r="I668" s="15" t="str">
        <f t="shared" si="52"/>
        <v/>
      </c>
      <c r="J668" s="10"/>
      <c r="K668" s="10"/>
      <c r="L668" t="str">
        <f t="shared" si="53"/>
        <v/>
      </c>
      <c r="M668" s="14" t="str">
        <f t="shared" si="54"/>
        <v/>
      </c>
    </row>
    <row r="669" spans="1:13" x14ac:dyDescent="0.25">
      <c r="A669" s="16"/>
      <c r="B669" s="10"/>
      <c r="C669" s="14" t="str">
        <f>IFERROR(INDEX(Menu!$C$6:$C$205,MATCH($B669,Menu!$B$6:$B$205,0)),"")</f>
        <v/>
      </c>
      <c r="D669" s="18"/>
      <c r="E669" s="8" t="str">
        <f>IFERROR(INDEX(Menu!$E$6:$E$205,MATCH($B669,Menu!$B$6:$B$205,0)),"")</f>
        <v/>
      </c>
      <c r="F669" s="8" t="str">
        <f t="shared" si="50"/>
        <v/>
      </c>
      <c r="G669" s="15" t="str">
        <f>IFERROR(INDEX(Menu!$D$6:$D$205,MATCH($B669,Menu!$B$6:$B$205,0)),"")</f>
        <v/>
      </c>
      <c r="H669" s="15" t="str">
        <f t="shared" si="51"/>
        <v/>
      </c>
      <c r="I669" s="15" t="str">
        <f t="shared" si="52"/>
        <v/>
      </c>
      <c r="J669" s="10"/>
      <c r="K669" s="10"/>
      <c r="L669" t="str">
        <f t="shared" si="53"/>
        <v/>
      </c>
      <c r="M669" s="14" t="str">
        <f t="shared" si="54"/>
        <v/>
      </c>
    </row>
    <row r="670" spans="1:13" x14ac:dyDescent="0.25">
      <c r="A670" s="16"/>
      <c r="B670" s="10"/>
      <c r="C670" s="14" t="str">
        <f>IFERROR(INDEX(Menu!$C$6:$C$205,MATCH($B670,Menu!$B$6:$B$205,0)),"")</f>
        <v/>
      </c>
      <c r="D670" s="18"/>
      <c r="E670" s="8" t="str">
        <f>IFERROR(INDEX(Menu!$E$6:$E$205,MATCH($B670,Menu!$B$6:$B$205,0)),"")</f>
        <v/>
      </c>
      <c r="F670" s="8" t="str">
        <f t="shared" si="50"/>
        <v/>
      </c>
      <c r="G670" s="15" t="str">
        <f>IFERROR(INDEX(Menu!$D$6:$D$205,MATCH($B670,Menu!$B$6:$B$205,0)),"")</f>
        <v/>
      </c>
      <c r="H670" s="15" t="str">
        <f t="shared" si="51"/>
        <v/>
      </c>
      <c r="I670" s="15" t="str">
        <f t="shared" si="52"/>
        <v/>
      </c>
      <c r="J670" s="10"/>
      <c r="K670" s="10"/>
      <c r="L670" t="str">
        <f t="shared" si="53"/>
        <v/>
      </c>
      <c r="M670" s="14" t="str">
        <f t="shared" si="54"/>
        <v/>
      </c>
    </row>
    <row r="671" spans="1:13" x14ac:dyDescent="0.25">
      <c r="A671" s="16"/>
      <c r="B671" s="10"/>
      <c r="C671" s="14" t="str">
        <f>IFERROR(INDEX(Menu!$C$6:$C$205,MATCH($B671,Menu!$B$6:$B$205,0)),"")</f>
        <v/>
      </c>
      <c r="D671" s="18"/>
      <c r="E671" s="8" t="str">
        <f>IFERROR(INDEX(Menu!$E$6:$E$205,MATCH($B671,Menu!$B$6:$B$205,0)),"")</f>
        <v/>
      </c>
      <c r="F671" s="8" t="str">
        <f t="shared" si="50"/>
        <v/>
      </c>
      <c r="G671" s="15" t="str">
        <f>IFERROR(INDEX(Menu!$D$6:$D$205,MATCH($B671,Menu!$B$6:$B$205,0)),"")</f>
        <v/>
      </c>
      <c r="H671" s="15" t="str">
        <f t="shared" si="51"/>
        <v/>
      </c>
      <c r="I671" s="15" t="str">
        <f t="shared" si="52"/>
        <v/>
      </c>
      <c r="J671" s="10"/>
      <c r="K671" s="10"/>
      <c r="L671" t="str">
        <f t="shared" si="53"/>
        <v/>
      </c>
      <c r="M671" s="14" t="str">
        <f t="shared" si="54"/>
        <v/>
      </c>
    </row>
    <row r="672" spans="1:13" x14ac:dyDescent="0.25">
      <c r="A672" s="16"/>
      <c r="B672" s="10"/>
      <c r="C672" s="14" t="str">
        <f>IFERROR(INDEX(Menu!$C$6:$C$205,MATCH($B672,Menu!$B$6:$B$205,0)),"")</f>
        <v/>
      </c>
      <c r="D672" s="18"/>
      <c r="E672" s="8" t="str">
        <f>IFERROR(INDEX(Menu!$E$6:$E$205,MATCH($B672,Menu!$B$6:$B$205,0)),"")</f>
        <v/>
      </c>
      <c r="F672" s="8" t="str">
        <f t="shared" si="50"/>
        <v/>
      </c>
      <c r="G672" s="15" t="str">
        <f>IFERROR(INDEX(Menu!$D$6:$D$205,MATCH($B672,Menu!$B$6:$B$205,0)),"")</f>
        <v/>
      </c>
      <c r="H672" s="15" t="str">
        <f t="shared" si="51"/>
        <v/>
      </c>
      <c r="I672" s="15" t="str">
        <f t="shared" si="52"/>
        <v/>
      </c>
      <c r="J672" s="10"/>
      <c r="K672" s="10"/>
      <c r="L672" t="str">
        <f t="shared" si="53"/>
        <v/>
      </c>
      <c r="M672" s="14" t="str">
        <f t="shared" si="54"/>
        <v/>
      </c>
    </row>
    <row r="673" spans="1:13" x14ac:dyDescent="0.25">
      <c r="A673" s="16"/>
      <c r="B673" s="10"/>
      <c r="C673" s="14" t="str">
        <f>IFERROR(INDEX(Menu!$C$6:$C$205,MATCH($B673,Menu!$B$6:$B$205,0)),"")</f>
        <v/>
      </c>
      <c r="D673" s="18"/>
      <c r="E673" s="8" t="str">
        <f>IFERROR(INDEX(Menu!$E$6:$E$205,MATCH($B673,Menu!$B$6:$B$205,0)),"")</f>
        <v/>
      </c>
      <c r="F673" s="8" t="str">
        <f t="shared" si="50"/>
        <v/>
      </c>
      <c r="G673" s="15" t="str">
        <f>IFERROR(INDEX(Menu!$D$6:$D$205,MATCH($B673,Menu!$B$6:$B$205,0)),"")</f>
        <v/>
      </c>
      <c r="H673" s="15" t="str">
        <f t="shared" si="51"/>
        <v/>
      </c>
      <c r="I673" s="15" t="str">
        <f t="shared" si="52"/>
        <v/>
      </c>
      <c r="J673" s="10"/>
      <c r="K673" s="10"/>
      <c r="L673" t="str">
        <f t="shared" si="53"/>
        <v/>
      </c>
      <c r="M673" s="14" t="str">
        <f t="shared" si="54"/>
        <v/>
      </c>
    </row>
    <row r="674" spans="1:13" x14ac:dyDescent="0.25">
      <c r="A674" s="16"/>
      <c r="B674" s="10"/>
      <c r="C674" s="14" t="str">
        <f>IFERROR(INDEX(Menu!$C$6:$C$205,MATCH($B674,Menu!$B$6:$B$205,0)),"")</f>
        <v/>
      </c>
      <c r="D674" s="18"/>
      <c r="E674" s="8" t="str">
        <f>IFERROR(INDEX(Menu!$E$6:$E$205,MATCH($B674,Menu!$B$6:$B$205,0)),"")</f>
        <v/>
      </c>
      <c r="F674" s="8" t="str">
        <f t="shared" si="50"/>
        <v/>
      </c>
      <c r="G674" s="15" t="str">
        <f>IFERROR(INDEX(Menu!$D$6:$D$205,MATCH($B674,Menu!$B$6:$B$205,0)),"")</f>
        <v/>
      </c>
      <c r="H674" s="15" t="str">
        <f t="shared" si="51"/>
        <v/>
      </c>
      <c r="I674" s="15" t="str">
        <f t="shared" si="52"/>
        <v/>
      </c>
      <c r="J674" s="10"/>
      <c r="K674" s="10"/>
      <c r="L674" t="str">
        <f t="shared" si="53"/>
        <v/>
      </c>
      <c r="M674" s="14" t="str">
        <f t="shared" si="54"/>
        <v/>
      </c>
    </row>
    <row r="675" spans="1:13" x14ac:dyDescent="0.25">
      <c r="A675" s="16"/>
      <c r="B675" s="10"/>
      <c r="C675" s="14" t="str">
        <f>IFERROR(INDEX(Menu!$C$6:$C$205,MATCH($B675,Menu!$B$6:$B$205,0)),"")</f>
        <v/>
      </c>
      <c r="D675" s="18"/>
      <c r="E675" s="8" t="str">
        <f>IFERROR(INDEX(Menu!$E$6:$E$205,MATCH($B675,Menu!$B$6:$B$205,0)),"")</f>
        <v/>
      </c>
      <c r="F675" s="8" t="str">
        <f t="shared" si="50"/>
        <v/>
      </c>
      <c r="G675" s="15" t="str">
        <f>IFERROR(INDEX(Menu!$D$6:$D$205,MATCH($B675,Menu!$B$6:$B$205,0)),"")</f>
        <v/>
      </c>
      <c r="H675" s="15" t="str">
        <f t="shared" si="51"/>
        <v/>
      </c>
      <c r="I675" s="15" t="str">
        <f t="shared" si="52"/>
        <v/>
      </c>
      <c r="J675" s="10"/>
      <c r="K675" s="10"/>
      <c r="L675" t="str">
        <f t="shared" si="53"/>
        <v/>
      </c>
      <c r="M675" s="14" t="str">
        <f t="shared" si="54"/>
        <v/>
      </c>
    </row>
    <row r="676" spans="1:13" x14ac:dyDescent="0.25">
      <c r="A676" s="16"/>
      <c r="B676" s="10"/>
      <c r="C676" s="14" t="str">
        <f>IFERROR(INDEX(Menu!$C$6:$C$205,MATCH($B676,Menu!$B$6:$B$205,0)),"")</f>
        <v/>
      </c>
      <c r="D676" s="18"/>
      <c r="E676" s="8" t="str">
        <f>IFERROR(INDEX(Menu!$E$6:$E$205,MATCH($B676,Menu!$B$6:$B$205,0)),"")</f>
        <v/>
      </c>
      <c r="F676" s="8" t="str">
        <f t="shared" si="50"/>
        <v/>
      </c>
      <c r="G676" s="15" t="str">
        <f>IFERROR(INDEX(Menu!$D$6:$D$205,MATCH($B676,Menu!$B$6:$B$205,0)),"")</f>
        <v/>
      </c>
      <c r="H676" s="15" t="str">
        <f t="shared" si="51"/>
        <v/>
      </c>
      <c r="I676" s="15" t="str">
        <f t="shared" si="52"/>
        <v/>
      </c>
      <c r="J676" s="10"/>
      <c r="K676" s="10"/>
      <c r="L676" t="str">
        <f t="shared" si="53"/>
        <v/>
      </c>
      <c r="M676" s="14" t="str">
        <f t="shared" si="54"/>
        <v/>
      </c>
    </row>
    <row r="677" spans="1:13" x14ac:dyDescent="0.25">
      <c r="A677" s="16"/>
      <c r="B677" s="10"/>
      <c r="C677" s="14" t="str">
        <f>IFERROR(INDEX(Menu!$C$6:$C$205,MATCH($B677,Menu!$B$6:$B$205,0)),"")</f>
        <v/>
      </c>
      <c r="D677" s="18"/>
      <c r="E677" s="8" t="str">
        <f>IFERROR(INDEX(Menu!$E$6:$E$205,MATCH($B677,Menu!$B$6:$B$205,0)),"")</f>
        <v/>
      </c>
      <c r="F677" s="8" t="str">
        <f t="shared" si="50"/>
        <v/>
      </c>
      <c r="G677" s="15" t="str">
        <f>IFERROR(INDEX(Menu!$D$6:$D$205,MATCH($B677,Menu!$B$6:$B$205,0)),"")</f>
        <v/>
      </c>
      <c r="H677" s="15" t="str">
        <f t="shared" si="51"/>
        <v/>
      </c>
      <c r="I677" s="15" t="str">
        <f t="shared" si="52"/>
        <v/>
      </c>
      <c r="J677" s="10"/>
      <c r="K677" s="10"/>
      <c r="L677" t="str">
        <f t="shared" si="53"/>
        <v/>
      </c>
      <c r="M677" s="14" t="str">
        <f t="shared" si="54"/>
        <v/>
      </c>
    </row>
    <row r="678" spans="1:13" x14ac:dyDescent="0.25">
      <c r="A678" s="16"/>
      <c r="B678" s="10"/>
      <c r="C678" s="14" t="str">
        <f>IFERROR(INDEX(Menu!$C$6:$C$205,MATCH($B678,Menu!$B$6:$B$205,0)),"")</f>
        <v/>
      </c>
      <c r="D678" s="18"/>
      <c r="E678" s="8" t="str">
        <f>IFERROR(INDEX(Menu!$E$6:$E$205,MATCH($B678,Menu!$B$6:$B$205,0)),"")</f>
        <v/>
      </c>
      <c r="F678" s="8" t="str">
        <f t="shared" si="50"/>
        <v/>
      </c>
      <c r="G678" s="15" t="str">
        <f>IFERROR(INDEX(Menu!$D$6:$D$205,MATCH($B678,Menu!$B$6:$B$205,0)),"")</f>
        <v/>
      </c>
      <c r="H678" s="15" t="str">
        <f t="shared" si="51"/>
        <v/>
      </c>
      <c r="I678" s="15" t="str">
        <f t="shared" si="52"/>
        <v/>
      </c>
      <c r="J678" s="10"/>
      <c r="K678" s="10"/>
      <c r="L678" t="str">
        <f t="shared" si="53"/>
        <v/>
      </c>
      <c r="M678" s="14" t="str">
        <f t="shared" si="54"/>
        <v/>
      </c>
    </row>
    <row r="679" spans="1:13" x14ac:dyDescent="0.25">
      <c r="A679" s="16"/>
      <c r="B679" s="10"/>
      <c r="C679" s="14" t="str">
        <f>IFERROR(INDEX(Menu!$C$6:$C$205,MATCH($B679,Menu!$B$6:$B$205,0)),"")</f>
        <v/>
      </c>
      <c r="D679" s="18"/>
      <c r="E679" s="8" t="str">
        <f>IFERROR(INDEX(Menu!$E$6:$E$205,MATCH($B679,Menu!$B$6:$B$205,0)),"")</f>
        <v/>
      </c>
      <c r="F679" s="8" t="str">
        <f t="shared" si="50"/>
        <v/>
      </c>
      <c r="G679" s="15" t="str">
        <f>IFERROR(INDEX(Menu!$D$6:$D$205,MATCH($B679,Menu!$B$6:$B$205,0)),"")</f>
        <v/>
      </c>
      <c r="H679" s="15" t="str">
        <f t="shared" si="51"/>
        <v/>
      </c>
      <c r="I679" s="15" t="str">
        <f t="shared" si="52"/>
        <v/>
      </c>
      <c r="J679" s="10"/>
      <c r="K679" s="10"/>
      <c r="L679" t="str">
        <f t="shared" si="53"/>
        <v/>
      </c>
      <c r="M679" s="14" t="str">
        <f t="shared" si="54"/>
        <v/>
      </c>
    </row>
    <row r="680" spans="1:13" x14ac:dyDescent="0.25">
      <c r="A680" s="16"/>
      <c r="B680" s="10"/>
      <c r="C680" s="14" t="str">
        <f>IFERROR(INDEX(Menu!$C$6:$C$205,MATCH($B680,Menu!$B$6:$B$205,0)),"")</f>
        <v/>
      </c>
      <c r="D680" s="18"/>
      <c r="E680" s="8" t="str">
        <f>IFERROR(INDEX(Menu!$E$6:$E$205,MATCH($B680,Menu!$B$6:$B$205,0)),"")</f>
        <v/>
      </c>
      <c r="F680" s="8" t="str">
        <f t="shared" si="50"/>
        <v/>
      </c>
      <c r="G680" s="15" t="str">
        <f>IFERROR(INDEX(Menu!$D$6:$D$205,MATCH($B680,Menu!$B$6:$B$205,0)),"")</f>
        <v/>
      </c>
      <c r="H680" s="15" t="str">
        <f t="shared" si="51"/>
        <v/>
      </c>
      <c r="I680" s="15" t="str">
        <f t="shared" si="52"/>
        <v/>
      </c>
      <c r="J680" s="10"/>
      <c r="K680" s="10"/>
      <c r="L680" t="str">
        <f t="shared" si="53"/>
        <v/>
      </c>
      <c r="M680" s="14" t="str">
        <f t="shared" si="54"/>
        <v/>
      </c>
    </row>
    <row r="681" spans="1:13" x14ac:dyDescent="0.25">
      <c r="A681" s="16"/>
      <c r="B681" s="10"/>
      <c r="C681" s="14" t="str">
        <f>IFERROR(INDEX(Menu!$C$6:$C$205,MATCH($B681,Menu!$B$6:$B$205,0)),"")</f>
        <v/>
      </c>
      <c r="D681" s="18"/>
      <c r="E681" s="8" t="str">
        <f>IFERROR(INDEX(Menu!$E$6:$E$205,MATCH($B681,Menu!$B$6:$B$205,0)),"")</f>
        <v/>
      </c>
      <c r="F681" s="8" t="str">
        <f t="shared" si="50"/>
        <v/>
      </c>
      <c r="G681" s="15" t="str">
        <f>IFERROR(INDEX(Menu!$D$6:$D$205,MATCH($B681,Menu!$B$6:$B$205,0)),"")</f>
        <v/>
      </c>
      <c r="H681" s="15" t="str">
        <f t="shared" si="51"/>
        <v/>
      </c>
      <c r="I681" s="15" t="str">
        <f t="shared" si="52"/>
        <v/>
      </c>
      <c r="J681" s="10"/>
      <c r="K681" s="10"/>
      <c r="L681" t="str">
        <f t="shared" si="53"/>
        <v/>
      </c>
      <c r="M681" s="14" t="str">
        <f t="shared" si="54"/>
        <v/>
      </c>
    </row>
    <row r="682" spans="1:13" x14ac:dyDescent="0.25">
      <c r="A682" s="16"/>
      <c r="B682" s="10"/>
      <c r="C682" s="14" t="str">
        <f>IFERROR(INDEX(Menu!$C$6:$C$205,MATCH($B682,Menu!$B$6:$B$205,0)),"")</f>
        <v/>
      </c>
      <c r="D682" s="18"/>
      <c r="E682" s="8" t="str">
        <f>IFERROR(INDEX(Menu!$E$6:$E$205,MATCH($B682,Menu!$B$6:$B$205,0)),"")</f>
        <v/>
      </c>
      <c r="F682" s="8" t="str">
        <f t="shared" si="50"/>
        <v/>
      </c>
      <c r="G682" s="15" t="str">
        <f>IFERROR(INDEX(Menu!$D$6:$D$205,MATCH($B682,Menu!$B$6:$B$205,0)),"")</f>
        <v/>
      </c>
      <c r="H682" s="15" t="str">
        <f t="shared" si="51"/>
        <v/>
      </c>
      <c r="I682" s="15" t="str">
        <f t="shared" si="52"/>
        <v/>
      </c>
      <c r="J682" s="10"/>
      <c r="K682" s="10"/>
      <c r="L682" t="str">
        <f t="shared" si="53"/>
        <v/>
      </c>
      <c r="M682" s="14" t="str">
        <f t="shared" si="54"/>
        <v/>
      </c>
    </row>
    <row r="683" spans="1:13" x14ac:dyDescent="0.25">
      <c r="A683" s="16"/>
      <c r="B683" s="10"/>
      <c r="C683" s="14" t="str">
        <f>IFERROR(INDEX(Menu!$C$6:$C$205,MATCH($B683,Menu!$B$6:$B$205,0)),"")</f>
        <v/>
      </c>
      <c r="D683" s="18"/>
      <c r="E683" s="8" t="str">
        <f>IFERROR(INDEX(Menu!$E$6:$E$205,MATCH($B683,Menu!$B$6:$B$205,0)),"")</f>
        <v/>
      </c>
      <c r="F683" s="8" t="str">
        <f t="shared" si="50"/>
        <v/>
      </c>
      <c r="G683" s="15" t="str">
        <f>IFERROR(INDEX(Menu!$D$6:$D$205,MATCH($B683,Menu!$B$6:$B$205,0)),"")</f>
        <v/>
      </c>
      <c r="H683" s="15" t="str">
        <f t="shared" si="51"/>
        <v/>
      </c>
      <c r="I683" s="15" t="str">
        <f t="shared" si="52"/>
        <v/>
      </c>
      <c r="J683" s="10"/>
      <c r="K683" s="10"/>
      <c r="L683" t="str">
        <f t="shared" si="53"/>
        <v/>
      </c>
      <c r="M683" s="14" t="str">
        <f t="shared" si="54"/>
        <v/>
      </c>
    </row>
    <row r="684" spans="1:13" x14ac:dyDescent="0.25">
      <c r="A684" s="16"/>
      <c r="B684" s="10"/>
      <c r="C684" s="14" t="str">
        <f>IFERROR(INDEX(Menu!$C$6:$C$205,MATCH($B684,Menu!$B$6:$B$205,0)),"")</f>
        <v/>
      </c>
      <c r="D684" s="18"/>
      <c r="E684" s="8" t="str">
        <f>IFERROR(INDEX(Menu!$E$6:$E$205,MATCH($B684,Menu!$B$6:$B$205,0)),"")</f>
        <v/>
      </c>
      <c r="F684" s="8" t="str">
        <f t="shared" si="50"/>
        <v/>
      </c>
      <c r="G684" s="15" t="str">
        <f>IFERROR(INDEX(Menu!$D$6:$D$205,MATCH($B684,Menu!$B$6:$B$205,0)),"")</f>
        <v/>
      </c>
      <c r="H684" s="15" t="str">
        <f t="shared" si="51"/>
        <v/>
      </c>
      <c r="I684" s="15" t="str">
        <f t="shared" si="52"/>
        <v/>
      </c>
      <c r="J684" s="10"/>
      <c r="K684" s="10"/>
      <c r="L684" t="str">
        <f t="shared" si="53"/>
        <v/>
      </c>
      <c r="M684" s="14" t="str">
        <f t="shared" si="54"/>
        <v/>
      </c>
    </row>
    <row r="685" spans="1:13" x14ac:dyDescent="0.25">
      <c r="A685" s="16"/>
      <c r="B685" s="10"/>
      <c r="C685" s="14" t="str">
        <f>IFERROR(INDEX(Menu!$C$6:$C$205,MATCH($B685,Menu!$B$6:$B$205,0)),"")</f>
        <v/>
      </c>
      <c r="D685" s="18"/>
      <c r="E685" s="8" t="str">
        <f>IFERROR(INDEX(Menu!$E$6:$E$205,MATCH($B685,Menu!$B$6:$B$205,0)),"")</f>
        <v/>
      </c>
      <c r="F685" s="8" t="str">
        <f t="shared" si="50"/>
        <v/>
      </c>
      <c r="G685" s="15" t="str">
        <f>IFERROR(INDEX(Menu!$D$6:$D$205,MATCH($B685,Menu!$B$6:$B$205,0)),"")</f>
        <v/>
      </c>
      <c r="H685" s="15" t="str">
        <f t="shared" si="51"/>
        <v/>
      </c>
      <c r="I685" s="15" t="str">
        <f t="shared" si="52"/>
        <v/>
      </c>
      <c r="J685" s="10"/>
      <c r="K685" s="10"/>
      <c r="L685" t="str">
        <f t="shared" si="53"/>
        <v/>
      </c>
      <c r="M685" s="14" t="str">
        <f t="shared" si="54"/>
        <v/>
      </c>
    </row>
    <row r="686" spans="1:13" x14ac:dyDescent="0.25">
      <c r="A686" s="16"/>
      <c r="B686" s="10"/>
      <c r="C686" s="14" t="str">
        <f>IFERROR(INDEX(Menu!$C$6:$C$205,MATCH($B686,Menu!$B$6:$B$205,0)),"")</f>
        <v/>
      </c>
      <c r="D686" s="18"/>
      <c r="E686" s="8" t="str">
        <f>IFERROR(INDEX(Menu!$E$6:$E$205,MATCH($B686,Menu!$B$6:$B$205,0)),"")</f>
        <v/>
      </c>
      <c r="F686" s="8" t="str">
        <f t="shared" si="50"/>
        <v/>
      </c>
      <c r="G686" s="15" t="str">
        <f>IFERROR(INDEX(Menu!$D$6:$D$205,MATCH($B686,Menu!$B$6:$B$205,0)),"")</f>
        <v/>
      </c>
      <c r="H686" s="15" t="str">
        <f t="shared" si="51"/>
        <v/>
      </c>
      <c r="I686" s="15" t="str">
        <f t="shared" si="52"/>
        <v/>
      </c>
      <c r="J686" s="10"/>
      <c r="K686" s="10"/>
      <c r="L686" t="str">
        <f t="shared" si="53"/>
        <v/>
      </c>
      <c r="M686" s="14" t="str">
        <f t="shared" si="54"/>
        <v/>
      </c>
    </row>
    <row r="687" spans="1:13" x14ac:dyDescent="0.25">
      <c r="A687" s="16"/>
      <c r="B687" s="10"/>
      <c r="C687" s="14" t="str">
        <f>IFERROR(INDEX(Menu!$C$6:$C$205,MATCH($B687,Menu!$B$6:$B$205,0)),"")</f>
        <v/>
      </c>
      <c r="D687" s="18"/>
      <c r="E687" s="8" t="str">
        <f>IFERROR(INDEX(Menu!$E$6:$E$205,MATCH($B687,Menu!$B$6:$B$205,0)),"")</f>
        <v/>
      </c>
      <c r="F687" s="8" t="str">
        <f t="shared" si="50"/>
        <v/>
      </c>
      <c r="G687" s="15" t="str">
        <f>IFERROR(INDEX(Menu!$D$6:$D$205,MATCH($B687,Menu!$B$6:$B$205,0)),"")</f>
        <v/>
      </c>
      <c r="H687" s="15" t="str">
        <f t="shared" si="51"/>
        <v/>
      </c>
      <c r="I687" s="15" t="str">
        <f t="shared" si="52"/>
        <v/>
      </c>
      <c r="J687" s="10"/>
      <c r="K687" s="10"/>
      <c r="L687" t="str">
        <f t="shared" si="53"/>
        <v/>
      </c>
      <c r="M687" s="14" t="str">
        <f t="shared" si="54"/>
        <v/>
      </c>
    </row>
    <row r="688" spans="1:13" x14ac:dyDescent="0.25">
      <c r="A688" s="16"/>
      <c r="B688" s="10"/>
      <c r="C688" s="14" t="str">
        <f>IFERROR(INDEX(Menu!$C$6:$C$205,MATCH($B688,Menu!$B$6:$B$205,0)),"")</f>
        <v/>
      </c>
      <c r="D688" s="18"/>
      <c r="E688" s="8" t="str">
        <f>IFERROR(INDEX(Menu!$E$6:$E$205,MATCH($B688,Menu!$B$6:$B$205,0)),"")</f>
        <v/>
      </c>
      <c r="F688" s="8" t="str">
        <f t="shared" si="50"/>
        <v/>
      </c>
      <c r="G688" s="15" t="str">
        <f>IFERROR(INDEX(Menu!$D$6:$D$205,MATCH($B688,Menu!$B$6:$B$205,0)),"")</f>
        <v/>
      </c>
      <c r="H688" s="15" t="str">
        <f t="shared" si="51"/>
        <v/>
      </c>
      <c r="I688" s="15" t="str">
        <f t="shared" si="52"/>
        <v/>
      </c>
      <c r="J688" s="10"/>
      <c r="K688" s="10"/>
      <c r="L688" t="str">
        <f t="shared" si="53"/>
        <v/>
      </c>
      <c r="M688" s="14" t="str">
        <f t="shared" si="54"/>
        <v/>
      </c>
    </row>
    <row r="689" spans="1:13" x14ac:dyDescent="0.25">
      <c r="A689" s="16"/>
      <c r="B689" s="10"/>
      <c r="C689" s="14" t="str">
        <f>IFERROR(INDEX(Menu!$C$6:$C$205,MATCH($B689,Menu!$B$6:$B$205,0)),"")</f>
        <v/>
      </c>
      <c r="D689" s="18"/>
      <c r="E689" s="8" t="str">
        <f>IFERROR(INDEX(Menu!$E$6:$E$205,MATCH($B689,Menu!$B$6:$B$205,0)),"")</f>
        <v/>
      </c>
      <c r="F689" s="8" t="str">
        <f t="shared" si="50"/>
        <v/>
      </c>
      <c r="G689" s="15" t="str">
        <f>IFERROR(INDEX(Menu!$D$6:$D$205,MATCH($B689,Menu!$B$6:$B$205,0)),"")</f>
        <v/>
      </c>
      <c r="H689" s="15" t="str">
        <f t="shared" si="51"/>
        <v/>
      </c>
      <c r="I689" s="15" t="str">
        <f t="shared" si="52"/>
        <v/>
      </c>
      <c r="J689" s="10"/>
      <c r="K689" s="10"/>
      <c r="L689" t="str">
        <f t="shared" si="53"/>
        <v/>
      </c>
      <c r="M689" s="14" t="str">
        <f t="shared" si="54"/>
        <v/>
      </c>
    </row>
    <row r="690" spans="1:13" x14ac:dyDescent="0.25">
      <c r="A690" s="16"/>
      <c r="B690" s="10"/>
      <c r="C690" s="14" t="str">
        <f>IFERROR(INDEX(Menu!$C$6:$C$205,MATCH($B690,Menu!$B$6:$B$205,0)),"")</f>
        <v/>
      </c>
      <c r="D690" s="18"/>
      <c r="E690" s="8" t="str">
        <f>IFERROR(INDEX(Menu!$E$6:$E$205,MATCH($B690,Menu!$B$6:$B$205,0)),"")</f>
        <v/>
      </c>
      <c r="F690" s="8" t="str">
        <f t="shared" si="50"/>
        <v/>
      </c>
      <c r="G690" s="15" t="str">
        <f>IFERROR(INDEX(Menu!$D$6:$D$205,MATCH($B690,Menu!$B$6:$B$205,0)),"")</f>
        <v/>
      </c>
      <c r="H690" s="15" t="str">
        <f t="shared" si="51"/>
        <v/>
      </c>
      <c r="I690" s="15" t="str">
        <f t="shared" si="52"/>
        <v/>
      </c>
      <c r="J690" s="10"/>
      <c r="K690" s="10"/>
      <c r="L690" t="str">
        <f t="shared" si="53"/>
        <v/>
      </c>
      <c r="M690" s="14" t="str">
        <f t="shared" si="54"/>
        <v/>
      </c>
    </row>
    <row r="691" spans="1:13" x14ac:dyDescent="0.25">
      <c r="A691" s="16"/>
      <c r="B691" s="10"/>
      <c r="C691" s="14" t="str">
        <f>IFERROR(INDEX(Menu!$C$6:$C$205,MATCH($B691,Menu!$B$6:$B$205,0)),"")</f>
        <v/>
      </c>
      <c r="D691" s="18"/>
      <c r="E691" s="8" t="str">
        <f>IFERROR(INDEX(Menu!$E$6:$E$205,MATCH($B691,Menu!$B$6:$B$205,0)),"")</f>
        <v/>
      </c>
      <c r="F691" s="8" t="str">
        <f t="shared" si="50"/>
        <v/>
      </c>
      <c r="G691" s="15" t="str">
        <f>IFERROR(INDEX(Menu!$D$6:$D$205,MATCH($B691,Menu!$B$6:$B$205,0)),"")</f>
        <v/>
      </c>
      <c r="H691" s="15" t="str">
        <f t="shared" si="51"/>
        <v/>
      </c>
      <c r="I691" s="15" t="str">
        <f t="shared" si="52"/>
        <v/>
      </c>
      <c r="J691" s="10"/>
      <c r="K691" s="10"/>
      <c r="L691" t="str">
        <f t="shared" si="53"/>
        <v/>
      </c>
      <c r="M691" s="14" t="str">
        <f t="shared" si="54"/>
        <v/>
      </c>
    </row>
    <row r="692" spans="1:13" x14ac:dyDescent="0.25">
      <c r="A692" s="16"/>
      <c r="B692" s="10"/>
      <c r="C692" s="14" t="str">
        <f>IFERROR(INDEX(Menu!$C$6:$C$205,MATCH($B692,Menu!$B$6:$B$205,0)),"")</f>
        <v/>
      </c>
      <c r="D692" s="18"/>
      <c r="E692" s="8" t="str">
        <f>IFERROR(INDEX(Menu!$E$6:$E$205,MATCH($B692,Menu!$B$6:$B$205,0)),"")</f>
        <v/>
      </c>
      <c r="F692" s="8" t="str">
        <f t="shared" si="50"/>
        <v/>
      </c>
      <c r="G692" s="15" t="str">
        <f>IFERROR(INDEX(Menu!$D$6:$D$205,MATCH($B692,Menu!$B$6:$B$205,0)),"")</f>
        <v/>
      </c>
      <c r="H692" s="15" t="str">
        <f t="shared" si="51"/>
        <v/>
      </c>
      <c r="I692" s="15" t="str">
        <f t="shared" si="52"/>
        <v/>
      </c>
      <c r="J692" s="10"/>
      <c r="K692" s="10"/>
      <c r="L692" t="str">
        <f t="shared" si="53"/>
        <v/>
      </c>
      <c r="M692" s="14" t="str">
        <f t="shared" si="54"/>
        <v/>
      </c>
    </row>
    <row r="693" spans="1:13" x14ac:dyDescent="0.25">
      <c r="A693" s="16"/>
      <c r="B693" s="10"/>
      <c r="C693" s="14" t="str">
        <f>IFERROR(INDEX(Menu!$C$6:$C$205,MATCH($B693,Menu!$B$6:$B$205,0)),"")</f>
        <v/>
      </c>
      <c r="D693" s="18"/>
      <c r="E693" s="8" t="str">
        <f>IFERROR(INDEX(Menu!$E$6:$E$205,MATCH($B693,Menu!$B$6:$B$205,0)),"")</f>
        <v/>
      </c>
      <c r="F693" s="8" t="str">
        <f t="shared" si="50"/>
        <v/>
      </c>
      <c r="G693" s="15" t="str">
        <f>IFERROR(INDEX(Menu!$D$6:$D$205,MATCH($B693,Menu!$B$6:$B$205,0)),"")</f>
        <v/>
      </c>
      <c r="H693" s="15" t="str">
        <f t="shared" si="51"/>
        <v/>
      </c>
      <c r="I693" s="15" t="str">
        <f t="shared" si="52"/>
        <v/>
      </c>
      <c r="J693" s="10"/>
      <c r="K693" s="10"/>
      <c r="L693" t="str">
        <f t="shared" si="53"/>
        <v/>
      </c>
      <c r="M693" s="14" t="str">
        <f t="shared" si="54"/>
        <v/>
      </c>
    </row>
    <row r="694" spans="1:13" x14ac:dyDescent="0.25">
      <c r="A694" s="16"/>
      <c r="B694" s="10"/>
      <c r="C694" s="14" t="str">
        <f>IFERROR(INDEX(Menu!$C$6:$C$205,MATCH($B694,Menu!$B$6:$B$205,0)),"")</f>
        <v/>
      </c>
      <c r="D694" s="18"/>
      <c r="E694" s="8" t="str">
        <f>IFERROR(INDEX(Menu!$E$6:$E$205,MATCH($B694,Menu!$B$6:$B$205,0)),"")</f>
        <v/>
      </c>
      <c r="F694" s="8" t="str">
        <f t="shared" si="50"/>
        <v/>
      </c>
      <c r="G694" s="15" t="str">
        <f>IFERROR(INDEX(Menu!$D$6:$D$205,MATCH($B694,Menu!$B$6:$B$205,0)),"")</f>
        <v/>
      </c>
      <c r="H694" s="15" t="str">
        <f t="shared" si="51"/>
        <v/>
      </c>
      <c r="I694" s="15" t="str">
        <f t="shared" si="52"/>
        <v/>
      </c>
      <c r="J694" s="10"/>
      <c r="K694" s="10"/>
      <c r="L694" t="str">
        <f t="shared" si="53"/>
        <v/>
      </c>
      <c r="M694" s="14" t="str">
        <f t="shared" si="54"/>
        <v/>
      </c>
    </row>
    <row r="695" spans="1:13" x14ac:dyDescent="0.25">
      <c r="A695" s="16"/>
      <c r="B695" s="10"/>
      <c r="C695" s="14" t="str">
        <f>IFERROR(INDEX(Menu!$C$6:$C$205,MATCH($B695,Menu!$B$6:$B$205,0)),"")</f>
        <v/>
      </c>
      <c r="D695" s="18"/>
      <c r="E695" s="8" t="str">
        <f>IFERROR(INDEX(Menu!$E$6:$E$205,MATCH($B695,Menu!$B$6:$B$205,0)),"")</f>
        <v/>
      </c>
      <c r="F695" s="8" t="str">
        <f t="shared" si="50"/>
        <v/>
      </c>
      <c r="G695" s="15" t="str">
        <f>IFERROR(INDEX(Menu!$D$6:$D$205,MATCH($B695,Menu!$B$6:$B$205,0)),"")</f>
        <v/>
      </c>
      <c r="H695" s="15" t="str">
        <f t="shared" si="51"/>
        <v/>
      </c>
      <c r="I695" s="15" t="str">
        <f t="shared" si="52"/>
        <v/>
      </c>
      <c r="J695" s="10"/>
      <c r="K695" s="10"/>
      <c r="L695" t="str">
        <f t="shared" si="53"/>
        <v/>
      </c>
      <c r="M695" s="14" t="str">
        <f t="shared" si="54"/>
        <v/>
      </c>
    </row>
    <row r="696" spans="1:13" x14ac:dyDescent="0.25">
      <c r="A696" s="16"/>
      <c r="B696" s="10"/>
      <c r="C696" s="14" t="str">
        <f>IFERROR(INDEX(Menu!$C$6:$C$205,MATCH($B696,Menu!$B$6:$B$205,0)),"")</f>
        <v/>
      </c>
      <c r="D696" s="18"/>
      <c r="E696" s="8" t="str">
        <f>IFERROR(INDEX(Menu!$E$6:$E$205,MATCH($B696,Menu!$B$6:$B$205,0)),"")</f>
        <v/>
      </c>
      <c r="F696" s="8" t="str">
        <f t="shared" si="50"/>
        <v/>
      </c>
      <c r="G696" s="15" t="str">
        <f>IFERROR(INDEX(Menu!$D$6:$D$205,MATCH($B696,Menu!$B$6:$B$205,0)),"")</f>
        <v/>
      </c>
      <c r="H696" s="15" t="str">
        <f t="shared" si="51"/>
        <v/>
      </c>
      <c r="I696" s="15" t="str">
        <f t="shared" si="52"/>
        <v/>
      </c>
      <c r="J696" s="10"/>
      <c r="K696" s="10"/>
      <c r="L696" t="str">
        <f t="shared" si="53"/>
        <v/>
      </c>
      <c r="M696" s="14" t="str">
        <f t="shared" si="54"/>
        <v/>
      </c>
    </row>
    <row r="697" spans="1:13" x14ac:dyDescent="0.25">
      <c r="A697" s="16"/>
      <c r="B697" s="10"/>
      <c r="C697" s="14" t="str">
        <f>IFERROR(INDEX(Menu!$C$6:$C$205,MATCH($B697,Menu!$B$6:$B$205,0)),"")</f>
        <v/>
      </c>
      <c r="D697" s="18"/>
      <c r="E697" s="8" t="str">
        <f>IFERROR(INDEX(Menu!$E$6:$E$205,MATCH($B697,Menu!$B$6:$B$205,0)),"")</f>
        <v/>
      </c>
      <c r="F697" s="8" t="str">
        <f t="shared" si="50"/>
        <v/>
      </c>
      <c r="G697" s="15" t="str">
        <f>IFERROR(INDEX(Menu!$D$6:$D$205,MATCH($B697,Menu!$B$6:$B$205,0)),"")</f>
        <v/>
      </c>
      <c r="H697" s="15" t="str">
        <f t="shared" si="51"/>
        <v/>
      </c>
      <c r="I697" s="15" t="str">
        <f t="shared" si="52"/>
        <v/>
      </c>
      <c r="J697" s="10"/>
      <c r="K697" s="10"/>
      <c r="L697" t="str">
        <f t="shared" si="53"/>
        <v/>
      </c>
      <c r="M697" s="14" t="str">
        <f t="shared" si="54"/>
        <v/>
      </c>
    </row>
    <row r="698" spans="1:13" x14ac:dyDescent="0.25">
      <c r="A698" s="16"/>
      <c r="B698" s="10"/>
      <c r="C698" s="14" t="str">
        <f>IFERROR(INDEX(Menu!$C$6:$C$205,MATCH($B698,Menu!$B$6:$B$205,0)),"")</f>
        <v/>
      </c>
      <c r="D698" s="18"/>
      <c r="E698" s="8" t="str">
        <f>IFERROR(INDEX(Menu!$E$6:$E$205,MATCH($B698,Menu!$B$6:$B$205,0)),"")</f>
        <v/>
      </c>
      <c r="F698" s="8" t="str">
        <f t="shared" si="50"/>
        <v/>
      </c>
      <c r="G698" s="15" t="str">
        <f>IFERROR(INDEX(Menu!$D$6:$D$205,MATCH($B698,Menu!$B$6:$B$205,0)),"")</f>
        <v/>
      </c>
      <c r="H698" s="15" t="str">
        <f t="shared" si="51"/>
        <v/>
      </c>
      <c r="I698" s="15" t="str">
        <f t="shared" si="52"/>
        <v/>
      </c>
      <c r="J698" s="10"/>
      <c r="K698" s="10"/>
      <c r="L698" t="str">
        <f t="shared" si="53"/>
        <v/>
      </c>
      <c r="M698" s="14" t="str">
        <f t="shared" si="54"/>
        <v/>
      </c>
    </row>
    <row r="699" spans="1:13" x14ac:dyDescent="0.25">
      <c r="A699" s="16"/>
      <c r="B699" s="10"/>
      <c r="C699" s="14" t="str">
        <f>IFERROR(INDEX(Menu!$C$6:$C$205,MATCH($B699,Menu!$B$6:$B$205,0)),"")</f>
        <v/>
      </c>
      <c r="D699" s="18"/>
      <c r="E699" s="8" t="str">
        <f>IFERROR(INDEX(Menu!$E$6:$E$205,MATCH($B699,Menu!$B$6:$B$205,0)),"")</f>
        <v/>
      </c>
      <c r="F699" s="8" t="str">
        <f t="shared" si="50"/>
        <v/>
      </c>
      <c r="G699" s="15" t="str">
        <f>IFERROR(INDEX(Menu!$D$6:$D$205,MATCH($B699,Menu!$B$6:$B$205,0)),"")</f>
        <v/>
      </c>
      <c r="H699" s="15" t="str">
        <f t="shared" si="51"/>
        <v/>
      </c>
      <c r="I699" s="15" t="str">
        <f t="shared" si="52"/>
        <v/>
      </c>
      <c r="J699" s="10"/>
      <c r="K699" s="10"/>
      <c r="L699" t="str">
        <f t="shared" si="53"/>
        <v/>
      </c>
      <c r="M699" s="14" t="str">
        <f t="shared" si="54"/>
        <v/>
      </c>
    </row>
    <row r="700" spans="1:13" x14ac:dyDescent="0.25">
      <c r="A700" s="16"/>
      <c r="B700" s="10"/>
      <c r="C700" s="14" t="str">
        <f>IFERROR(INDEX(Menu!$C$6:$C$205,MATCH($B700,Menu!$B$6:$B$205,0)),"")</f>
        <v/>
      </c>
      <c r="D700" s="18"/>
      <c r="E700" s="8" t="str">
        <f>IFERROR(INDEX(Menu!$E$6:$E$205,MATCH($B700,Menu!$B$6:$B$205,0)),"")</f>
        <v/>
      </c>
      <c r="F700" s="8" t="str">
        <f t="shared" si="50"/>
        <v/>
      </c>
      <c r="G700" s="15" t="str">
        <f>IFERROR(INDEX(Menu!$D$6:$D$205,MATCH($B700,Menu!$B$6:$B$205,0)),"")</f>
        <v/>
      </c>
      <c r="H700" s="15" t="str">
        <f t="shared" si="51"/>
        <v/>
      </c>
      <c r="I700" s="15" t="str">
        <f t="shared" si="52"/>
        <v/>
      </c>
      <c r="J700" s="10"/>
      <c r="K700" s="10"/>
      <c r="L700" t="str">
        <f t="shared" si="53"/>
        <v/>
      </c>
      <c r="M700" s="14" t="str">
        <f t="shared" si="54"/>
        <v/>
      </c>
    </row>
    <row r="701" spans="1:13" x14ac:dyDescent="0.25">
      <c r="A701" s="16"/>
      <c r="B701" s="10"/>
      <c r="C701" s="14" t="str">
        <f>IFERROR(INDEX(Menu!$C$6:$C$205,MATCH($B701,Menu!$B$6:$B$205,0)),"")</f>
        <v/>
      </c>
      <c r="D701" s="18"/>
      <c r="E701" s="8" t="str">
        <f>IFERROR(INDEX(Menu!$E$6:$E$205,MATCH($B701,Menu!$B$6:$B$205,0)),"")</f>
        <v/>
      </c>
      <c r="F701" s="8" t="str">
        <f t="shared" si="50"/>
        <v/>
      </c>
      <c r="G701" s="15" t="str">
        <f>IFERROR(INDEX(Menu!$D$6:$D$205,MATCH($B701,Menu!$B$6:$B$205,0)),"")</f>
        <v/>
      </c>
      <c r="H701" s="15" t="str">
        <f t="shared" si="51"/>
        <v/>
      </c>
      <c r="I701" s="15" t="str">
        <f t="shared" si="52"/>
        <v/>
      </c>
      <c r="J701" s="10"/>
      <c r="K701" s="10"/>
      <c r="L701" t="str">
        <f t="shared" si="53"/>
        <v/>
      </c>
      <c r="M701" s="14" t="str">
        <f t="shared" si="54"/>
        <v/>
      </c>
    </row>
    <row r="702" spans="1:13" x14ac:dyDescent="0.25">
      <c r="A702" s="16"/>
      <c r="B702" s="10"/>
      <c r="C702" s="14" t="str">
        <f>IFERROR(INDEX(Menu!$C$6:$C$205,MATCH($B702,Menu!$B$6:$B$205,0)),"")</f>
        <v/>
      </c>
      <c r="D702" s="18"/>
      <c r="E702" s="8" t="str">
        <f>IFERROR(INDEX(Menu!$E$6:$E$205,MATCH($B702,Menu!$B$6:$B$205,0)),"")</f>
        <v/>
      </c>
      <c r="F702" s="8" t="str">
        <f t="shared" si="50"/>
        <v/>
      </c>
      <c r="G702" s="15" t="str">
        <f>IFERROR(INDEX(Menu!$D$6:$D$205,MATCH($B702,Menu!$B$6:$B$205,0)),"")</f>
        <v/>
      </c>
      <c r="H702" s="15" t="str">
        <f t="shared" si="51"/>
        <v/>
      </c>
      <c r="I702" s="15" t="str">
        <f t="shared" si="52"/>
        <v/>
      </c>
      <c r="J702" s="10"/>
      <c r="K702" s="10"/>
      <c r="L702" t="str">
        <f t="shared" si="53"/>
        <v/>
      </c>
      <c r="M702" s="14" t="str">
        <f t="shared" si="54"/>
        <v/>
      </c>
    </row>
    <row r="703" spans="1:13" x14ac:dyDescent="0.25">
      <c r="A703" s="16"/>
      <c r="B703" s="10"/>
      <c r="C703" s="14" t="str">
        <f>IFERROR(INDEX(Menu!$C$6:$C$205,MATCH($B703,Menu!$B$6:$B$205,0)),"")</f>
        <v/>
      </c>
      <c r="D703" s="18"/>
      <c r="E703" s="8" t="str">
        <f>IFERROR(INDEX(Menu!$E$6:$E$205,MATCH($B703,Menu!$B$6:$B$205,0)),"")</f>
        <v/>
      </c>
      <c r="F703" s="8" t="str">
        <f t="shared" si="50"/>
        <v/>
      </c>
      <c r="G703" s="15" t="str">
        <f>IFERROR(INDEX(Menu!$D$6:$D$205,MATCH($B703,Menu!$B$6:$B$205,0)),"")</f>
        <v/>
      </c>
      <c r="H703" s="15" t="str">
        <f t="shared" si="51"/>
        <v/>
      </c>
      <c r="I703" s="15" t="str">
        <f t="shared" si="52"/>
        <v/>
      </c>
      <c r="J703" s="10"/>
      <c r="K703" s="10"/>
      <c r="L703" t="str">
        <f t="shared" si="53"/>
        <v/>
      </c>
      <c r="M703" s="14" t="str">
        <f t="shared" si="54"/>
        <v/>
      </c>
    </row>
    <row r="704" spans="1:13" x14ac:dyDescent="0.25">
      <c r="A704" s="16"/>
      <c r="B704" s="10"/>
      <c r="C704" s="14" t="str">
        <f>IFERROR(INDEX(Menu!$C$6:$C$205,MATCH($B704,Menu!$B$6:$B$205,0)),"")</f>
        <v/>
      </c>
      <c r="D704" s="18"/>
      <c r="E704" s="8" t="str">
        <f>IFERROR(INDEX(Menu!$E$6:$E$205,MATCH($B704,Menu!$B$6:$B$205,0)),"")</f>
        <v/>
      </c>
      <c r="F704" s="8" t="str">
        <f t="shared" si="50"/>
        <v/>
      </c>
      <c r="G704" s="15" t="str">
        <f>IFERROR(INDEX(Menu!$D$6:$D$205,MATCH($B704,Menu!$B$6:$B$205,0)),"")</f>
        <v/>
      </c>
      <c r="H704" s="15" t="str">
        <f t="shared" si="51"/>
        <v/>
      </c>
      <c r="I704" s="15" t="str">
        <f t="shared" si="52"/>
        <v/>
      </c>
      <c r="J704" s="10"/>
      <c r="K704" s="10"/>
      <c r="L704" t="str">
        <f t="shared" si="53"/>
        <v/>
      </c>
      <c r="M704" s="14" t="str">
        <f t="shared" si="54"/>
        <v/>
      </c>
    </row>
    <row r="705" spans="1:13" x14ac:dyDescent="0.25">
      <c r="A705" s="16"/>
      <c r="B705" s="10"/>
      <c r="C705" s="14" t="str">
        <f>IFERROR(INDEX(Menu!$C$6:$C$205,MATCH($B705,Menu!$B$6:$B$205,0)),"")</f>
        <v/>
      </c>
      <c r="D705" s="18"/>
      <c r="E705" s="8" t="str">
        <f>IFERROR(INDEX(Menu!$E$6:$E$205,MATCH($B705,Menu!$B$6:$B$205,0)),"")</f>
        <v/>
      </c>
      <c r="F705" s="8" t="str">
        <f t="shared" si="50"/>
        <v/>
      </c>
      <c r="G705" s="15" t="str">
        <f>IFERROR(INDEX(Menu!$D$6:$D$205,MATCH($B705,Menu!$B$6:$B$205,0)),"")</f>
        <v/>
      </c>
      <c r="H705" s="15" t="str">
        <f t="shared" si="51"/>
        <v/>
      </c>
      <c r="I705" s="15" t="str">
        <f t="shared" si="52"/>
        <v/>
      </c>
      <c r="J705" s="10"/>
      <c r="K705" s="10"/>
      <c r="L705" t="str">
        <f t="shared" si="53"/>
        <v/>
      </c>
      <c r="M705" s="14" t="str">
        <f t="shared" si="54"/>
        <v/>
      </c>
    </row>
    <row r="706" spans="1:13" x14ac:dyDescent="0.25">
      <c r="A706" s="16"/>
      <c r="B706" s="10"/>
      <c r="C706" s="14" t="str">
        <f>IFERROR(INDEX(Menu!$C$6:$C$205,MATCH($B706,Menu!$B$6:$B$205,0)),"")</f>
        <v/>
      </c>
      <c r="D706" s="18"/>
      <c r="E706" s="8" t="str">
        <f>IFERROR(INDEX(Menu!$E$6:$E$205,MATCH($B706,Menu!$B$6:$B$205,0)),"")</f>
        <v/>
      </c>
      <c r="F706" s="8" t="str">
        <f t="shared" si="50"/>
        <v/>
      </c>
      <c r="G706" s="15" t="str">
        <f>IFERROR(INDEX(Menu!$D$6:$D$205,MATCH($B706,Menu!$B$6:$B$205,0)),"")</f>
        <v/>
      </c>
      <c r="H706" s="15" t="str">
        <f t="shared" si="51"/>
        <v/>
      </c>
      <c r="I706" s="15" t="str">
        <f t="shared" si="52"/>
        <v/>
      </c>
      <c r="J706" s="10"/>
      <c r="K706" s="10"/>
      <c r="L706" t="str">
        <f t="shared" si="53"/>
        <v/>
      </c>
      <c r="M706" s="14" t="str">
        <f t="shared" si="54"/>
        <v/>
      </c>
    </row>
    <row r="707" spans="1:13" x14ac:dyDescent="0.25">
      <c r="A707" s="16"/>
      <c r="B707" s="10"/>
      <c r="C707" s="14" t="str">
        <f>IFERROR(INDEX(Menu!$C$6:$C$205,MATCH($B707,Menu!$B$6:$B$205,0)),"")</f>
        <v/>
      </c>
      <c r="D707" s="18"/>
      <c r="E707" s="8" t="str">
        <f>IFERROR(INDEX(Menu!$E$6:$E$205,MATCH($B707,Menu!$B$6:$B$205,0)),"")</f>
        <v/>
      </c>
      <c r="F707" s="8" t="str">
        <f t="shared" si="50"/>
        <v/>
      </c>
      <c r="G707" s="15" t="str">
        <f>IFERROR(INDEX(Menu!$D$6:$D$205,MATCH($B707,Menu!$B$6:$B$205,0)),"")</f>
        <v/>
      </c>
      <c r="H707" s="15" t="str">
        <f t="shared" si="51"/>
        <v/>
      </c>
      <c r="I707" s="15" t="str">
        <f t="shared" si="52"/>
        <v/>
      </c>
      <c r="J707" s="10"/>
      <c r="K707" s="10"/>
      <c r="L707" t="str">
        <f t="shared" si="53"/>
        <v/>
      </c>
      <c r="M707" s="14" t="str">
        <f t="shared" si="54"/>
        <v/>
      </c>
    </row>
    <row r="708" spans="1:13" x14ac:dyDescent="0.25">
      <c r="A708" s="16"/>
      <c r="B708" s="10"/>
      <c r="C708" s="14" t="str">
        <f>IFERROR(INDEX(Menu!$C$6:$C$205,MATCH($B708,Menu!$B$6:$B$205,0)),"")</f>
        <v/>
      </c>
      <c r="D708" s="18"/>
      <c r="E708" s="8" t="str">
        <f>IFERROR(INDEX(Menu!$E$6:$E$205,MATCH($B708,Menu!$B$6:$B$205,0)),"")</f>
        <v/>
      </c>
      <c r="F708" s="8" t="str">
        <f t="shared" si="50"/>
        <v/>
      </c>
      <c r="G708" s="15" t="str">
        <f>IFERROR(INDEX(Menu!$D$6:$D$205,MATCH($B708,Menu!$B$6:$B$205,0)),"")</f>
        <v/>
      </c>
      <c r="H708" s="15" t="str">
        <f t="shared" si="51"/>
        <v/>
      </c>
      <c r="I708" s="15" t="str">
        <f t="shared" si="52"/>
        <v/>
      </c>
      <c r="J708" s="10"/>
      <c r="K708" s="10"/>
      <c r="L708" t="str">
        <f t="shared" si="53"/>
        <v/>
      </c>
      <c r="M708" s="14" t="str">
        <f t="shared" si="54"/>
        <v/>
      </c>
    </row>
    <row r="709" spans="1:13" x14ac:dyDescent="0.25">
      <c r="A709" s="16"/>
      <c r="B709" s="10"/>
      <c r="C709" s="14" t="str">
        <f>IFERROR(INDEX(Menu!$C$6:$C$205,MATCH($B709,Menu!$B$6:$B$205,0)),"")</f>
        <v/>
      </c>
      <c r="D709" s="18"/>
      <c r="E709" s="8" t="str">
        <f>IFERROR(INDEX(Menu!$E$6:$E$205,MATCH($B709,Menu!$B$6:$B$205,0)),"")</f>
        <v/>
      </c>
      <c r="F709" s="8" t="str">
        <f t="shared" si="50"/>
        <v/>
      </c>
      <c r="G709" s="15" t="str">
        <f>IFERROR(INDEX(Menu!$D$6:$D$205,MATCH($B709,Menu!$B$6:$B$205,0)),"")</f>
        <v/>
      </c>
      <c r="H709" s="15" t="str">
        <f t="shared" si="51"/>
        <v/>
      </c>
      <c r="I709" s="15" t="str">
        <f t="shared" si="52"/>
        <v/>
      </c>
      <c r="J709" s="10"/>
      <c r="K709" s="10"/>
      <c r="L709" t="str">
        <f t="shared" si="53"/>
        <v/>
      </c>
      <c r="M709" s="14" t="str">
        <f t="shared" si="54"/>
        <v/>
      </c>
    </row>
    <row r="710" spans="1:13" x14ac:dyDescent="0.25">
      <c r="A710" s="16"/>
      <c r="B710" s="10"/>
      <c r="C710" s="14" t="str">
        <f>IFERROR(INDEX(Menu!$C$6:$C$205,MATCH($B710,Menu!$B$6:$B$205,0)),"")</f>
        <v/>
      </c>
      <c r="D710" s="18"/>
      <c r="E710" s="8" t="str">
        <f>IFERROR(INDEX(Menu!$E$6:$E$205,MATCH($B710,Menu!$B$6:$B$205,0)),"")</f>
        <v/>
      </c>
      <c r="F710" s="8" t="str">
        <f t="shared" ref="F710:F773" si="55">IF(OR($D710="",$E710=""),"",$D710*$E710)</f>
        <v/>
      </c>
      <c r="G710" s="15" t="str">
        <f>IFERROR(INDEX(Menu!$D$6:$D$205,MATCH($B710,Menu!$B$6:$B$205,0)),"")</f>
        <v/>
      </c>
      <c r="H710" s="15" t="str">
        <f t="shared" ref="H710:H773" si="56">IF(OR($D710="",$G710=""),"",$D710*$G710)</f>
        <v/>
      </c>
      <c r="I710" s="15" t="str">
        <f t="shared" ref="I710:I773" si="57">IF(OR($F710="",$H710=""),"",$F710-$H710)</f>
        <v/>
      </c>
      <c r="J710" s="10"/>
      <c r="K710" s="10"/>
      <c r="L710" t="str">
        <f t="shared" ref="L710:L773" si="58">IF($A710="","",CHOOSE(WEEKDAY($A710,2),"Lunes","Martes","Miercoles","Jueves","Viernes","Sabado","Domingo"))</f>
        <v/>
      </c>
      <c r="M710" s="14" t="str">
        <f t="shared" ref="M710:M773" si="59">IF($A710="","",TEXT($A710,"YYYY-MM"))</f>
        <v/>
      </c>
    </row>
    <row r="711" spans="1:13" x14ac:dyDescent="0.25">
      <c r="A711" s="16"/>
      <c r="B711" s="10"/>
      <c r="C711" s="14" t="str">
        <f>IFERROR(INDEX(Menu!$C$6:$C$205,MATCH($B711,Menu!$B$6:$B$205,0)),"")</f>
        <v/>
      </c>
      <c r="D711" s="18"/>
      <c r="E711" s="8" t="str">
        <f>IFERROR(INDEX(Menu!$E$6:$E$205,MATCH($B711,Menu!$B$6:$B$205,0)),"")</f>
        <v/>
      </c>
      <c r="F711" s="8" t="str">
        <f t="shared" si="55"/>
        <v/>
      </c>
      <c r="G711" s="15" t="str">
        <f>IFERROR(INDEX(Menu!$D$6:$D$205,MATCH($B711,Menu!$B$6:$B$205,0)),"")</f>
        <v/>
      </c>
      <c r="H711" s="15" t="str">
        <f t="shared" si="56"/>
        <v/>
      </c>
      <c r="I711" s="15" t="str">
        <f t="shared" si="57"/>
        <v/>
      </c>
      <c r="J711" s="10"/>
      <c r="K711" s="10"/>
      <c r="L711" t="str">
        <f t="shared" si="58"/>
        <v/>
      </c>
      <c r="M711" s="14" t="str">
        <f t="shared" si="59"/>
        <v/>
      </c>
    </row>
    <row r="712" spans="1:13" x14ac:dyDescent="0.25">
      <c r="A712" s="16"/>
      <c r="B712" s="10"/>
      <c r="C712" s="14" t="str">
        <f>IFERROR(INDEX(Menu!$C$6:$C$205,MATCH($B712,Menu!$B$6:$B$205,0)),"")</f>
        <v/>
      </c>
      <c r="D712" s="18"/>
      <c r="E712" s="8" t="str">
        <f>IFERROR(INDEX(Menu!$E$6:$E$205,MATCH($B712,Menu!$B$6:$B$205,0)),"")</f>
        <v/>
      </c>
      <c r="F712" s="8" t="str">
        <f t="shared" si="55"/>
        <v/>
      </c>
      <c r="G712" s="15" t="str">
        <f>IFERROR(INDEX(Menu!$D$6:$D$205,MATCH($B712,Menu!$B$6:$B$205,0)),"")</f>
        <v/>
      </c>
      <c r="H712" s="15" t="str">
        <f t="shared" si="56"/>
        <v/>
      </c>
      <c r="I712" s="15" t="str">
        <f t="shared" si="57"/>
        <v/>
      </c>
      <c r="J712" s="10"/>
      <c r="K712" s="10"/>
      <c r="L712" t="str">
        <f t="shared" si="58"/>
        <v/>
      </c>
      <c r="M712" s="14" t="str">
        <f t="shared" si="59"/>
        <v/>
      </c>
    </row>
    <row r="713" spans="1:13" x14ac:dyDescent="0.25">
      <c r="A713" s="16"/>
      <c r="B713" s="10"/>
      <c r="C713" s="14" t="str">
        <f>IFERROR(INDEX(Menu!$C$6:$C$205,MATCH($B713,Menu!$B$6:$B$205,0)),"")</f>
        <v/>
      </c>
      <c r="D713" s="18"/>
      <c r="E713" s="8" t="str">
        <f>IFERROR(INDEX(Menu!$E$6:$E$205,MATCH($B713,Menu!$B$6:$B$205,0)),"")</f>
        <v/>
      </c>
      <c r="F713" s="8" t="str">
        <f t="shared" si="55"/>
        <v/>
      </c>
      <c r="G713" s="15" t="str">
        <f>IFERROR(INDEX(Menu!$D$6:$D$205,MATCH($B713,Menu!$B$6:$B$205,0)),"")</f>
        <v/>
      </c>
      <c r="H713" s="15" t="str">
        <f t="shared" si="56"/>
        <v/>
      </c>
      <c r="I713" s="15" t="str">
        <f t="shared" si="57"/>
        <v/>
      </c>
      <c r="J713" s="10"/>
      <c r="K713" s="10"/>
      <c r="L713" t="str">
        <f t="shared" si="58"/>
        <v/>
      </c>
      <c r="M713" s="14" t="str">
        <f t="shared" si="59"/>
        <v/>
      </c>
    </row>
    <row r="714" spans="1:13" x14ac:dyDescent="0.25">
      <c r="A714" s="16"/>
      <c r="B714" s="10"/>
      <c r="C714" s="14" t="str">
        <f>IFERROR(INDEX(Menu!$C$6:$C$205,MATCH($B714,Menu!$B$6:$B$205,0)),"")</f>
        <v/>
      </c>
      <c r="D714" s="18"/>
      <c r="E714" s="8" t="str">
        <f>IFERROR(INDEX(Menu!$E$6:$E$205,MATCH($B714,Menu!$B$6:$B$205,0)),"")</f>
        <v/>
      </c>
      <c r="F714" s="8" t="str">
        <f t="shared" si="55"/>
        <v/>
      </c>
      <c r="G714" s="15" t="str">
        <f>IFERROR(INDEX(Menu!$D$6:$D$205,MATCH($B714,Menu!$B$6:$B$205,0)),"")</f>
        <v/>
      </c>
      <c r="H714" s="15" t="str">
        <f t="shared" si="56"/>
        <v/>
      </c>
      <c r="I714" s="15" t="str">
        <f t="shared" si="57"/>
        <v/>
      </c>
      <c r="J714" s="10"/>
      <c r="K714" s="10"/>
      <c r="L714" t="str">
        <f t="shared" si="58"/>
        <v/>
      </c>
      <c r="M714" s="14" t="str">
        <f t="shared" si="59"/>
        <v/>
      </c>
    </row>
    <row r="715" spans="1:13" x14ac:dyDescent="0.25">
      <c r="A715" s="16"/>
      <c r="B715" s="10"/>
      <c r="C715" s="14" t="str">
        <f>IFERROR(INDEX(Menu!$C$6:$C$205,MATCH($B715,Menu!$B$6:$B$205,0)),"")</f>
        <v/>
      </c>
      <c r="D715" s="18"/>
      <c r="E715" s="8" t="str">
        <f>IFERROR(INDEX(Menu!$E$6:$E$205,MATCH($B715,Menu!$B$6:$B$205,0)),"")</f>
        <v/>
      </c>
      <c r="F715" s="8" t="str">
        <f t="shared" si="55"/>
        <v/>
      </c>
      <c r="G715" s="15" t="str">
        <f>IFERROR(INDEX(Menu!$D$6:$D$205,MATCH($B715,Menu!$B$6:$B$205,0)),"")</f>
        <v/>
      </c>
      <c r="H715" s="15" t="str">
        <f t="shared" si="56"/>
        <v/>
      </c>
      <c r="I715" s="15" t="str">
        <f t="shared" si="57"/>
        <v/>
      </c>
      <c r="J715" s="10"/>
      <c r="K715" s="10"/>
      <c r="L715" t="str">
        <f t="shared" si="58"/>
        <v/>
      </c>
      <c r="M715" s="14" t="str">
        <f t="shared" si="59"/>
        <v/>
      </c>
    </row>
    <row r="716" spans="1:13" x14ac:dyDescent="0.25">
      <c r="A716" s="16"/>
      <c r="B716" s="10"/>
      <c r="C716" s="14" t="str">
        <f>IFERROR(INDEX(Menu!$C$6:$C$205,MATCH($B716,Menu!$B$6:$B$205,0)),"")</f>
        <v/>
      </c>
      <c r="D716" s="18"/>
      <c r="E716" s="8" t="str">
        <f>IFERROR(INDEX(Menu!$E$6:$E$205,MATCH($B716,Menu!$B$6:$B$205,0)),"")</f>
        <v/>
      </c>
      <c r="F716" s="8" t="str">
        <f t="shared" si="55"/>
        <v/>
      </c>
      <c r="G716" s="15" t="str">
        <f>IFERROR(INDEX(Menu!$D$6:$D$205,MATCH($B716,Menu!$B$6:$B$205,0)),"")</f>
        <v/>
      </c>
      <c r="H716" s="15" t="str">
        <f t="shared" si="56"/>
        <v/>
      </c>
      <c r="I716" s="15" t="str">
        <f t="shared" si="57"/>
        <v/>
      </c>
      <c r="J716" s="10"/>
      <c r="K716" s="10"/>
      <c r="L716" t="str">
        <f t="shared" si="58"/>
        <v/>
      </c>
      <c r="M716" s="14" t="str">
        <f t="shared" si="59"/>
        <v/>
      </c>
    </row>
    <row r="717" spans="1:13" x14ac:dyDescent="0.25">
      <c r="A717" s="16"/>
      <c r="B717" s="10"/>
      <c r="C717" s="14" t="str">
        <f>IFERROR(INDEX(Menu!$C$6:$C$205,MATCH($B717,Menu!$B$6:$B$205,0)),"")</f>
        <v/>
      </c>
      <c r="D717" s="18"/>
      <c r="E717" s="8" t="str">
        <f>IFERROR(INDEX(Menu!$E$6:$E$205,MATCH($B717,Menu!$B$6:$B$205,0)),"")</f>
        <v/>
      </c>
      <c r="F717" s="8" t="str">
        <f t="shared" si="55"/>
        <v/>
      </c>
      <c r="G717" s="15" t="str">
        <f>IFERROR(INDEX(Menu!$D$6:$D$205,MATCH($B717,Menu!$B$6:$B$205,0)),"")</f>
        <v/>
      </c>
      <c r="H717" s="15" t="str">
        <f t="shared" si="56"/>
        <v/>
      </c>
      <c r="I717" s="15" t="str">
        <f t="shared" si="57"/>
        <v/>
      </c>
      <c r="J717" s="10"/>
      <c r="K717" s="10"/>
      <c r="L717" t="str">
        <f t="shared" si="58"/>
        <v/>
      </c>
      <c r="M717" s="14" t="str">
        <f t="shared" si="59"/>
        <v/>
      </c>
    </row>
    <row r="718" spans="1:13" x14ac:dyDescent="0.25">
      <c r="A718" s="16"/>
      <c r="B718" s="10"/>
      <c r="C718" s="14" t="str">
        <f>IFERROR(INDEX(Menu!$C$6:$C$205,MATCH($B718,Menu!$B$6:$B$205,0)),"")</f>
        <v/>
      </c>
      <c r="D718" s="18"/>
      <c r="E718" s="8" t="str">
        <f>IFERROR(INDEX(Menu!$E$6:$E$205,MATCH($B718,Menu!$B$6:$B$205,0)),"")</f>
        <v/>
      </c>
      <c r="F718" s="8" t="str">
        <f t="shared" si="55"/>
        <v/>
      </c>
      <c r="G718" s="15" t="str">
        <f>IFERROR(INDEX(Menu!$D$6:$D$205,MATCH($B718,Menu!$B$6:$B$205,0)),"")</f>
        <v/>
      </c>
      <c r="H718" s="15" t="str">
        <f t="shared" si="56"/>
        <v/>
      </c>
      <c r="I718" s="15" t="str">
        <f t="shared" si="57"/>
        <v/>
      </c>
      <c r="J718" s="10"/>
      <c r="K718" s="10"/>
      <c r="L718" t="str">
        <f t="shared" si="58"/>
        <v/>
      </c>
      <c r="M718" s="14" t="str">
        <f t="shared" si="59"/>
        <v/>
      </c>
    </row>
    <row r="719" spans="1:13" x14ac:dyDescent="0.25">
      <c r="A719" s="16"/>
      <c r="B719" s="10"/>
      <c r="C719" s="14" t="str">
        <f>IFERROR(INDEX(Menu!$C$6:$C$205,MATCH($B719,Menu!$B$6:$B$205,0)),"")</f>
        <v/>
      </c>
      <c r="D719" s="18"/>
      <c r="E719" s="8" t="str">
        <f>IFERROR(INDEX(Menu!$E$6:$E$205,MATCH($B719,Menu!$B$6:$B$205,0)),"")</f>
        <v/>
      </c>
      <c r="F719" s="8" t="str">
        <f t="shared" si="55"/>
        <v/>
      </c>
      <c r="G719" s="15" t="str">
        <f>IFERROR(INDEX(Menu!$D$6:$D$205,MATCH($B719,Menu!$B$6:$B$205,0)),"")</f>
        <v/>
      </c>
      <c r="H719" s="15" t="str">
        <f t="shared" si="56"/>
        <v/>
      </c>
      <c r="I719" s="15" t="str">
        <f t="shared" si="57"/>
        <v/>
      </c>
      <c r="J719" s="10"/>
      <c r="K719" s="10"/>
      <c r="L719" t="str">
        <f t="shared" si="58"/>
        <v/>
      </c>
      <c r="M719" s="14" t="str">
        <f t="shared" si="59"/>
        <v/>
      </c>
    </row>
    <row r="720" spans="1:13" x14ac:dyDescent="0.25">
      <c r="A720" s="16"/>
      <c r="B720" s="10"/>
      <c r="C720" s="14" t="str">
        <f>IFERROR(INDEX(Menu!$C$6:$C$205,MATCH($B720,Menu!$B$6:$B$205,0)),"")</f>
        <v/>
      </c>
      <c r="D720" s="18"/>
      <c r="E720" s="8" t="str">
        <f>IFERROR(INDEX(Menu!$E$6:$E$205,MATCH($B720,Menu!$B$6:$B$205,0)),"")</f>
        <v/>
      </c>
      <c r="F720" s="8" t="str">
        <f t="shared" si="55"/>
        <v/>
      </c>
      <c r="G720" s="15" t="str">
        <f>IFERROR(INDEX(Menu!$D$6:$D$205,MATCH($B720,Menu!$B$6:$B$205,0)),"")</f>
        <v/>
      </c>
      <c r="H720" s="15" t="str">
        <f t="shared" si="56"/>
        <v/>
      </c>
      <c r="I720" s="15" t="str">
        <f t="shared" si="57"/>
        <v/>
      </c>
      <c r="J720" s="10"/>
      <c r="K720" s="10"/>
      <c r="L720" t="str">
        <f t="shared" si="58"/>
        <v/>
      </c>
      <c r="M720" s="14" t="str">
        <f t="shared" si="59"/>
        <v/>
      </c>
    </row>
    <row r="721" spans="1:13" x14ac:dyDescent="0.25">
      <c r="A721" s="16"/>
      <c r="B721" s="10"/>
      <c r="C721" s="14" t="str">
        <f>IFERROR(INDEX(Menu!$C$6:$C$205,MATCH($B721,Menu!$B$6:$B$205,0)),"")</f>
        <v/>
      </c>
      <c r="D721" s="18"/>
      <c r="E721" s="8" t="str">
        <f>IFERROR(INDEX(Menu!$E$6:$E$205,MATCH($B721,Menu!$B$6:$B$205,0)),"")</f>
        <v/>
      </c>
      <c r="F721" s="8" t="str">
        <f t="shared" si="55"/>
        <v/>
      </c>
      <c r="G721" s="15" t="str">
        <f>IFERROR(INDEX(Menu!$D$6:$D$205,MATCH($B721,Menu!$B$6:$B$205,0)),"")</f>
        <v/>
      </c>
      <c r="H721" s="15" t="str">
        <f t="shared" si="56"/>
        <v/>
      </c>
      <c r="I721" s="15" t="str">
        <f t="shared" si="57"/>
        <v/>
      </c>
      <c r="J721" s="10"/>
      <c r="K721" s="10"/>
      <c r="L721" t="str">
        <f t="shared" si="58"/>
        <v/>
      </c>
      <c r="M721" s="14" t="str">
        <f t="shared" si="59"/>
        <v/>
      </c>
    </row>
    <row r="722" spans="1:13" x14ac:dyDescent="0.25">
      <c r="A722" s="16"/>
      <c r="B722" s="10"/>
      <c r="C722" s="14" t="str">
        <f>IFERROR(INDEX(Menu!$C$6:$C$205,MATCH($B722,Menu!$B$6:$B$205,0)),"")</f>
        <v/>
      </c>
      <c r="D722" s="18"/>
      <c r="E722" s="8" t="str">
        <f>IFERROR(INDEX(Menu!$E$6:$E$205,MATCH($B722,Menu!$B$6:$B$205,0)),"")</f>
        <v/>
      </c>
      <c r="F722" s="8" t="str">
        <f t="shared" si="55"/>
        <v/>
      </c>
      <c r="G722" s="15" t="str">
        <f>IFERROR(INDEX(Menu!$D$6:$D$205,MATCH($B722,Menu!$B$6:$B$205,0)),"")</f>
        <v/>
      </c>
      <c r="H722" s="15" t="str">
        <f t="shared" si="56"/>
        <v/>
      </c>
      <c r="I722" s="15" t="str">
        <f t="shared" si="57"/>
        <v/>
      </c>
      <c r="J722" s="10"/>
      <c r="K722" s="10"/>
      <c r="L722" t="str">
        <f t="shared" si="58"/>
        <v/>
      </c>
      <c r="M722" s="14" t="str">
        <f t="shared" si="59"/>
        <v/>
      </c>
    </row>
    <row r="723" spans="1:13" x14ac:dyDescent="0.25">
      <c r="A723" s="16"/>
      <c r="B723" s="10"/>
      <c r="C723" s="14" t="str">
        <f>IFERROR(INDEX(Menu!$C$6:$C$205,MATCH($B723,Menu!$B$6:$B$205,0)),"")</f>
        <v/>
      </c>
      <c r="D723" s="18"/>
      <c r="E723" s="8" t="str">
        <f>IFERROR(INDEX(Menu!$E$6:$E$205,MATCH($B723,Menu!$B$6:$B$205,0)),"")</f>
        <v/>
      </c>
      <c r="F723" s="8" t="str">
        <f t="shared" si="55"/>
        <v/>
      </c>
      <c r="G723" s="15" t="str">
        <f>IFERROR(INDEX(Menu!$D$6:$D$205,MATCH($B723,Menu!$B$6:$B$205,0)),"")</f>
        <v/>
      </c>
      <c r="H723" s="15" t="str">
        <f t="shared" si="56"/>
        <v/>
      </c>
      <c r="I723" s="15" t="str">
        <f t="shared" si="57"/>
        <v/>
      </c>
      <c r="J723" s="10"/>
      <c r="K723" s="10"/>
      <c r="L723" t="str">
        <f t="shared" si="58"/>
        <v/>
      </c>
      <c r="M723" s="14" t="str">
        <f t="shared" si="59"/>
        <v/>
      </c>
    </row>
    <row r="724" spans="1:13" x14ac:dyDescent="0.25">
      <c r="A724" s="16"/>
      <c r="B724" s="10"/>
      <c r="C724" s="14" t="str">
        <f>IFERROR(INDEX(Menu!$C$6:$C$205,MATCH($B724,Menu!$B$6:$B$205,0)),"")</f>
        <v/>
      </c>
      <c r="D724" s="18"/>
      <c r="E724" s="8" t="str">
        <f>IFERROR(INDEX(Menu!$E$6:$E$205,MATCH($B724,Menu!$B$6:$B$205,0)),"")</f>
        <v/>
      </c>
      <c r="F724" s="8" t="str">
        <f t="shared" si="55"/>
        <v/>
      </c>
      <c r="G724" s="15" t="str">
        <f>IFERROR(INDEX(Menu!$D$6:$D$205,MATCH($B724,Menu!$B$6:$B$205,0)),"")</f>
        <v/>
      </c>
      <c r="H724" s="15" t="str">
        <f t="shared" si="56"/>
        <v/>
      </c>
      <c r="I724" s="15" t="str">
        <f t="shared" si="57"/>
        <v/>
      </c>
      <c r="J724" s="10"/>
      <c r="K724" s="10"/>
      <c r="L724" t="str">
        <f t="shared" si="58"/>
        <v/>
      </c>
      <c r="M724" s="14" t="str">
        <f t="shared" si="59"/>
        <v/>
      </c>
    </row>
    <row r="725" spans="1:13" x14ac:dyDescent="0.25">
      <c r="A725" s="16"/>
      <c r="B725" s="10"/>
      <c r="C725" s="14" t="str">
        <f>IFERROR(INDEX(Menu!$C$6:$C$205,MATCH($B725,Menu!$B$6:$B$205,0)),"")</f>
        <v/>
      </c>
      <c r="D725" s="18"/>
      <c r="E725" s="8" t="str">
        <f>IFERROR(INDEX(Menu!$E$6:$E$205,MATCH($B725,Menu!$B$6:$B$205,0)),"")</f>
        <v/>
      </c>
      <c r="F725" s="8" t="str">
        <f t="shared" si="55"/>
        <v/>
      </c>
      <c r="G725" s="15" t="str">
        <f>IFERROR(INDEX(Menu!$D$6:$D$205,MATCH($B725,Menu!$B$6:$B$205,0)),"")</f>
        <v/>
      </c>
      <c r="H725" s="15" t="str">
        <f t="shared" si="56"/>
        <v/>
      </c>
      <c r="I725" s="15" t="str">
        <f t="shared" si="57"/>
        <v/>
      </c>
      <c r="J725" s="10"/>
      <c r="K725" s="10"/>
      <c r="L725" t="str">
        <f t="shared" si="58"/>
        <v/>
      </c>
      <c r="M725" s="14" t="str">
        <f t="shared" si="59"/>
        <v/>
      </c>
    </row>
    <row r="726" spans="1:13" x14ac:dyDescent="0.25">
      <c r="A726" s="16"/>
      <c r="B726" s="10"/>
      <c r="C726" s="14" t="str">
        <f>IFERROR(INDEX(Menu!$C$6:$C$205,MATCH($B726,Menu!$B$6:$B$205,0)),"")</f>
        <v/>
      </c>
      <c r="D726" s="18"/>
      <c r="E726" s="8" t="str">
        <f>IFERROR(INDEX(Menu!$E$6:$E$205,MATCH($B726,Menu!$B$6:$B$205,0)),"")</f>
        <v/>
      </c>
      <c r="F726" s="8" t="str">
        <f t="shared" si="55"/>
        <v/>
      </c>
      <c r="G726" s="15" t="str">
        <f>IFERROR(INDEX(Menu!$D$6:$D$205,MATCH($B726,Menu!$B$6:$B$205,0)),"")</f>
        <v/>
      </c>
      <c r="H726" s="15" t="str">
        <f t="shared" si="56"/>
        <v/>
      </c>
      <c r="I726" s="15" t="str">
        <f t="shared" si="57"/>
        <v/>
      </c>
      <c r="J726" s="10"/>
      <c r="K726" s="10"/>
      <c r="L726" t="str">
        <f t="shared" si="58"/>
        <v/>
      </c>
      <c r="M726" s="14" t="str">
        <f t="shared" si="59"/>
        <v/>
      </c>
    </row>
    <row r="727" spans="1:13" x14ac:dyDescent="0.25">
      <c r="A727" s="16"/>
      <c r="B727" s="10"/>
      <c r="C727" s="14" t="str">
        <f>IFERROR(INDEX(Menu!$C$6:$C$205,MATCH($B727,Menu!$B$6:$B$205,0)),"")</f>
        <v/>
      </c>
      <c r="D727" s="18"/>
      <c r="E727" s="8" t="str">
        <f>IFERROR(INDEX(Menu!$E$6:$E$205,MATCH($B727,Menu!$B$6:$B$205,0)),"")</f>
        <v/>
      </c>
      <c r="F727" s="8" t="str">
        <f t="shared" si="55"/>
        <v/>
      </c>
      <c r="G727" s="15" t="str">
        <f>IFERROR(INDEX(Menu!$D$6:$D$205,MATCH($B727,Menu!$B$6:$B$205,0)),"")</f>
        <v/>
      </c>
      <c r="H727" s="15" t="str">
        <f t="shared" si="56"/>
        <v/>
      </c>
      <c r="I727" s="15" t="str">
        <f t="shared" si="57"/>
        <v/>
      </c>
      <c r="J727" s="10"/>
      <c r="K727" s="10"/>
      <c r="L727" t="str">
        <f t="shared" si="58"/>
        <v/>
      </c>
      <c r="M727" s="14" t="str">
        <f t="shared" si="59"/>
        <v/>
      </c>
    </row>
    <row r="728" spans="1:13" x14ac:dyDescent="0.25">
      <c r="A728" s="16"/>
      <c r="B728" s="10"/>
      <c r="C728" s="14" t="str">
        <f>IFERROR(INDEX(Menu!$C$6:$C$205,MATCH($B728,Menu!$B$6:$B$205,0)),"")</f>
        <v/>
      </c>
      <c r="D728" s="18"/>
      <c r="E728" s="8" t="str">
        <f>IFERROR(INDEX(Menu!$E$6:$E$205,MATCH($B728,Menu!$B$6:$B$205,0)),"")</f>
        <v/>
      </c>
      <c r="F728" s="8" t="str">
        <f t="shared" si="55"/>
        <v/>
      </c>
      <c r="G728" s="15" t="str">
        <f>IFERROR(INDEX(Menu!$D$6:$D$205,MATCH($B728,Menu!$B$6:$B$205,0)),"")</f>
        <v/>
      </c>
      <c r="H728" s="15" t="str">
        <f t="shared" si="56"/>
        <v/>
      </c>
      <c r="I728" s="15" t="str">
        <f t="shared" si="57"/>
        <v/>
      </c>
      <c r="J728" s="10"/>
      <c r="K728" s="10"/>
      <c r="L728" t="str">
        <f t="shared" si="58"/>
        <v/>
      </c>
      <c r="M728" s="14" t="str">
        <f t="shared" si="59"/>
        <v/>
      </c>
    </row>
    <row r="729" spans="1:13" x14ac:dyDescent="0.25">
      <c r="A729" s="16"/>
      <c r="B729" s="10"/>
      <c r="C729" s="14" t="str">
        <f>IFERROR(INDEX(Menu!$C$6:$C$205,MATCH($B729,Menu!$B$6:$B$205,0)),"")</f>
        <v/>
      </c>
      <c r="D729" s="18"/>
      <c r="E729" s="8" t="str">
        <f>IFERROR(INDEX(Menu!$E$6:$E$205,MATCH($B729,Menu!$B$6:$B$205,0)),"")</f>
        <v/>
      </c>
      <c r="F729" s="8" t="str">
        <f t="shared" si="55"/>
        <v/>
      </c>
      <c r="G729" s="15" t="str">
        <f>IFERROR(INDEX(Menu!$D$6:$D$205,MATCH($B729,Menu!$B$6:$B$205,0)),"")</f>
        <v/>
      </c>
      <c r="H729" s="15" t="str">
        <f t="shared" si="56"/>
        <v/>
      </c>
      <c r="I729" s="15" t="str">
        <f t="shared" si="57"/>
        <v/>
      </c>
      <c r="J729" s="10"/>
      <c r="K729" s="10"/>
      <c r="L729" t="str">
        <f t="shared" si="58"/>
        <v/>
      </c>
      <c r="M729" s="14" t="str">
        <f t="shared" si="59"/>
        <v/>
      </c>
    </row>
    <row r="730" spans="1:13" x14ac:dyDescent="0.25">
      <c r="A730" s="16"/>
      <c r="B730" s="10"/>
      <c r="C730" s="14" t="str">
        <f>IFERROR(INDEX(Menu!$C$6:$C$205,MATCH($B730,Menu!$B$6:$B$205,0)),"")</f>
        <v/>
      </c>
      <c r="D730" s="18"/>
      <c r="E730" s="8" t="str">
        <f>IFERROR(INDEX(Menu!$E$6:$E$205,MATCH($B730,Menu!$B$6:$B$205,0)),"")</f>
        <v/>
      </c>
      <c r="F730" s="8" t="str">
        <f t="shared" si="55"/>
        <v/>
      </c>
      <c r="G730" s="15" t="str">
        <f>IFERROR(INDEX(Menu!$D$6:$D$205,MATCH($B730,Menu!$B$6:$B$205,0)),"")</f>
        <v/>
      </c>
      <c r="H730" s="15" t="str">
        <f t="shared" si="56"/>
        <v/>
      </c>
      <c r="I730" s="15" t="str">
        <f t="shared" si="57"/>
        <v/>
      </c>
      <c r="J730" s="10"/>
      <c r="K730" s="10"/>
      <c r="L730" t="str">
        <f t="shared" si="58"/>
        <v/>
      </c>
      <c r="M730" s="14" t="str">
        <f t="shared" si="59"/>
        <v/>
      </c>
    </row>
    <row r="731" spans="1:13" x14ac:dyDescent="0.25">
      <c r="A731" s="16"/>
      <c r="B731" s="10"/>
      <c r="C731" s="14" t="str">
        <f>IFERROR(INDEX(Menu!$C$6:$C$205,MATCH($B731,Menu!$B$6:$B$205,0)),"")</f>
        <v/>
      </c>
      <c r="D731" s="18"/>
      <c r="E731" s="8" t="str">
        <f>IFERROR(INDEX(Menu!$E$6:$E$205,MATCH($B731,Menu!$B$6:$B$205,0)),"")</f>
        <v/>
      </c>
      <c r="F731" s="8" t="str">
        <f t="shared" si="55"/>
        <v/>
      </c>
      <c r="G731" s="15" t="str">
        <f>IFERROR(INDEX(Menu!$D$6:$D$205,MATCH($B731,Menu!$B$6:$B$205,0)),"")</f>
        <v/>
      </c>
      <c r="H731" s="15" t="str">
        <f t="shared" si="56"/>
        <v/>
      </c>
      <c r="I731" s="15" t="str">
        <f t="shared" si="57"/>
        <v/>
      </c>
      <c r="J731" s="10"/>
      <c r="K731" s="10"/>
      <c r="L731" t="str">
        <f t="shared" si="58"/>
        <v/>
      </c>
      <c r="M731" s="14" t="str">
        <f t="shared" si="59"/>
        <v/>
      </c>
    </row>
    <row r="732" spans="1:13" x14ac:dyDescent="0.25">
      <c r="A732" s="16"/>
      <c r="B732" s="10"/>
      <c r="C732" s="14" t="str">
        <f>IFERROR(INDEX(Menu!$C$6:$C$205,MATCH($B732,Menu!$B$6:$B$205,0)),"")</f>
        <v/>
      </c>
      <c r="D732" s="18"/>
      <c r="E732" s="8" t="str">
        <f>IFERROR(INDEX(Menu!$E$6:$E$205,MATCH($B732,Menu!$B$6:$B$205,0)),"")</f>
        <v/>
      </c>
      <c r="F732" s="8" t="str">
        <f t="shared" si="55"/>
        <v/>
      </c>
      <c r="G732" s="15" t="str">
        <f>IFERROR(INDEX(Menu!$D$6:$D$205,MATCH($B732,Menu!$B$6:$B$205,0)),"")</f>
        <v/>
      </c>
      <c r="H732" s="15" t="str">
        <f t="shared" si="56"/>
        <v/>
      </c>
      <c r="I732" s="15" t="str">
        <f t="shared" si="57"/>
        <v/>
      </c>
      <c r="J732" s="10"/>
      <c r="K732" s="10"/>
      <c r="L732" t="str">
        <f t="shared" si="58"/>
        <v/>
      </c>
      <c r="M732" s="14" t="str">
        <f t="shared" si="59"/>
        <v/>
      </c>
    </row>
    <row r="733" spans="1:13" x14ac:dyDescent="0.25">
      <c r="A733" s="16"/>
      <c r="B733" s="10"/>
      <c r="C733" s="14" t="str">
        <f>IFERROR(INDEX(Menu!$C$6:$C$205,MATCH($B733,Menu!$B$6:$B$205,0)),"")</f>
        <v/>
      </c>
      <c r="D733" s="18"/>
      <c r="E733" s="8" t="str">
        <f>IFERROR(INDEX(Menu!$E$6:$E$205,MATCH($B733,Menu!$B$6:$B$205,0)),"")</f>
        <v/>
      </c>
      <c r="F733" s="8" t="str">
        <f t="shared" si="55"/>
        <v/>
      </c>
      <c r="G733" s="15" t="str">
        <f>IFERROR(INDEX(Menu!$D$6:$D$205,MATCH($B733,Menu!$B$6:$B$205,0)),"")</f>
        <v/>
      </c>
      <c r="H733" s="15" t="str">
        <f t="shared" si="56"/>
        <v/>
      </c>
      <c r="I733" s="15" t="str">
        <f t="shared" si="57"/>
        <v/>
      </c>
      <c r="J733" s="10"/>
      <c r="K733" s="10"/>
      <c r="L733" t="str">
        <f t="shared" si="58"/>
        <v/>
      </c>
      <c r="M733" s="14" t="str">
        <f t="shared" si="59"/>
        <v/>
      </c>
    </row>
    <row r="734" spans="1:13" x14ac:dyDescent="0.25">
      <c r="A734" s="16"/>
      <c r="B734" s="10"/>
      <c r="C734" s="14" t="str">
        <f>IFERROR(INDEX(Menu!$C$6:$C$205,MATCH($B734,Menu!$B$6:$B$205,0)),"")</f>
        <v/>
      </c>
      <c r="D734" s="18"/>
      <c r="E734" s="8" t="str">
        <f>IFERROR(INDEX(Menu!$E$6:$E$205,MATCH($B734,Menu!$B$6:$B$205,0)),"")</f>
        <v/>
      </c>
      <c r="F734" s="8" t="str">
        <f t="shared" si="55"/>
        <v/>
      </c>
      <c r="G734" s="15" t="str">
        <f>IFERROR(INDEX(Menu!$D$6:$D$205,MATCH($B734,Menu!$B$6:$B$205,0)),"")</f>
        <v/>
      </c>
      <c r="H734" s="15" t="str">
        <f t="shared" si="56"/>
        <v/>
      </c>
      <c r="I734" s="15" t="str">
        <f t="shared" si="57"/>
        <v/>
      </c>
      <c r="J734" s="10"/>
      <c r="K734" s="10"/>
      <c r="L734" t="str">
        <f t="shared" si="58"/>
        <v/>
      </c>
      <c r="M734" s="14" t="str">
        <f t="shared" si="59"/>
        <v/>
      </c>
    </row>
    <row r="735" spans="1:13" x14ac:dyDescent="0.25">
      <c r="A735" s="16"/>
      <c r="B735" s="10"/>
      <c r="C735" s="14" t="str">
        <f>IFERROR(INDEX(Menu!$C$6:$C$205,MATCH($B735,Menu!$B$6:$B$205,0)),"")</f>
        <v/>
      </c>
      <c r="D735" s="18"/>
      <c r="E735" s="8" t="str">
        <f>IFERROR(INDEX(Menu!$E$6:$E$205,MATCH($B735,Menu!$B$6:$B$205,0)),"")</f>
        <v/>
      </c>
      <c r="F735" s="8" t="str">
        <f t="shared" si="55"/>
        <v/>
      </c>
      <c r="G735" s="15" t="str">
        <f>IFERROR(INDEX(Menu!$D$6:$D$205,MATCH($B735,Menu!$B$6:$B$205,0)),"")</f>
        <v/>
      </c>
      <c r="H735" s="15" t="str">
        <f t="shared" si="56"/>
        <v/>
      </c>
      <c r="I735" s="15" t="str">
        <f t="shared" si="57"/>
        <v/>
      </c>
      <c r="J735" s="10"/>
      <c r="K735" s="10"/>
      <c r="L735" t="str">
        <f t="shared" si="58"/>
        <v/>
      </c>
      <c r="M735" s="14" t="str">
        <f t="shared" si="59"/>
        <v/>
      </c>
    </row>
    <row r="736" spans="1:13" x14ac:dyDescent="0.25">
      <c r="A736" s="16"/>
      <c r="B736" s="10"/>
      <c r="C736" s="14" t="str">
        <f>IFERROR(INDEX(Menu!$C$6:$C$205,MATCH($B736,Menu!$B$6:$B$205,0)),"")</f>
        <v/>
      </c>
      <c r="D736" s="18"/>
      <c r="E736" s="8" t="str">
        <f>IFERROR(INDEX(Menu!$E$6:$E$205,MATCH($B736,Menu!$B$6:$B$205,0)),"")</f>
        <v/>
      </c>
      <c r="F736" s="8" t="str">
        <f t="shared" si="55"/>
        <v/>
      </c>
      <c r="G736" s="15" t="str">
        <f>IFERROR(INDEX(Menu!$D$6:$D$205,MATCH($B736,Menu!$B$6:$B$205,0)),"")</f>
        <v/>
      </c>
      <c r="H736" s="15" t="str">
        <f t="shared" si="56"/>
        <v/>
      </c>
      <c r="I736" s="15" t="str">
        <f t="shared" si="57"/>
        <v/>
      </c>
      <c r="J736" s="10"/>
      <c r="K736" s="10"/>
      <c r="L736" t="str">
        <f t="shared" si="58"/>
        <v/>
      </c>
      <c r="M736" s="14" t="str">
        <f t="shared" si="59"/>
        <v/>
      </c>
    </row>
    <row r="737" spans="1:13" x14ac:dyDescent="0.25">
      <c r="A737" s="16"/>
      <c r="B737" s="10"/>
      <c r="C737" s="14" t="str">
        <f>IFERROR(INDEX(Menu!$C$6:$C$205,MATCH($B737,Menu!$B$6:$B$205,0)),"")</f>
        <v/>
      </c>
      <c r="D737" s="18"/>
      <c r="E737" s="8" t="str">
        <f>IFERROR(INDEX(Menu!$E$6:$E$205,MATCH($B737,Menu!$B$6:$B$205,0)),"")</f>
        <v/>
      </c>
      <c r="F737" s="8" t="str">
        <f t="shared" si="55"/>
        <v/>
      </c>
      <c r="G737" s="15" t="str">
        <f>IFERROR(INDEX(Menu!$D$6:$D$205,MATCH($B737,Menu!$B$6:$B$205,0)),"")</f>
        <v/>
      </c>
      <c r="H737" s="15" t="str">
        <f t="shared" si="56"/>
        <v/>
      </c>
      <c r="I737" s="15" t="str">
        <f t="shared" si="57"/>
        <v/>
      </c>
      <c r="J737" s="10"/>
      <c r="K737" s="10"/>
      <c r="L737" t="str">
        <f t="shared" si="58"/>
        <v/>
      </c>
      <c r="M737" s="14" t="str">
        <f t="shared" si="59"/>
        <v/>
      </c>
    </row>
    <row r="738" spans="1:13" x14ac:dyDescent="0.25">
      <c r="A738" s="16"/>
      <c r="B738" s="10"/>
      <c r="C738" s="14" t="str">
        <f>IFERROR(INDEX(Menu!$C$6:$C$205,MATCH($B738,Menu!$B$6:$B$205,0)),"")</f>
        <v/>
      </c>
      <c r="D738" s="18"/>
      <c r="E738" s="8" t="str">
        <f>IFERROR(INDEX(Menu!$E$6:$E$205,MATCH($B738,Menu!$B$6:$B$205,0)),"")</f>
        <v/>
      </c>
      <c r="F738" s="8" t="str">
        <f t="shared" si="55"/>
        <v/>
      </c>
      <c r="G738" s="15" t="str">
        <f>IFERROR(INDEX(Menu!$D$6:$D$205,MATCH($B738,Menu!$B$6:$B$205,0)),"")</f>
        <v/>
      </c>
      <c r="H738" s="15" t="str">
        <f t="shared" si="56"/>
        <v/>
      </c>
      <c r="I738" s="15" t="str">
        <f t="shared" si="57"/>
        <v/>
      </c>
      <c r="J738" s="10"/>
      <c r="K738" s="10"/>
      <c r="L738" t="str">
        <f t="shared" si="58"/>
        <v/>
      </c>
      <c r="M738" s="14" t="str">
        <f t="shared" si="59"/>
        <v/>
      </c>
    </row>
    <row r="739" spans="1:13" x14ac:dyDescent="0.25">
      <c r="A739" s="16"/>
      <c r="B739" s="10"/>
      <c r="C739" s="14" t="str">
        <f>IFERROR(INDEX(Menu!$C$6:$C$205,MATCH($B739,Menu!$B$6:$B$205,0)),"")</f>
        <v/>
      </c>
      <c r="D739" s="18"/>
      <c r="E739" s="8" t="str">
        <f>IFERROR(INDEX(Menu!$E$6:$E$205,MATCH($B739,Menu!$B$6:$B$205,0)),"")</f>
        <v/>
      </c>
      <c r="F739" s="8" t="str">
        <f t="shared" si="55"/>
        <v/>
      </c>
      <c r="G739" s="15" t="str">
        <f>IFERROR(INDEX(Menu!$D$6:$D$205,MATCH($B739,Menu!$B$6:$B$205,0)),"")</f>
        <v/>
      </c>
      <c r="H739" s="15" t="str">
        <f t="shared" si="56"/>
        <v/>
      </c>
      <c r="I739" s="15" t="str">
        <f t="shared" si="57"/>
        <v/>
      </c>
      <c r="J739" s="10"/>
      <c r="K739" s="10"/>
      <c r="L739" t="str">
        <f t="shared" si="58"/>
        <v/>
      </c>
      <c r="M739" s="14" t="str">
        <f t="shared" si="59"/>
        <v/>
      </c>
    </row>
    <row r="740" spans="1:13" x14ac:dyDescent="0.25">
      <c r="A740" s="16"/>
      <c r="B740" s="10"/>
      <c r="C740" s="14" t="str">
        <f>IFERROR(INDEX(Menu!$C$6:$C$205,MATCH($B740,Menu!$B$6:$B$205,0)),"")</f>
        <v/>
      </c>
      <c r="D740" s="18"/>
      <c r="E740" s="8" t="str">
        <f>IFERROR(INDEX(Menu!$E$6:$E$205,MATCH($B740,Menu!$B$6:$B$205,0)),"")</f>
        <v/>
      </c>
      <c r="F740" s="8" t="str">
        <f t="shared" si="55"/>
        <v/>
      </c>
      <c r="G740" s="15" t="str">
        <f>IFERROR(INDEX(Menu!$D$6:$D$205,MATCH($B740,Menu!$B$6:$B$205,0)),"")</f>
        <v/>
      </c>
      <c r="H740" s="15" t="str">
        <f t="shared" si="56"/>
        <v/>
      </c>
      <c r="I740" s="15" t="str">
        <f t="shared" si="57"/>
        <v/>
      </c>
      <c r="J740" s="10"/>
      <c r="K740" s="10"/>
      <c r="L740" t="str">
        <f t="shared" si="58"/>
        <v/>
      </c>
      <c r="M740" s="14" t="str">
        <f t="shared" si="59"/>
        <v/>
      </c>
    </row>
    <row r="741" spans="1:13" x14ac:dyDescent="0.25">
      <c r="A741" s="16"/>
      <c r="B741" s="10"/>
      <c r="C741" s="14" t="str">
        <f>IFERROR(INDEX(Menu!$C$6:$C$205,MATCH($B741,Menu!$B$6:$B$205,0)),"")</f>
        <v/>
      </c>
      <c r="D741" s="18"/>
      <c r="E741" s="8" t="str">
        <f>IFERROR(INDEX(Menu!$E$6:$E$205,MATCH($B741,Menu!$B$6:$B$205,0)),"")</f>
        <v/>
      </c>
      <c r="F741" s="8" t="str">
        <f t="shared" si="55"/>
        <v/>
      </c>
      <c r="G741" s="15" t="str">
        <f>IFERROR(INDEX(Menu!$D$6:$D$205,MATCH($B741,Menu!$B$6:$B$205,0)),"")</f>
        <v/>
      </c>
      <c r="H741" s="15" t="str">
        <f t="shared" si="56"/>
        <v/>
      </c>
      <c r="I741" s="15" t="str">
        <f t="shared" si="57"/>
        <v/>
      </c>
      <c r="J741" s="10"/>
      <c r="K741" s="10"/>
      <c r="L741" t="str">
        <f t="shared" si="58"/>
        <v/>
      </c>
      <c r="M741" s="14" t="str">
        <f t="shared" si="59"/>
        <v/>
      </c>
    </row>
    <row r="742" spans="1:13" x14ac:dyDescent="0.25">
      <c r="A742" s="16"/>
      <c r="B742" s="10"/>
      <c r="C742" s="14" t="str">
        <f>IFERROR(INDEX(Menu!$C$6:$C$205,MATCH($B742,Menu!$B$6:$B$205,0)),"")</f>
        <v/>
      </c>
      <c r="D742" s="18"/>
      <c r="E742" s="8" t="str">
        <f>IFERROR(INDEX(Menu!$E$6:$E$205,MATCH($B742,Menu!$B$6:$B$205,0)),"")</f>
        <v/>
      </c>
      <c r="F742" s="8" t="str">
        <f t="shared" si="55"/>
        <v/>
      </c>
      <c r="G742" s="15" t="str">
        <f>IFERROR(INDEX(Menu!$D$6:$D$205,MATCH($B742,Menu!$B$6:$B$205,0)),"")</f>
        <v/>
      </c>
      <c r="H742" s="15" t="str">
        <f t="shared" si="56"/>
        <v/>
      </c>
      <c r="I742" s="15" t="str">
        <f t="shared" si="57"/>
        <v/>
      </c>
      <c r="J742" s="10"/>
      <c r="K742" s="10"/>
      <c r="L742" t="str">
        <f t="shared" si="58"/>
        <v/>
      </c>
      <c r="M742" s="14" t="str">
        <f t="shared" si="59"/>
        <v/>
      </c>
    </row>
    <row r="743" spans="1:13" x14ac:dyDescent="0.25">
      <c r="A743" s="16"/>
      <c r="B743" s="10"/>
      <c r="C743" s="14" t="str">
        <f>IFERROR(INDEX(Menu!$C$6:$C$205,MATCH($B743,Menu!$B$6:$B$205,0)),"")</f>
        <v/>
      </c>
      <c r="D743" s="18"/>
      <c r="E743" s="8" t="str">
        <f>IFERROR(INDEX(Menu!$E$6:$E$205,MATCH($B743,Menu!$B$6:$B$205,0)),"")</f>
        <v/>
      </c>
      <c r="F743" s="8" t="str">
        <f t="shared" si="55"/>
        <v/>
      </c>
      <c r="G743" s="15" t="str">
        <f>IFERROR(INDEX(Menu!$D$6:$D$205,MATCH($B743,Menu!$B$6:$B$205,0)),"")</f>
        <v/>
      </c>
      <c r="H743" s="15" t="str">
        <f t="shared" si="56"/>
        <v/>
      </c>
      <c r="I743" s="15" t="str">
        <f t="shared" si="57"/>
        <v/>
      </c>
      <c r="J743" s="10"/>
      <c r="K743" s="10"/>
      <c r="L743" t="str">
        <f t="shared" si="58"/>
        <v/>
      </c>
      <c r="M743" s="14" t="str">
        <f t="shared" si="59"/>
        <v/>
      </c>
    </row>
    <row r="744" spans="1:13" x14ac:dyDescent="0.25">
      <c r="A744" s="16"/>
      <c r="B744" s="10"/>
      <c r="C744" s="14" t="str">
        <f>IFERROR(INDEX(Menu!$C$6:$C$205,MATCH($B744,Menu!$B$6:$B$205,0)),"")</f>
        <v/>
      </c>
      <c r="D744" s="18"/>
      <c r="E744" s="8" t="str">
        <f>IFERROR(INDEX(Menu!$E$6:$E$205,MATCH($B744,Menu!$B$6:$B$205,0)),"")</f>
        <v/>
      </c>
      <c r="F744" s="8" t="str">
        <f t="shared" si="55"/>
        <v/>
      </c>
      <c r="G744" s="15" t="str">
        <f>IFERROR(INDEX(Menu!$D$6:$D$205,MATCH($B744,Menu!$B$6:$B$205,0)),"")</f>
        <v/>
      </c>
      <c r="H744" s="15" t="str">
        <f t="shared" si="56"/>
        <v/>
      </c>
      <c r="I744" s="15" t="str">
        <f t="shared" si="57"/>
        <v/>
      </c>
      <c r="J744" s="10"/>
      <c r="K744" s="10"/>
      <c r="L744" t="str">
        <f t="shared" si="58"/>
        <v/>
      </c>
      <c r="M744" s="14" t="str">
        <f t="shared" si="59"/>
        <v/>
      </c>
    </row>
    <row r="745" spans="1:13" x14ac:dyDescent="0.25">
      <c r="A745" s="16"/>
      <c r="B745" s="10"/>
      <c r="C745" s="14" t="str">
        <f>IFERROR(INDEX(Menu!$C$6:$C$205,MATCH($B745,Menu!$B$6:$B$205,0)),"")</f>
        <v/>
      </c>
      <c r="D745" s="18"/>
      <c r="E745" s="8" t="str">
        <f>IFERROR(INDEX(Menu!$E$6:$E$205,MATCH($B745,Menu!$B$6:$B$205,0)),"")</f>
        <v/>
      </c>
      <c r="F745" s="8" t="str">
        <f t="shared" si="55"/>
        <v/>
      </c>
      <c r="G745" s="15" t="str">
        <f>IFERROR(INDEX(Menu!$D$6:$D$205,MATCH($B745,Menu!$B$6:$B$205,0)),"")</f>
        <v/>
      </c>
      <c r="H745" s="15" t="str">
        <f t="shared" si="56"/>
        <v/>
      </c>
      <c r="I745" s="15" t="str">
        <f t="shared" si="57"/>
        <v/>
      </c>
      <c r="J745" s="10"/>
      <c r="K745" s="10"/>
      <c r="L745" t="str">
        <f t="shared" si="58"/>
        <v/>
      </c>
      <c r="M745" s="14" t="str">
        <f t="shared" si="59"/>
        <v/>
      </c>
    </row>
    <row r="746" spans="1:13" x14ac:dyDescent="0.25">
      <c r="A746" s="16"/>
      <c r="B746" s="10"/>
      <c r="C746" s="14" t="str">
        <f>IFERROR(INDEX(Menu!$C$6:$C$205,MATCH($B746,Menu!$B$6:$B$205,0)),"")</f>
        <v/>
      </c>
      <c r="D746" s="18"/>
      <c r="E746" s="8" t="str">
        <f>IFERROR(INDEX(Menu!$E$6:$E$205,MATCH($B746,Menu!$B$6:$B$205,0)),"")</f>
        <v/>
      </c>
      <c r="F746" s="8" t="str">
        <f t="shared" si="55"/>
        <v/>
      </c>
      <c r="G746" s="15" t="str">
        <f>IFERROR(INDEX(Menu!$D$6:$D$205,MATCH($B746,Menu!$B$6:$B$205,0)),"")</f>
        <v/>
      </c>
      <c r="H746" s="15" t="str">
        <f t="shared" si="56"/>
        <v/>
      </c>
      <c r="I746" s="15" t="str">
        <f t="shared" si="57"/>
        <v/>
      </c>
      <c r="J746" s="10"/>
      <c r="K746" s="10"/>
      <c r="L746" t="str">
        <f t="shared" si="58"/>
        <v/>
      </c>
      <c r="M746" s="14" t="str">
        <f t="shared" si="59"/>
        <v/>
      </c>
    </row>
    <row r="747" spans="1:13" x14ac:dyDescent="0.25">
      <c r="A747" s="16"/>
      <c r="B747" s="10"/>
      <c r="C747" s="14" t="str">
        <f>IFERROR(INDEX(Menu!$C$6:$C$205,MATCH($B747,Menu!$B$6:$B$205,0)),"")</f>
        <v/>
      </c>
      <c r="D747" s="18"/>
      <c r="E747" s="8" t="str">
        <f>IFERROR(INDEX(Menu!$E$6:$E$205,MATCH($B747,Menu!$B$6:$B$205,0)),"")</f>
        <v/>
      </c>
      <c r="F747" s="8" t="str">
        <f t="shared" si="55"/>
        <v/>
      </c>
      <c r="G747" s="15" t="str">
        <f>IFERROR(INDEX(Menu!$D$6:$D$205,MATCH($B747,Menu!$B$6:$B$205,0)),"")</f>
        <v/>
      </c>
      <c r="H747" s="15" t="str">
        <f t="shared" si="56"/>
        <v/>
      </c>
      <c r="I747" s="15" t="str">
        <f t="shared" si="57"/>
        <v/>
      </c>
      <c r="J747" s="10"/>
      <c r="K747" s="10"/>
      <c r="L747" t="str">
        <f t="shared" si="58"/>
        <v/>
      </c>
      <c r="M747" s="14" t="str">
        <f t="shared" si="59"/>
        <v/>
      </c>
    </row>
    <row r="748" spans="1:13" x14ac:dyDescent="0.25">
      <c r="A748" s="16"/>
      <c r="B748" s="10"/>
      <c r="C748" s="14" t="str">
        <f>IFERROR(INDEX(Menu!$C$6:$C$205,MATCH($B748,Menu!$B$6:$B$205,0)),"")</f>
        <v/>
      </c>
      <c r="D748" s="18"/>
      <c r="E748" s="8" t="str">
        <f>IFERROR(INDEX(Menu!$E$6:$E$205,MATCH($B748,Menu!$B$6:$B$205,0)),"")</f>
        <v/>
      </c>
      <c r="F748" s="8" t="str">
        <f t="shared" si="55"/>
        <v/>
      </c>
      <c r="G748" s="15" t="str">
        <f>IFERROR(INDEX(Menu!$D$6:$D$205,MATCH($B748,Menu!$B$6:$B$205,0)),"")</f>
        <v/>
      </c>
      <c r="H748" s="15" t="str">
        <f t="shared" si="56"/>
        <v/>
      </c>
      <c r="I748" s="15" t="str">
        <f t="shared" si="57"/>
        <v/>
      </c>
      <c r="J748" s="10"/>
      <c r="K748" s="10"/>
      <c r="L748" t="str">
        <f t="shared" si="58"/>
        <v/>
      </c>
      <c r="M748" s="14" t="str">
        <f t="shared" si="59"/>
        <v/>
      </c>
    </row>
    <row r="749" spans="1:13" x14ac:dyDescent="0.25">
      <c r="A749" s="16"/>
      <c r="B749" s="10"/>
      <c r="C749" s="14" t="str">
        <f>IFERROR(INDEX(Menu!$C$6:$C$205,MATCH($B749,Menu!$B$6:$B$205,0)),"")</f>
        <v/>
      </c>
      <c r="D749" s="18"/>
      <c r="E749" s="8" t="str">
        <f>IFERROR(INDEX(Menu!$E$6:$E$205,MATCH($B749,Menu!$B$6:$B$205,0)),"")</f>
        <v/>
      </c>
      <c r="F749" s="8" t="str">
        <f t="shared" si="55"/>
        <v/>
      </c>
      <c r="G749" s="15" t="str">
        <f>IFERROR(INDEX(Menu!$D$6:$D$205,MATCH($B749,Menu!$B$6:$B$205,0)),"")</f>
        <v/>
      </c>
      <c r="H749" s="15" t="str">
        <f t="shared" si="56"/>
        <v/>
      </c>
      <c r="I749" s="15" t="str">
        <f t="shared" si="57"/>
        <v/>
      </c>
      <c r="J749" s="10"/>
      <c r="K749" s="10"/>
      <c r="L749" t="str">
        <f t="shared" si="58"/>
        <v/>
      </c>
      <c r="M749" s="14" t="str">
        <f t="shared" si="59"/>
        <v/>
      </c>
    </row>
    <row r="750" spans="1:13" x14ac:dyDescent="0.25">
      <c r="A750" s="16"/>
      <c r="B750" s="10"/>
      <c r="C750" s="14" t="str">
        <f>IFERROR(INDEX(Menu!$C$6:$C$205,MATCH($B750,Menu!$B$6:$B$205,0)),"")</f>
        <v/>
      </c>
      <c r="D750" s="18"/>
      <c r="E750" s="8" t="str">
        <f>IFERROR(INDEX(Menu!$E$6:$E$205,MATCH($B750,Menu!$B$6:$B$205,0)),"")</f>
        <v/>
      </c>
      <c r="F750" s="8" t="str">
        <f t="shared" si="55"/>
        <v/>
      </c>
      <c r="G750" s="15" t="str">
        <f>IFERROR(INDEX(Menu!$D$6:$D$205,MATCH($B750,Menu!$B$6:$B$205,0)),"")</f>
        <v/>
      </c>
      <c r="H750" s="15" t="str">
        <f t="shared" si="56"/>
        <v/>
      </c>
      <c r="I750" s="15" t="str">
        <f t="shared" si="57"/>
        <v/>
      </c>
      <c r="J750" s="10"/>
      <c r="K750" s="10"/>
      <c r="L750" t="str">
        <f t="shared" si="58"/>
        <v/>
      </c>
      <c r="M750" s="14" t="str">
        <f t="shared" si="59"/>
        <v/>
      </c>
    </row>
    <row r="751" spans="1:13" x14ac:dyDescent="0.25">
      <c r="A751" s="16"/>
      <c r="B751" s="10"/>
      <c r="C751" s="14" t="str">
        <f>IFERROR(INDEX(Menu!$C$6:$C$205,MATCH($B751,Menu!$B$6:$B$205,0)),"")</f>
        <v/>
      </c>
      <c r="D751" s="18"/>
      <c r="E751" s="8" t="str">
        <f>IFERROR(INDEX(Menu!$E$6:$E$205,MATCH($B751,Menu!$B$6:$B$205,0)),"")</f>
        <v/>
      </c>
      <c r="F751" s="8" t="str">
        <f t="shared" si="55"/>
        <v/>
      </c>
      <c r="G751" s="15" t="str">
        <f>IFERROR(INDEX(Menu!$D$6:$D$205,MATCH($B751,Menu!$B$6:$B$205,0)),"")</f>
        <v/>
      </c>
      <c r="H751" s="15" t="str">
        <f t="shared" si="56"/>
        <v/>
      </c>
      <c r="I751" s="15" t="str">
        <f t="shared" si="57"/>
        <v/>
      </c>
      <c r="J751" s="10"/>
      <c r="K751" s="10"/>
      <c r="L751" t="str">
        <f t="shared" si="58"/>
        <v/>
      </c>
      <c r="M751" s="14" t="str">
        <f t="shared" si="59"/>
        <v/>
      </c>
    </row>
    <row r="752" spans="1:13" x14ac:dyDescent="0.25">
      <c r="A752" s="16"/>
      <c r="B752" s="10"/>
      <c r="C752" s="14" t="str">
        <f>IFERROR(INDEX(Menu!$C$6:$C$205,MATCH($B752,Menu!$B$6:$B$205,0)),"")</f>
        <v/>
      </c>
      <c r="D752" s="18"/>
      <c r="E752" s="8" t="str">
        <f>IFERROR(INDEX(Menu!$E$6:$E$205,MATCH($B752,Menu!$B$6:$B$205,0)),"")</f>
        <v/>
      </c>
      <c r="F752" s="8" t="str">
        <f t="shared" si="55"/>
        <v/>
      </c>
      <c r="G752" s="15" t="str">
        <f>IFERROR(INDEX(Menu!$D$6:$D$205,MATCH($B752,Menu!$B$6:$B$205,0)),"")</f>
        <v/>
      </c>
      <c r="H752" s="15" t="str">
        <f t="shared" si="56"/>
        <v/>
      </c>
      <c r="I752" s="15" t="str">
        <f t="shared" si="57"/>
        <v/>
      </c>
      <c r="J752" s="10"/>
      <c r="K752" s="10"/>
      <c r="L752" t="str">
        <f t="shared" si="58"/>
        <v/>
      </c>
      <c r="M752" s="14" t="str">
        <f t="shared" si="59"/>
        <v/>
      </c>
    </row>
    <row r="753" spans="1:13" x14ac:dyDescent="0.25">
      <c r="A753" s="16"/>
      <c r="B753" s="10"/>
      <c r="C753" s="14" t="str">
        <f>IFERROR(INDEX(Menu!$C$6:$C$205,MATCH($B753,Menu!$B$6:$B$205,0)),"")</f>
        <v/>
      </c>
      <c r="D753" s="18"/>
      <c r="E753" s="8" t="str">
        <f>IFERROR(INDEX(Menu!$E$6:$E$205,MATCH($B753,Menu!$B$6:$B$205,0)),"")</f>
        <v/>
      </c>
      <c r="F753" s="8" t="str">
        <f t="shared" si="55"/>
        <v/>
      </c>
      <c r="G753" s="15" t="str">
        <f>IFERROR(INDEX(Menu!$D$6:$D$205,MATCH($B753,Menu!$B$6:$B$205,0)),"")</f>
        <v/>
      </c>
      <c r="H753" s="15" t="str">
        <f t="shared" si="56"/>
        <v/>
      </c>
      <c r="I753" s="15" t="str">
        <f t="shared" si="57"/>
        <v/>
      </c>
      <c r="J753" s="10"/>
      <c r="K753" s="10"/>
      <c r="L753" t="str">
        <f t="shared" si="58"/>
        <v/>
      </c>
      <c r="M753" s="14" t="str">
        <f t="shared" si="59"/>
        <v/>
      </c>
    </row>
    <row r="754" spans="1:13" x14ac:dyDescent="0.25">
      <c r="A754" s="16"/>
      <c r="B754" s="10"/>
      <c r="C754" s="14" t="str">
        <f>IFERROR(INDEX(Menu!$C$6:$C$205,MATCH($B754,Menu!$B$6:$B$205,0)),"")</f>
        <v/>
      </c>
      <c r="D754" s="18"/>
      <c r="E754" s="8" t="str">
        <f>IFERROR(INDEX(Menu!$E$6:$E$205,MATCH($B754,Menu!$B$6:$B$205,0)),"")</f>
        <v/>
      </c>
      <c r="F754" s="8" t="str">
        <f t="shared" si="55"/>
        <v/>
      </c>
      <c r="G754" s="15" t="str">
        <f>IFERROR(INDEX(Menu!$D$6:$D$205,MATCH($B754,Menu!$B$6:$B$205,0)),"")</f>
        <v/>
      </c>
      <c r="H754" s="15" t="str">
        <f t="shared" si="56"/>
        <v/>
      </c>
      <c r="I754" s="15" t="str">
        <f t="shared" si="57"/>
        <v/>
      </c>
      <c r="J754" s="10"/>
      <c r="K754" s="10"/>
      <c r="L754" t="str">
        <f t="shared" si="58"/>
        <v/>
      </c>
      <c r="M754" s="14" t="str">
        <f t="shared" si="59"/>
        <v/>
      </c>
    </row>
    <row r="755" spans="1:13" x14ac:dyDescent="0.25">
      <c r="A755" s="16"/>
      <c r="B755" s="10"/>
      <c r="C755" s="14" t="str">
        <f>IFERROR(INDEX(Menu!$C$6:$C$205,MATCH($B755,Menu!$B$6:$B$205,0)),"")</f>
        <v/>
      </c>
      <c r="D755" s="18"/>
      <c r="E755" s="8" t="str">
        <f>IFERROR(INDEX(Menu!$E$6:$E$205,MATCH($B755,Menu!$B$6:$B$205,0)),"")</f>
        <v/>
      </c>
      <c r="F755" s="8" t="str">
        <f t="shared" si="55"/>
        <v/>
      </c>
      <c r="G755" s="15" t="str">
        <f>IFERROR(INDEX(Menu!$D$6:$D$205,MATCH($B755,Menu!$B$6:$B$205,0)),"")</f>
        <v/>
      </c>
      <c r="H755" s="15" t="str">
        <f t="shared" si="56"/>
        <v/>
      </c>
      <c r="I755" s="15" t="str">
        <f t="shared" si="57"/>
        <v/>
      </c>
      <c r="J755" s="10"/>
      <c r="K755" s="10"/>
      <c r="L755" t="str">
        <f t="shared" si="58"/>
        <v/>
      </c>
      <c r="M755" s="14" t="str">
        <f t="shared" si="59"/>
        <v/>
      </c>
    </row>
    <row r="756" spans="1:13" x14ac:dyDescent="0.25">
      <c r="A756" s="16"/>
      <c r="B756" s="10"/>
      <c r="C756" s="14" t="str">
        <f>IFERROR(INDEX(Menu!$C$6:$C$205,MATCH($B756,Menu!$B$6:$B$205,0)),"")</f>
        <v/>
      </c>
      <c r="D756" s="18"/>
      <c r="E756" s="8" t="str">
        <f>IFERROR(INDEX(Menu!$E$6:$E$205,MATCH($B756,Menu!$B$6:$B$205,0)),"")</f>
        <v/>
      </c>
      <c r="F756" s="8" t="str">
        <f t="shared" si="55"/>
        <v/>
      </c>
      <c r="G756" s="15" t="str">
        <f>IFERROR(INDEX(Menu!$D$6:$D$205,MATCH($B756,Menu!$B$6:$B$205,0)),"")</f>
        <v/>
      </c>
      <c r="H756" s="15" t="str">
        <f t="shared" si="56"/>
        <v/>
      </c>
      <c r="I756" s="15" t="str">
        <f t="shared" si="57"/>
        <v/>
      </c>
      <c r="J756" s="10"/>
      <c r="K756" s="10"/>
      <c r="L756" t="str">
        <f t="shared" si="58"/>
        <v/>
      </c>
      <c r="M756" s="14" t="str">
        <f t="shared" si="59"/>
        <v/>
      </c>
    </row>
    <row r="757" spans="1:13" x14ac:dyDescent="0.25">
      <c r="A757" s="16"/>
      <c r="B757" s="10"/>
      <c r="C757" s="14" t="str">
        <f>IFERROR(INDEX(Menu!$C$6:$C$205,MATCH($B757,Menu!$B$6:$B$205,0)),"")</f>
        <v/>
      </c>
      <c r="D757" s="18"/>
      <c r="E757" s="8" t="str">
        <f>IFERROR(INDEX(Menu!$E$6:$E$205,MATCH($B757,Menu!$B$6:$B$205,0)),"")</f>
        <v/>
      </c>
      <c r="F757" s="8" t="str">
        <f t="shared" si="55"/>
        <v/>
      </c>
      <c r="G757" s="15" t="str">
        <f>IFERROR(INDEX(Menu!$D$6:$D$205,MATCH($B757,Menu!$B$6:$B$205,0)),"")</f>
        <v/>
      </c>
      <c r="H757" s="15" t="str">
        <f t="shared" si="56"/>
        <v/>
      </c>
      <c r="I757" s="15" t="str">
        <f t="shared" si="57"/>
        <v/>
      </c>
      <c r="J757" s="10"/>
      <c r="K757" s="10"/>
      <c r="L757" t="str">
        <f t="shared" si="58"/>
        <v/>
      </c>
      <c r="M757" s="14" t="str">
        <f t="shared" si="59"/>
        <v/>
      </c>
    </row>
    <row r="758" spans="1:13" x14ac:dyDescent="0.25">
      <c r="A758" s="16"/>
      <c r="B758" s="10"/>
      <c r="C758" s="14" t="str">
        <f>IFERROR(INDEX(Menu!$C$6:$C$205,MATCH($B758,Menu!$B$6:$B$205,0)),"")</f>
        <v/>
      </c>
      <c r="D758" s="18"/>
      <c r="E758" s="8" t="str">
        <f>IFERROR(INDEX(Menu!$E$6:$E$205,MATCH($B758,Menu!$B$6:$B$205,0)),"")</f>
        <v/>
      </c>
      <c r="F758" s="8" t="str">
        <f t="shared" si="55"/>
        <v/>
      </c>
      <c r="G758" s="15" t="str">
        <f>IFERROR(INDEX(Menu!$D$6:$D$205,MATCH($B758,Menu!$B$6:$B$205,0)),"")</f>
        <v/>
      </c>
      <c r="H758" s="15" t="str">
        <f t="shared" si="56"/>
        <v/>
      </c>
      <c r="I758" s="15" t="str">
        <f t="shared" si="57"/>
        <v/>
      </c>
      <c r="J758" s="10"/>
      <c r="K758" s="10"/>
      <c r="L758" t="str">
        <f t="shared" si="58"/>
        <v/>
      </c>
      <c r="M758" s="14" t="str">
        <f t="shared" si="59"/>
        <v/>
      </c>
    </row>
    <row r="759" spans="1:13" x14ac:dyDescent="0.25">
      <c r="A759" s="16"/>
      <c r="B759" s="10"/>
      <c r="C759" s="14" t="str">
        <f>IFERROR(INDEX(Menu!$C$6:$C$205,MATCH($B759,Menu!$B$6:$B$205,0)),"")</f>
        <v/>
      </c>
      <c r="D759" s="18"/>
      <c r="E759" s="8" t="str">
        <f>IFERROR(INDEX(Menu!$E$6:$E$205,MATCH($B759,Menu!$B$6:$B$205,0)),"")</f>
        <v/>
      </c>
      <c r="F759" s="8" t="str">
        <f t="shared" si="55"/>
        <v/>
      </c>
      <c r="G759" s="15" t="str">
        <f>IFERROR(INDEX(Menu!$D$6:$D$205,MATCH($B759,Menu!$B$6:$B$205,0)),"")</f>
        <v/>
      </c>
      <c r="H759" s="15" t="str">
        <f t="shared" si="56"/>
        <v/>
      </c>
      <c r="I759" s="15" t="str">
        <f t="shared" si="57"/>
        <v/>
      </c>
      <c r="J759" s="10"/>
      <c r="K759" s="10"/>
      <c r="L759" t="str">
        <f t="shared" si="58"/>
        <v/>
      </c>
      <c r="M759" s="14" t="str">
        <f t="shared" si="59"/>
        <v/>
      </c>
    </row>
    <row r="760" spans="1:13" x14ac:dyDescent="0.25">
      <c r="A760" s="16"/>
      <c r="B760" s="10"/>
      <c r="C760" s="14" t="str">
        <f>IFERROR(INDEX(Menu!$C$6:$C$205,MATCH($B760,Menu!$B$6:$B$205,0)),"")</f>
        <v/>
      </c>
      <c r="D760" s="18"/>
      <c r="E760" s="8" t="str">
        <f>IFERROR(INDEX(Menu!$E$6:$E$205,MATCH($B760,Menu!$B$6:$B$205,0)),"")</f>
        <v/>
      </c>
      <c r="F760" s="8" t="str">
        <f t="shared" si="55"/>
        <v/>
      </c>
      <c r="G760" s="15" t="str">
        <f>IFERROR(INDEX(Menu!$D$6:$D$205,MATCH($B760,Menu!$B$6:$B$205,0)),"")</f>
        <v/>
      </c>
      <c r="H760" s="15" t="str">
        <f t="shared" si="56"/>
        <v/>
      </c>
      <c r="I760" s="15" t="str">
        <f t="shared" si="57"/>
        <v/>
      </c>
      <c r="J760" s="10"/>
      <c r="K760" s="10"/>
      <c r="L760" t="str">
        <f t="shared" si="58"/>
        <v/>
      </c>
      <c r="M760" s="14" t="str">
        <f t="shared" si="59"/>
        <v/>
      </c>
    </row>
    <row r="761" spans="1:13" x14ac:dyDescent="0.25">
      <c r="A761" s="16"/>
      <c r="B761" s="10"/>
      <c r="C761" s="14" t="str">
        <f>IFERROR(INDEX(Menu!$C$6:$C$205,MATCH($B761,Menu!$B$6:$B$205,0)),"")</f>
        <v/>
      </c>
      <c r="D761" s="18"/>
      <c r="E761" s="8" t="str">
        <f>IFERROR(INDEX(Menu!$E$6:$E$205,MATCH($B761,Menu!$B$6:$B$205,0)),"")</f>
        <v/>
      </c>
      <c r="F761" s="8" t="str">
        <f t="shared" si="55"/>
        <v/>
      </c>
      <c r="G761" s="15" t="str">
        <f>IFERROR(INDEX(Menu!$D$6:$D$205,MATCH($B761,Menu!$B$6:$B$205,0)),"")</f>
        <v/>
      </c>
      <c r="H761" s="15" t="str">
        <f t="shared" si="56"/>
        <v/>
      </c>
      <c r="I761" s="15" t="str">
        <f t="shared" si="57"/>
        <v/>
      </c>
      <c r="J761" s="10"/>
      <c r="K761" s="10"/>
      <c r="L761" t="str">
        <f t="shared" si="58"/>
        <v/>
      </c>
      <c r="M761" s="14" t="str">
        <f t="shared" si="59"/>
        <v/>
      </c>
    </row>
    <row r="762" spans="1:13" x14ac:dyDescent="0.25">
      <c r="A762" s="16"/>
      <c r="B762" s="10"/>
      <c r="C762" s="14" t="str">
        <f>IFERROR(INDEX(Menu!$C$6:$C$205,MATCH($B762,Menu!$B$6:$B$205,0)),"")</f>
        <v/>
      </c>
      <c r="D762" s="18"/>
      <c r="E762" s="8" t="str">
        <f>IFERROR(INDEX(Menu!$E$6:$E$205,MATCH($B762,Menu!$B$6:$B$205,0)),"")</f>
        <v/>
      </c>
      <c r="F762" s="8" t="str">
        <f t="shared" si="55"/>
        <v/>
      </c>
      <c r="G762" s="15" t="str">
        <f>IFERROR(INDEX(Menu!$D$6:$D$205,MATCH($B762,Menu!$B$6:$B$205,0)),"")</f>
        <v/>
      </c>
      <c r="H762" s="15" t="str">
        <f t="shared" si="56"/>
        <v/>
      </c>
      <c r="I762" s="15" t="str">
        <f t="shared" si="57"/>
        <v/>
      </c>
      <c r="J762" s="10"/>
      <c r="K762" s="10"/>
      <c r="L762" t="str">
        <f t="shared" si="58"/>
        <v/>
      </c>
      <c r="M762" s="14" t="str">
        <f t="shared" si="59"/>
        <v/>
      </c>
    </row>
    <row r="763" spans="1:13" x14ac:dyDescent="0.25">
      <c r="A763" s="16"/>
      <c r="B763" s="10"/>
      <c r="C763" s="14" t="str">
        <f>IFERROR(INDEX(Menu!$C$6:$C$205,MATCH($B763,Menu!$B$6:$B$205,0)),"")</f>
        <v/>
      </c>
      <c r="D763" s="18"/>
      <c r="E763" s="8" t="str">
        <f>IFERROR(INDEX(Menu!$E$6:$E$205,MATCH($B763,Menu!$B$6:$B$205,0)),"")</f>
        <v/>
      </c>
      <c r="F763" s="8" t="str">
        <f t="shared" si="55"/>
        <v/>
      </c>
      <c r="G763" s="15" t="str">
        <f>IFERROR(INDEX(Menu!$D$6:$D$205,MATCH($B763,Menu!$B$6:$B$205,0)),"")</f>
        <v/>
      </c>
      <c r="H763" s="15" t="str">
        <f t="shared" si="56"/>
        <v/>
      </c>
      <c r="I763" s="15" t="str">
        <f t="shared" si="57"/>
        <v/>
      </c>
      <c r="J763" s="10"/>
      <c r="K763" s="10"/>
      <c r="L763" t="str">
        <f t="shared" si="58"/>
        <v/>
      </c>
      <c r="M763" s="14" t="str">
        <f t="shared" si="59"/>
        <v/>
      </c>
    </row>
    <row r="764" spans="1:13" x14ac:dyDescent="0.25">
      <c r="A764" s="16"/>
      <c r="B764" s="10"/>
      <c r="C764" s="14" t="str">
        <f>IFERROR(INDEX(Menu!$C$6:$C$205,MATCH($B764,Menu!$B$6:$B$205,0)),"")</f>
        <v/>
      </c>
      <c r="D764" s="18"/>
      <c r="E764" s="8" t="str">
        <f>IFERROR(INDEX(Menu!$E$6:$E$205,MATCH($B764,Menu!$B$6:$B$205,0)),"")</f>
        <v/>
      </c>
      <c r="F764" s="8" t="str">
        <f t="shared" si="55"/>
        <v/>
      </c>
      <c r="G764" s="15" t="str">
        <f>IFERROR(INDEX(Menu!$D$6:$D$205,MATCH($B764,Menu!$B$6:$B$205,0)),"")</f>
        <v/>
      </c>
      <c r="H764" s="15" t="str">
        <f t="shared" si="56"/>
        <v/>
      </c>
      <c r="I764" s="15" t="str">
        <f t="shared" si="57"/>
        <v/>
      </c>
      <c r="J764" s="10"/>
      <c r="K764" s="10"/>
      <c r="L764" t="str">
        <f t="shared" si="58"/>
        <v/>
      </c>
      <c r="M764" s="14" t="str">
        <f t="shared" si="59"/>
        <v/>
      </c>
    </row>
    <row r="765" spans="1:13" x14ac:dyDescent="0.25">
      <c r="A765" s="16"/>
      <c r="B765" s="10"/>
      <c r="C765" s="14" t="str">
        <f>IFERROR(INDEX(Menu!$C$6:$C$205,MATCH($B765,Menu!$B$6:$B$205,0)),"")</f>
        <v/>
      </c>
      <c r="D765" s="18"/>
      <c r="E765" s="8" t="str">
        <f>IFERROR(INDEX(Menu!$E$6:$E$205,MATCH($B765,Menu!$B$6:$B$205,0)),"")</f>
        <v/>
      </c>
      <c r="F765" s="8" t="str">
        <f t="shared" si="55"/>
        <v/>
      </c>
      <c r="G765" s="15" t="str">
        <f>IFERROR(INDEX(Menu!$D$6:$D$205,MATCH($B765,Menu!$B$6:$B$205,0)),"")</f>
        <v/>
      </c>
      <c r="H765" s="15" t="str">
        <f t="shared" si="56"/>
        <v/>
      </c>
      <c r="I765" s="15" t="str">
        <f t="shared" si="57"/>
        <v/>
      </c>
      <c r="J765" s="10"/>
      <c r="K765" s="10"/>
      <c r="L765" t="str">
        <f t="shared" si="58"/>
        <v/>
      </c>
      <c r="M765" s="14" t="str">
        <f t="shared" si="59"/>
        <v/>
      </c>
    </row>
    <row r="766" spans="1:13" x14ac:dyDescent="0.25">
      <c r="A766" s="16"/>
      <c r="B766" s="10"/>
      <c r="C766" s="14" t="str">
        <f>IFERROR(INDEX(Menu!$C$6:$C$205,MATCH($B766,Menu!$B$6:$B$205,0)),"")</f>
        <v/>
      </c>
      <c r="D766" s="18"/>
      <c r="E766" s="8" t="str">
        <f>IFERROR(INDEX(Menu!$E$6:$E$205,MATCH($B766,Menu!$B$6:$B$205,0)),"")</f>
        <v/>
      </c>
      <c r="F766" s="8" t="str">
        <f t="shared" si="55"/>
        <v/>
      </c>
      <c r="G766" s="15" t="str">
        <f>IFERROR(INDEX(Menu!$D$6:$D$205,MATCH($B766,Menu!$B$6:$B$205,0)),"")</f>
        <v/>
      </c>
      <c r="H766" s="15" t="str">
        <f t="shared" si="56"/>
        <v/>
      </c>
      <c r="I766" s="15" t="str">
        <f t="shared" si="57"/>
        <v/>
      </c>
      <c r="J766" s="10"/>
      <c r="K766" s="10"/>
      <c r="L766" t="str">
        <f t="shared" si="58"/>
        <v/>
      </c>
      <c r="M766" s="14" t="str">
        <f t="shared" si="59"/>
        <v/>
      </c>
    </row>
    <row r="767" spans="1:13" x14ac:dyDescent="0.25">
      <c r="A767" s="16"/>
      <c r="B767" s="10"/>
      <c r="C767" s="14" t="str">
        <f>IFERROR(INDEX(Menu!$C$6:$C$205,MATCH($B767,Menu!$B$6:$B$205,0)),"")</f>
        <v/>
      </c>
      <c r="D767" s="18"/>
      <c r="E767" s="8" t="str">
        <f>IFERROR(INDEX(Menu!$E$6:$E$205,MATCH($B767,Menu!$B$6:$B$205,0)),"")</f>
        <v/>
      </c>
      <c r="F767" s="8" t="str">
        <f t="shared" si="55"/>
        <v/>
      </c>
      <c r="G767" s="15" t="str">
        <f>IFERROR(INDEX(Menu!$D$6:$D$205,MATCH($B767,Menu!$B$6:$B$205,0)),"")</f>
        <v/>
      </c>
      <c r="H767" s="15" t="str">
        <f t="shared" si="56"/>
        <v/>
      </c>
      <c r="I767" s="15" t="str">
        <f t="shared" si="57"/>
        <v/>
      </c>
      <c r="J767" s="10"/>
      <c r="K767" s="10"/>
      <c r="L767" t="str">
        <f t="shared" si="58"/>
        <v/>
      </c>
      <c r="M767" s="14" t="str">
        <f t="shared" si="59"/>
        <v/>
      </c>
    </row>
    <row r="768" spans="1:13" x14ac:dyDescent="0.25">
      <c r="A768" s="16"/>
      <c r="B768" s="10"/>
      <c r="C768" s="14" t="str">
        <f>IFERROR(INDEX(Menu!$C$6:$C$205,MATCH($B768,Menu!$B$6:$B$205,0)),"")</f>
        <v/>
      </c>
      <c r="D768" s="18"/>
      <c r="E768" s="8" t="str">
        <f>IFERROR(INDEX(Menu!$E$6:$E$205,MATCH($B768,Menu!$B$6:$B$205,0)),"")</f>
        <v/>
      </c>
      <c r="F768" s="8" t="str">
        <f t="shared" si="55"/>
        <v/>
      </c>
      <c r="G768" s="15" t="str">
        <f>IFERROR(INDEX(Menu!$D$6:$D$205,MATCH($B768,Menu!$B$6:$B$205,0)),"")</f>
        <v/>
      </c>
      <c r="H768" s="15" t="str">
        <f t="shared" si="56"/>
        <v/>
      </c>
      <c r="I768" s="15" t="str">
        <f t="shared" si="57"/>
        <v/>
      </c>
      <c r="J768" s="10"/>
      <c r="K768" s="10"/>
      <c r="L768" t="str">
        <f t="shared" si="58"/>
        <v/>
      </c>
      <c r="M768" s="14" t="str">
        <f t="shared" si="59"/>
        <v/>
      </c>
    </row>
    <row r="769" spans="1:13" x14ac:dyDescent="0.25">
      <c r="A769" s="16"/>
      <c r="B769" s="10"/>
      <c r="C769" s="14" t="str">
        <f>IFERROR(INDEX(Menu!$C$6:$C$205,MATCH($B769,Menu!$B$6:$B$205,0)),"")</f>
        <v/>
      </c>
      <c r="D769" s="18"/>
      <c r="E769" s="8" t="str">
        <f>IFERROR(INDEX(Menu!$E$6:$E$205,MATCH($B769,Menu!$B$6:$B$205,0)),"")</f>
        <v/>
      </c>
      <c r="F769" s="8" t="str">
        <f t="shared" si="55"/>
        <v/>
      </c>
      <c r="G769" s="15" t="str">
        <f>IFERROR(INDEX(Menu!$D$6:$D$205,MATCH($B769,Menu!$B$6:$B$205,0)),"")</f>
        <v/>
      </c>
      <c r="H769" s="15" t="str">
        <f t="shared" si="56"/>
        <v/>
      </c>
      <c r="I769" s="15" t="str">
        <f t="shared" si="57"/>
        <v/>
      </c>
      <c r="J769" s="10"/>
      <c r="K769" s="10"/>
      <c r="L769" t="str">
        <f t="shared" si="58"/>
        <v/>
      </c>
      <c r="M769" s="14" t="str">
        <f t="shared" si="59"/>
        <v/>
      </c>
    </row>
    <row r="770" spans="1:13" x14ac:dyDescent="0.25">
      <c r="A770" s="16"/>
      <c r="B770" s="10"/>
      <c r="C770" s="14" t="str">
        <f>IFERROR(INDEX(Menu!$C$6:$C$205,MATCH($B770,Menu!$B$6:$B$205,0)),"")</f>
        <v/>
      </c>
      <c r="D770" s="18"/>
      <c r="E770" s="8" t="str">
        <f>IFERROR(INDEX(Menu!$E$6:$E$205,MATCH($B770,Menu!$B$6:$B$205,0)),"")</f>
        <v/>
      </c>
      <c r="F770" s="8" t="str">
        <f t="shared" si="55"/>
        <v/>
      </c>
      <c r="G770" s="15" t="str">
        <f>IFERROR(INDEX(Menu!$D$6:$D$205,MATCH($B770,Menu!$B$6:$B$205,0)),"")</f>
        <v/>
      </c>
      <c r="H770" s="15" t="str">
        <f t="shared" si="56"/>
        <v/>
      </c>
      <c r="I770" s="15" t="str">
        <f t="shared" si="57"/>
        <v/>
      </c>
      <c r="J770" s="10"/>
      <c r="K770" s="10"/>
      <c r="L770" t="str">
        <f t="shared" si="58"/>
        <v/>
      </c>
      <c r="M770" s="14" t="str">
        <f t="shared" si="59"/>
        <v/>
      </c>
    </row>
    <row r="771" spans="1:13" x14ac:dyDescent="0.25">
      <c r="A771" s="16"/>
      <c r="B771" s="10"/>
      <c r="C771" s="14" t="str">
        <f>IFERROR(INDEX(Menu!$C$6:$C$205,MATCH($B771,Menu!$B$6:$B$205,0)),"")</f>
        <v/>
      </c>
      <c r="D771" s="18"/>
      <c r="E771" s="8" t="str">
        <f>IFERROR(INDEX(Menu!$E$6:$E$205,MATCH($B771,Menu!$B$6:$B$205,0)),"")</f>
        <v/>
      </c>
      <c r="F771" s="8" t="str">
        <f t="shared" si="55"/>
        <v/>
      </c>
      <c r="G771" s="15" t="str">
        <f>IFERROR(INDEX(Menu!$D$6:$D$205,MATCH($B771,Menu!$B$6:$B$205,0)),"")</f>
        <v/>
      </c>
      <c r="H771" s="15" t="str">
        <f t="shared" si="56"/>
        <v/>
      </c>
      <c r="I771" s="15" t="str">
        <f t="shared" si="57"/>
        <v/>
      </c>
      <c r="J771" s="10"/>
      <c r="K771" s="10"/>
      <c r="L771" t="str">
        <f t="shared" si="58"/>
        <v/>
      </c>
      <c r="M771" s="14" t="str">
        <f t="shared" si="59"/>
        <v/>
      </c>
    </row>
    <row r="772" spans="1:13" x14ac:dyDescent="0.25">
      <c r="A772" s="16"/>
      <c r="B772" s="10"/>
      <c r="C772" s="14" t="str">
        <f>IFERROR(INDEX(Menu!$C$6:$C$205,MATCH($B772,Menu!$B$6:$B$205,0)),"")</f>
        <v/>
      </c>
      <c r="D772" s="18"/>
      <c r="E772" s="8" t="str">
        <f>IFERROR(INDEX(Menu!$E$6:$E$205,MATCH($B772,Menu!$B$6:$B$205,0)),"")</f>
        <v/>
      </c>
      <c r="F772" s="8" t="str">
        <f t="shared" si="55"/>
        <v/>
      </c>
      <c r="G772" s="15" t="str">
        <f>IFERROR(INDEX(Menu!$D$6:$D$205,MATCH($B772,Menu!$B$6:$B$205,0)),"")</f>
        <v/>
      </c>
      <c r="H772" s="15" t="str">
        <f t="shared" si="56"/>
        <v/>
      </c>
      <c r="I772" s="15" t="str">
        <f t="shared" si="57"/>
        <v/>
      </c>
      <c r="J772" s="10"/>
      <c r="K772" s="10"/>
      <c r="L772" t="str">
        <f t="shared" si="58"/>
        <v/>
      </c>
      <c r="M772" s="14" t="str">
        <f t="shared" si="59"/>
        <v/>
      </c>
    </row>
    <row r="773" spans="1:13" x14ac:dyDescent="0.25">
      <c r="A773" s="16"/>
      <c r="B773" s="10"/>
      <c r="C773" s="14" t="str">
        <f>IFERROR(INDEX(Menu!$C$6:$C$205,MATCH($B773,Menu!$B$6:$B$205,0)),"")</f>
        <v/>
      </c>
      <c r="D773" s="18"/>
      <c r="E773" s="8" t="str">
        <f>IFERROR(INDEX(Menu!$E$6:$E$205,MATCH($B773,Menu!$B$6:$B$205,0)),"")</f>
        <v/>
      </c>
      <c r="F773" s="8" t="str">
        <f t="shared" si="55"/>
        <v/>
      </c>
      <c r="G773" s="15" t="str">
        <f>IFERROR(INDEX(Menu!$D$6:$D$205,MATCH($B773,Menu!$B$6:$B$205,0)),"")</f>
        <v/>
      </c>
      <c r="H773" s="15" t="str">
        <f t="shared" si="56"/>
        <v/>
      </c>
      <c r="I773" s="15" t="str">
        <f t="shared" si="57"/>
        <v/>
      </c>
      <c r="J773" s="10"/>
      <c r="K773" s="10"/>
      <c r="L773" t="str">
        <f t="shared" si="58"/>
        <v/>
      </c>
      <c r="M773" s="14" t="str">
        <f t="shared" si="59"/>
        <v/>
      </c>
    </row>
    <row r="774" spans="1:13" x14ac:dyDescent="0.25">
      <c r="A774" s="16"/>
      <c r="B774" s="10"/>
      <c r="C774" s="14" t="str">
        <f>IFERROR(INDEX(Menu!$C$6:$C$205,MATCH($B774,Menu!$B$6:$B$205,0)),"")</f>
        <v/>
      </c>
      <c r="D774" s="18"/>
      <c r="E774" s="8" t="str">
        <f>IFERROR(INDEX(Menu!$E$6:$E$205,MATCH($B774,Menu!$B$6:$B$205,0)),"")</f>
        <v/>
      </c>
      <c r="F774" s="8" t="str">
        <f t="shared" ref="F774:F837" si="60">IF(OR($D774="",$E774=""),"",$D774*$E774)</f>
        <v/>
      </c>
      <c r="G774" s="15" t="str">
        <f>IFERROR(INDEX(Menu!$D$6:$D$205,MATCH($B774,Menu!$B$6:$B$205,0)),"")</f>
        <v/>
      </c>
      <c r="H774" s="15" t="str">
        <f t="shared" ref="H774:H837" si="61">IF(OR($D774="",$G774=""),"",$D774*$G774)</f>
        <v/>
      </c>
      <c r="I774" s="15" t="str">
        <f t="shared" ref="I774:I837" si="62">IF(OR($F774="",$H774=""),"",$F774-$H774)</f>
        <v/>
      </c>
      <c r="J774" s="10"/>
      <c r="K774" s="10"/>
      <c r="L774" t="str">
        <f t="shared" ref="L774:L837" si="63">IF($A774="","",CHOOSE(WEEKDAY($A774,2),"Lunes","Martes","Miercoles","Jueves","Viernes","Sabado","Domingo"))</f>
        <v/>
      </c>
      <c r="M774" s="14" t="str">
        <f t="shared" ref="M774:M837" si="64">IF($A774="","",TEXT($A774,"YYYY-MM"))</f>
        <v/>
      </c>
    </row>
    <row r="775" spans="1:13" x14ac:dyDescent="0.25">
      <c r="A775" s="16"/>
      <c r="B775" s="10"/>
      <c r="C775" s="14" t="str">
        <f>IFERROR(INDEX(Menu!$C$6:$C$205,MATCH($B775,Menu!$B$6:$B$205,0)),"")</f>
        <v/>
      </c>
      <c r="D775" s="18"/>
      <c r="E775" s="8" t="str">
        <f>IFERROR(INDEX(Menu!$E$6:$E$205,MATCH($B775,Menu!$B$6:$B$205,0)),"")</f>
        <v/>
      </c>
      <c r="F775" s="8" t="str">
        <f t="shared" si="60"/>
        <v/>
      </c>
      <c r="G775" s="15" t="str">
        <f>IFERROR(INDEX(Menu!$D$6:$D$205,MATCH($B775,Menu!$B$6:$B$205,0)),"")</f>
        <v/>
      </c>
      <c r="H775" s="15" t="str">
        <f t="shared" si="61"/>
        <v/>
      </c>
      <c r="I775" s="15" t="str">
        <f t="shared" si="62"/>
        <v/>
      </c>
      <c r="J775" s="10"/>
      <c r="K775" s="10"/>
      <c r="L775" t="str">
        <f t="shared" si="63"/>
        <v/>
      </c>
      <c r="M775" s="14" t="str">
        <f t="shared" si="64"/>
        <v/>
      </c>
    </row>
    <row r="776" spans="1:13" x14ac:dyDescent="0.25">
      <c r="A776" s="16"/>
      <c r="B776" s="10"/>
      <c r="C776" s="14" t="str">
        <f>IFERROR(INDEX(Menu!$C$6:$C$205,MATCH($B776,Menu!$B$6:$B$205,0)),"")</f>
        <v/>
      </c>
      <c r="D776" s="18"/>
      <c r="E776" s="8" t="str">
        <f>IFERROR(INDEX(Menu!$E$6:$E$205,MATCH($B776,Menu!$B$6:$B$205,0)),"")</f>
        <v/>
      </c>
      <c r="F776" s="8" t="str">
        <f t="shared" si="60"/>
        <v/>
      </c>
      <c r="G776" s="15" t="str">
        <f>IFERROR(INDEX(Menu!$D$6:$D$205,MATCH($B776,Menu!$B$6:$B$205,0)),"")</f>
        <v/>
      </c>
      <c r="H776" s="15" t="str">
        <f t="shared" si="61"/>
        <v/>
      </c>
      <c r="I776" s="15" t="str">
        <f t="shared" si="62"/>
        <v/>
      </c>
      <c r="J776" s="10"/>
      <c r="K776" s="10"/>
      <c r="L776" t="str">
        <f t="shared" si="63"/>
        <v/>
      </c>
      <c r="M776" s="14" t="str">
        <f t="shared" si="64"/>
        <v/>
      </c>
    </row>
    <row r="777" spans="1:13" x14ac:dyDescent="0.25">
      <c r="A777" s="16"/>
      <c r="B777" s="10"/>
      <c r="C777" s="14" t="str">
        <f>IFERROR(INDEX(Menu!$C$6:$C$205,MATCH($B777,Menu!$B$6:$B$205,0)),"")</f>
        <v/>
      </c>
      <c r="D777" s="18"/>
      <c r="E777" s="8" t="str">
        <f>IFERROR(INDEX(Menu!$E$6:$E$205,MATCH($B777,Menu!$B$6:$B$205,0)),"")</f>
        <v/>
      </c>
      <c r="F777" s="8" t="str">
        <f t="shared" si="60"/>
        <v/>
      </c>
      <c r="G777" s="15" t="str">
        <f>IFERROR(INDEX(Menu!$D$6:$D$205,MATCH($B777,Menu!$B$6:$B$205,0)),"")</f>
        <v/>
      </c>
      <c r="H777" s="15" t="str">
        <f t="shared" si="61"/>
        <v/>
      </c>
      <c r="I777" s="15" t="str">
        <f t="shared" si="62"/>
        <v/>
      </c>
      <c r="J777" s="10"/>
      <c r="K777" s="10"/>
      <c r="L777" t="str">
        <f t="shared" si="63"/>
        <v/>
      </c>
      <c r="M777" s="14" t="str">
        <f t="shared" si="64"/>
        <v/>
      </c>
    </row>
    <row r="778" spans="1:13" x14ac:dyDescent="0.25">
      <c r="A778" s="16"/>
      <c r="B778" s="10"/>
      <c r="C778" s="14" t="str">
        <f>IFERROR(INDEX(Menu!$C$6:$C$205,MATCH($B778,Menu!$B$6:$B$205,0)),"")</f>
        <v/>
      </c>
      <c r="D778" s="18"/>
      <c r="E778" s="8" t="str">
        <f>IFERROR(INDEX(Menu!$E$6:$E$205,MATCH($B778,Menu!$B$6:$B$205,0)),"")</f>
        <v/>
      </c>
      <c r="F778" s="8" t="str">
        <f t="shared" si="60"/>
        <v/>
      </c>
      <c r="G778" s="15" t="str">
        <f>IFERROR(INDEX(Menu!$D$6:$D$205,MATCH($B778,Menu!$B$6:$B$205,0)),"")</f>
        <v/>
      </c>
      <c r="H778" s="15" t="str">
        <f t="shared" si="61"/>
        <v/>
      </c>
      <c r="I778" s="15" t="str">
        <f t="shared" si="62"/>
        <v/>
      </c>
      <c r="J778" s="10"/>
      <c r="K778" s="10"/>
      <c r="L778" t="str">
        <f t="shared" si="63"/>
        <v/>
      </c>
      <c r="M778" s="14" t="str">
        <f t="shared" si="64"/>
        <v/>
      </c>
    </row>
    <row r="779" spans="1:13" x14ac:dyDescent="0.25">
      <c r="A779" s="16"/>
      <c r="B779" s="10"/>
      <c r="C779" s="14" t="str">
        <f>IFERROR(INDEX(Menu!$C$6:$C$205,MATCH($B779,Menu!$B$6:$B$205,0)),"")</f>
        <v/>
      </c>
      <c r="D779" s="18"/>
      <c r="E779" s="8" t="str">
        <f>IFERROR(INDEX(Menu!$E$6:$E$205,MATCH($B779,Menu!$B$6:$B$205,0)),"")</f>
        <v/>
      </c>
      <c r="F779" s="8" t="str">
        <f t="shared" si="60"/>
        <v/>
      </c>
      <c r="G779" s="15" t="str">
        <f>IFERROR(INDEX(Menu!$D$6:$D$205,MATCH($B779,Menu!$B$6:$B$205,0)),"")</f>
        <v/>
      </c>
      <c r="H779" s="15" t="str">
        <f t="shared" si="61"/>
        <v/>
      </c>
      <c r="I779" s="15" t="str">
        <f t="shared" si="62"/>
        <v/>
      </c>
      <c r="J779" s="10"/>
      <c r="K779" s="10"/>
      <c r="L779" t="str">
        <f t="shared" si="63"/>
        <v/>
      </c>
      <c r="M779" s="14" t="str">
        <f t="shared" si="64"/>
        <v/>
      </c>
    </row>
    <row r="780" spans="1:13" x14ac:dyDescent="0.25">
      <c r="A780" s="16"/>
      <c r="B780" s="10"/>
      <c r="C780" s="14" t="str">
        <f>IFERROR(INDEX(Menu!$C$6:$C$205,MATCH($B780,Menu!$B$6:$B$205,0)),"")</f>
        <v/>
      </c>
      <c r="D780" s="18"/>
      <c r="E780" s="8" t="str">
        <f>IFERROR(INDEX(Menu!$E$6:$E$205,MATCH($B780,Menu!$B$6:$B$205,0)),"")</f>
        <v/>
      </c>
      <c r="F780" s="8" t="str">
        <f t="shared" si="60"/>
        <v/>
      </c>
      <c r="G780" s="15" t="str">
        <f>IFERROR(INDEX(Menu!$D$6:$D$205,MATCH($B780,Menu!$B$6:$B$205,0)),"")</f>
        <v/>
      </c>
      <c r="H780" s="15" t="str">
        <f t="shared" si="61"/>
        <v/>
      </c>
      <c r="I780" s="15" t="str">
        <f t="shared" si="62"/>
        <v/>
      </c>
      <c r="J780" s="10"/>
      <c r="K780" s="10"/>
      <c r="L780" t="str">
        <f t="shared" si="63"/>
        <v/>
      </c>
      <c r="M780" s="14" t="str">
        <f t="shared" si="64"/>
        <v/>
      </c>
    </row>
    <row r="781" spans="1:13" x14ac:dyDescent="0.25">
      <c r="A781" s="16"/>
      <c r="B781" s="10"/>
      <c r="C781" s="14" t="str">
        <f>IFERROR(INDEX(Menu!$C$6:$C$205,MATCH($B781,Menu!$B$6:$B$205,0)),"")</f>
        <v/>
      </c>
      <c r="D781" s="18"/>
      <c r="E781" s="8" t="str">
        <f>IFERROR(INDEX(Menu!$E$6:$E$205,MATCH($B781,Menu!$B$6:$B$205,0)),"")</f>
        <v/>
      </c>
      <c r="F781" s="8" t="str">
        <f t="shared" si="60"/>
        <v/>
      </c>
      <c r="G781" s="15" t="str">
        <f>IFERROR(INDEX(Menu!$D$6:$D$205,MATCH($B781,Menu!$B$6:$B$205,0)),"")</f>
        <v/>
      </c>
      <c r="H781" s="15" t="str">
        <f t="shared" si="61"/>
        <v/>
      </c>
      <c r="I781" s="15" t="str">
        <f t="shared" si="62"/>
        <v/>
      </c>
      <c r="J781" s="10"/>
      <c r="K781" s="10"/>
      <c r="L781" t="str">
        <f t="shared" si="63"/>
        <v/>
      </c>
      <c r="M781" s="14" t="str">
        <f t="shared" si="64"/>
        <v/>
      </c>
    </row>
    <row r="782" spans="1:13" x14ac:dyDescent="0.25">
      <c r="A782" s="16"/>
      <c r="B782" s="10"/>
      <c r="C782" s="14" t="str">
        <f>IFERROR(INDEX(Menu!$C$6:$C$205,MATCH($B782,Menu!$B$6:$B$205,0)),"")</f>
        <v/>
      </c>
      <c r="D782" s="18"/>
      <c r="E782" s="8" t="str">
        <f>IFERROR(INDEX(Menu!$E$6:$E$205,MATCH($B782,Menu!$B$6:$B$205,0)),"")</f>
        <v/>
      </c>
      <c r="F782" s="8" t="str">
        <f t="shared" si="60"/>
        <v/>
      </c>
      <c r="G782" s="15" t="str">
        <f>IFERROR(INDEX(Menu!$D$6:$D$205,MATCH($B782,Menu!$B$6:$B$205,0)),"")</f>
        <v/>
      </c>
      <c r="H782" s="15" t="str">
        <f t="shared" si="61"/>
        <v/>
      </c>
      <c r="I782" s="15" t="str">
        <f t="shared" si="62"/>
        <v/>
      </c>
      <c r="J782" s="10"/>
      <c r="K782" s="10"/>
      <c r="L782" t="str">
        <f t="shared" si="63"/>
        <v/>
      </c>
      <c r="M782" s="14" t="str">
        <f t="shared" si="64"/>
        <v/>
      </c>
    </row>
    <row r="783" spans="1:13" x14ac:dyDescent="0.25">
      <c r="A783" s="16"/>
      <c r="B783" s="10"/>
      <c r="C783" s="14" t="str">
        <f>IFERROR(INDEX(Menu!$C$6:$C$205,MATCH($B783,Menu!$B$6:$B$205,0)),"")</f>
        <v/>
      </c>
      <c r="D783" s="18"/>
      <c r="E783" s="8" t="str">
        <f>IFERROR(INDEX(Menu!$E$6:$E$205,MATCH($B783,Menu!$B$6:$B$205,0)),"")</f>
        <v/>
      </c>
      <c r="F783" s="8" t="str">
        <f t="shared" si="60"/>
        <v/>
      </c>
      <c r="G783" s="15" t="str">
        <f>IFERROR(INDEX(Menu!$D$6:$D$205,MATCH($B783,Menu!$B$6:$B$205,0)),"")</f>
        <v/>
      </c>
      <c r="H783" s="15" t="str">
        <f t="shared" si="61"/>
        <v/>
      </c>
      <c r="I783" s="15" t="str">
        <f t="shared" si="62"/>
        <v/>
      </c>
      <c r="J783" s="10"/>
      <c r="K783" s="10"/>
      <c r="L783" t="str">
        <f t="shared" si="63"/>
        <v/>
      </c>
      <c r="M783" s="14" t="str">
        <f t="shared" si="64"/>
        <v/>
      </c>
    </row>
    <row r="784" spans="1:13" x14ac:dyDescent="0.25">
      <c r="A784" s="16"/>
      <c r="B784" s="10"/>
      <c r="C784" s="14" t="str">
        <f>IFERROR(INDEX(Menu!$C$6:$C$205,MATCH($B784,Menu!$B$6:$B$205,0)),"")</f>
        <v/>
      </c>
      <c r="D784" s="18"/>
      <c r="E784" s="8" t="str">
        <f>IFERROR(INDEX(Menu!$E$6:$E$205,MATCH($B784,Menu!$B$6:$B$205,0)),"")</f>
        <v/>
      </c>
      <c r="F784" s="8" t="str">
        <f t="shared" si="60"/>
        <v/>
      </c>
      <c r="G784" s="15" t="str">
        <f>IFERROR(INDEX(Menu!$D$6:$D$205,MATCH($B784,Menu!$B$6:$B$205,0)),"")</f>
        <v/>
      </c>
      <c r="H784" s="15" t="str">
        <f t="shared" si="61"/>
        <v/>
      </c>
      <c r="I784" s="15" t="str">
        <f t="shared" si="62"/>
        <v/>
      </c>
      <c r="J784" s="10"/>
      <c r="K784" s="10"/>
      <c r="L784" t="str">
        <f t="shared" si="63"/>
        <v/>
      </c>
      <c r="M784" s="14" t="str">
        <f t="shared" si="64"/>
        <v/>
      </c>
    </row>
    <row r="785" spans="1:13" x14ac:dyDescent="0.25">
      <c r="A785" s="16"/>
      <c r="B785" s="10"/>
      <c r="C785" s="14" t="str">
        <f>IFERROR(INDEX(Menu!$C$6:$C$205,MATCH($B785,Menu!$B$6:$B$205,0)),"")</f>
        <v/>
      </c>
      <c r="D785" s="18"/>
      <c r="E785" s="8" t="str">
        <f>IFERROR(INDEX(Menu!$E$6:$E$205,MATCH($B785,Menu!$B$6:$B$205,0)),"")</f>
        <v/>
      </c>
      <c r="F785" s="8" t="str">
        <f t="shared" si="60"/>
        <v/>
      </c>
      <c r="G785" s="15" t="str">
        <f>IFERROR(INDEX(Menu!$D$6:$D$205,MATCH($B785,Menu!$B$6:$B$205,0)),"")</f>
        <v/>
      </c>
      <c r="H785" s="15" t="str">
        <f t="shared" si="61"/>
        <v/>
      </c>
      <c r="I785" s="15" t="str">
        <f t="shared" si="62"/>
        <v/>
      </c>
      <c r="J785" s="10"/>
      <c r="K785" s="10"/>
      <c r="L785" t="str">
        <f t="shared" si="63"/>
        <v/>
      </c>
      <c r="M785" s="14" t="str">
        <f t="shared" si="64"/>
        <v/>
      </c>
    </row>
    <row r="786" spans="1:13" x14ac:dyDescent="0.25">
      <c r="A786" s="16"/>
      <c r="B786" s="10"/>
      <c r="C786" s="14" t="str">
        <f>IFERROR(INDEX(Menu!$C$6:$C$205,MATCH($B786,Menu!$B$6:$B$205,0)),"")</f>
        <v/>
      </c>
      <c r="D786" s="18"/>
      <c r="E786" s="8" t="str">
        <f>IFERROR(INDEX(Menu!$E$6:$E$205,MATCH($B786,Menu!$B$6:$B$205,0)),"")</f>
        <v/>
      </c>
      <c r="F786" s="8" t="str">
        <f t="shared" si="60"/>
        <v/>
      </c>
      <c r="G786" s="15" t="str">
        <f>IFERROR(INDEX(Menu!$D$6:$D$205,MATCH($B786,Menu!$B$6:$B$205,0)),"")</f>
        <v/>
      </c>
      <c r="H786" s="15" t="str">
        <f t="shared" si="61"/>
        <v/>
      </c>
      <c r="I786" s="15" t="str">
        <f t="shared" si="62"/>
        <v/>
      </c>
      <c r="J786" s="10"/>
      <c r="K786" s="10"/>
      <c r="L786" t="str">
        <f t="shared" si="63"/>
        <v/>
      </c>
      <c r="M786" s="14" t="str">
        <f t="shared" si="64"/>
        <v/>
      </c>
    </row>
    <row r="787" spans="1:13" x14ac:dyDescent="0.25">
      <c r="A787" s="16"/>
      <c r="B787" s="10"/>
      <c r="C787" s="14" t="str">
        <f>IFERROR(INDEX(Menu!$C$6:$C$205,MATCH($B787,Menu!$B$6:$B$205,0)),"")</f>
        <v/>
      </c>
      <c r="D787" s="18"/>
      <c r="E787" s="8" t="str">
        <f>IFERROR(INDEX(Menu!$E$6:$E$205,MATCH($B787,Menu!$B$6:$B$205,0)),"")</f>
        <v/>
      </c>
      <c r="F787" s="8" t="str">
        <f t="shared" si="60"/>
        <v/>
      </c>
      <c r="G787" s="15" t="str">
        <f>IFERROR(INDEX(Menu!$D$6:$D$205,MATCH($B787,Menu!$B$6:$B$205,0)),"")</f>
        <v/>
      </c>
      <c r="H787" s="15" t="str">
        <f t="shared" si="61"/>
        <v/>
      </c>
      <c r="I787" s="15" t="str">
        <f t="shared" si="62"/>
        <v/>
      </c>
      <c r="J787" s="10"/>
      <c r="K787" s="10"/>
      <c r="L787" t="str">
        <f t="shared" si="63"/>
        <v/>
      </c>
      <c r="M787" s="14" t="str">
        <f t="shared" si="64"/>
        <v/>
      </c>
    </row>
    <row r="788" spans="1:13" x14ac:dyDescent="0.25">
      <c r="A788" s="16"/>
      <c r="B788" s="10"/>
      <c r="C788" s="14" t="str">
        <f>IFERROR(INDEX(Menu!$C$6:$C$205,MATCH($B788,Menu!$B$6:$B$205,0)),"")</f>
        <v/>
      </c>
      <c r="D788" s="18"/>
      <c r="E788" s="8" t="str">
        <f>IFERROR(INDEX(Menu!$E$6:$E$205,MATCH($B788,Menu!$B$6:$B$205,0)),"")</f>
        <v/>
      </c>
      <c r="F788" s="8" t="str">
        <f t="shared" si="60"/>
        <v/>
      </c>
      <c r="G788" s="15" t="str">
        <f>IFERROR(INDEX(Menu!$D$6:$D$205,MATCH($B788,Menu!$B$6:$B$205,0)),"")</f>
        <v/>
      </c>
      <c r="H788" s="15" t="str">
        <f t="shared" si="61"/>
        <v/>
      </c>
      <c r="I788" s="15" t="str">
        <f t="shared" si="62"/>
        <v/>
      </c>
      <c r="J788" s="10"/>
      <c r="K788" s="10"/>
      <c r="L788" t="str">
        <f t="shared" si="63"/>
        <v/>
      </c>
      <c r="M788" s="14" t="str">
        <f t="shared" si="64"/>
        <v/>
      </c>
    </row>
    <row r="789" spans="1:13" x14ac:dyDescent="0.25">
      <c r="A789" s="16"/>
      <c r="B789" s="10"/>
      <c r="C789" s="14" t="str">
        <f>IFERROR(INDEX(Menu!$C$6:$C$205,MATCH($B789,Menu!$B$6:$B$205,0)),"")</f>
        <v/>
      </c>
      <c r="D789" s="18"/>
      <c r="E789" s="8" t="str">
        <f>IFERROR(INDEX(Menu!$E$6:$E$205,MATCH($B789,Menu!$B$6:$B$205,0)),"")</f>
        <v/>
      </c>
      <c r="F789" s="8" t="str">
        <f t="shared" si="60"/>
        <v/>
      </c>
      <c r="G789" s="15" t="str">
        <f>IFERROR(INDEX(Menu!$D$6:$D$205,MATCH($B789,Menu!$B$6:$B$205,0)),"")</f>
        <v/>
      </c>
      <c r="H789" s="15" t="str">
        <f t="shared" si="61"/>
        <v/>
      </c>
      <c r="I789" s="15" t="str">
        <f t="shared" si="62"/>
        <v/>
      </c>
      <c r="J789" s="10"/>
      <c r="K789" s="10"/>
      <c r="L789" t="str">
        <f t="shared" si="63"/>
        <v/>
      </c>
      <c r="M789" s="14" t="str">
        <f t="shared" si="64"/>
        <v/>
      </c>
    </row>
    <row r="790" spans="1:13" x14ac:dyDescent="0.25">
      <c r="A790" s="16"/>
      <c r="B790" s="10"/>
      <c r="C790" s="14" t="str">
        <f>IFERROR(INDEX(Menu!$C$6:$C$205,MATCH($B790,Menu!$B$6:$B$205,0)),"")</f>
        <v/>
      </c>
      <c r="D790" s="18"/>
      <c r="E790" s="8" t="str">
        <f>IFERROR(INDEX(Menu!$E$6:$E$205,MATCH($B790,Menu!$B$6:$B$205,0)),"")</f>
        <v/>
      </c>
      <c r="F790" s="8" t="str">
        <f t="shared" si="60"/>
        <v/>
      </c>
      <c r="G790" s="15" t="str">
        <f>IFERROR(INDEX(Menu!$D$6:$D$205,MATCH($B790,Menu!$B$6:$B$205,0)),"")</f>
        <v/>
      </c>
      <c r="H790" s="15" t="str">
        <f t="shared" si="61"/>
        <v/>
      </c>
      <c r="I790" s="15" t="str">
        <f t="shared" si="62"/>
        <v/>
      </c>
      <c r="J790" s="10"/>
      <c r="K790" s="10"/>
      <c r="L790" t="str">
        <f t="shared" si="63"/>
        <v/>
      </c>
      <c r="M790" s="14" t="str">
        <f t="shared" si="64"/>
        <v/>
      </c>
    </row>
    <row r="791" spans="1:13" x14ac:dyDescent="0.25">
      <c r="A791" s="16"/>
      <c r="B791" s="10"/>
      <c r="C791" s="14" t="str">
        <f>IFERROR(INDEX(Menu!$C$6:$C$205,MATCH($B791,Menu!$B$6:$B$205,0)),"")</f>
        <v/>
      </c>
      <c r="D791" s="18"/>
      <c r="E791" s="8" t="str">
        <f>IFERROR(INDEX(Menu!$E$6:$E$205,MATCH($B791,Menu!$B$6:$B$205,0)),"")</f>
        <v/>
      </c>
      <c r="F791" s="8" t="str">
        <f t="shared" si="60"/>
        <v/>
      </c>
      <c r="G791" s="15" t="str">
        <f>IFERROR(INDEX(Menu!$D$6:$D$205,MATCH($B791,Menu!$B$6:$B$205,0)),"")</f>
        <v/>
      </c>
      <c r="H791" s="15" t="str">
        <f t="shared" si="61"/>
        <v/>
      </c>
      <c r="I791" s="15" t="str">
        <f t="shared" si="62"/>
        <v/>
      </c>
      <c r="J791" s="10"/>
      <c r="K791" s="10"/>
      <c r="L791" t="str">
        <f t="shared" si="63"/>
        <v/>
      </c>
      <c r="M791" s="14" t="str">
        <f t="shared" si="64"/>
        <v/>
      </c>
    </row>
    <row r="792" spans="1:13" x14ac:dyDescent="0.25">
      <c r="A792" s="16"/>
      <c r="B792" s="10"/>
      <c r="C792" s="14" t="str">
        <f>IFERROR(INDEX(Menu!$C$6:$C$205,MATCH($B792,Menu!$B$6:$B$205,0)),"")</f>
        <v/>
      </c>
      <c r="D792" s="18"/>
      <c r="E792" s="8" t="str">
        <f>IFERROR(INDEX(Menu!$E$6:$E$205,MATCH($B792,Menu!$B$6:$B$205,0)),"")</f>
        <v/>
      </c>
      <c r="F792" s="8" t="str">
        <f t="shared" si="60"/>
        <v/>
      </c>
      <c r="G792" s="15" t="str">
        <f>IFERROR(INDEX(Menu!$D$6:$D$205,MATCH($B792,Menu!$B$6:$B$205,0)),"")</f>
        <v/>
      </c>
      <c r="H792" s="15" t="str">
        <f t="shared" si="61"/>
        <v/>
      </c>
      <c r="I792" s="15" t="str">
        <f t="shared" si="62"/>
        <v/>
      </c>
      <c r="J792" s="10"/>
      <c r="K792" s="10"/>
      <c r="L792" t="str">
        <f t="shared" si="63"/>
        <v/>
      </c>
      <c r="M792" s="14" t="str">
        <f t="shared" si="64"/>
        <v/>
      </c>
    </row>
    <row r="793" spans="1:13" x14ac:dyDescent="0.25">
      <c r="A793" s="16"/>
      <c r="B793" s="10"/>
      <c r="C793" s="14" t="str">
        <f>IFERROR(INDEX(Menu!$C$6:$C$205,MATCH($B793,Menu!$B$6:$B$205,0)),"")</f>
        <v/>
      </c>
      <c r="D793" s="18"/>
      <c r="E793" s="8" t="str">
        <f>IFERROR(INDEX(Menu!$E$6:$E$205,MATCH($B793,Menu!$B$6:$B$205,0)),"")</f>
        <v/>
      </c>
      <c r="F793" s="8" t="str">
        <f t="shared" si="60"/>
        <v/>
      </c>
      <c r="G793" s="15" t="str">
        <f>IFERROR(INDEX(Menu!$D$6:$D$205,MATCH($B793,Menu!$B$6:$B$205,0)),"")</f>
        <v/>
      </c>
      <c r="H793" s="15" t="str">
        <f t="shared" si="61"/>
        <v/>
      </c>
      <c r="I793" s="15" t="str">
        <f t="shared" si="62"/>
        <v/>
      </c>
      <c r="J793" s="10"/>
      <c r="K793" s="10"/>
      <c r="L793" t="str">
        <f t="shared" si="63"/>
        <v/>
      </c>
      <c r="M793" s="14" t="str">
        <f t="shared" si="64"/>
        <v/>
      </c>
    </row>
    <row r="794" spans="1:13" x14ac:dyDescent="0.25">
      <c r="A794" s="16"/>
      <c r="B794" s="10"/>
      <c r="C794" s="14" t="str">
        <f>IFERROR(INDEX(Menu!$C$6:$C$205,MATCH($B794,Menu!$B$6:$B$205,0)),"")</f>
        <v/>
      </c>
      <c r="D794" s="18"/>
      <c r="E794" s="8" t="str">
        <f>IFERROR(INDEX(Menu!$E$6:$E$205,MATCH($B794,Menu!$B$6:$B$205,0)),"")</f>
        <v/>
      </c>
      <c r="F794" s="8" t="str">
        <f t="shared" si="60"/>
        <v/>
      </c>
      <c r="G794" s="15" t="str">
        <f>IFERROR(INDEX(Menu!$D$6:$D$205,MATCH($B794,Menu!$B$6:$B$205,0)),"")</f>
        <v/>
      </c>
      <c r="H794" s="15" t="str">
        <f t="shared" si="61"/>
        <v/>
      </c>
      <c r="I794" s="15" t="str">
        <f t="shared" si="62"/>
        <v/>
      </c>
      <c r="J794" s="10"/>
      <c r="K794" s="10"/>
      <c r="L794" t="str">
        <f t="shared" si="63"/>
        <v/>
      </c>
      <c r="M794" s="14" t="str">
        <f t="shared" si="64"/>
        <v/>
      </c>
    </row>
    <row r="795" spans="1:13" x14ac:dyDescent="0.25">
      <c r="A795" s="16"/>
      <c r="B795" s="10"/>
      <c r="C795" s="14" t="str">
        <f>IFERROR(INDEX(Menu!$C$6:$C$205,MATCH($B795,Menu!$B$6:$B$205,0)),"")</f>
        <v/>
      </c>
      <c r="D795" s="18"/>
      <c r="E795" s="8" t="str">
        <f>IFERROR(INDEX(Menu!$E$6:$E$205,MATCH($B795,Menu!$B$6:$B$205,0)),"")</f>
        <v/>
      </c>
      <c r="F795" s="8" t="str">
        <f t="shared" si="60"/>
        <v/>
      </c>
      <c r="G795" s="15" t="str">
        <f>IFERROR(INDEX(Menu!$D$6:$D$205,MATCH($B795,Menu!$B$6:$B$205,0)),"")</f>
        <v/>
      </c>
      <c r="H795" s="15" t="str">
        <f t="shared" si="61"/>
        <v/>
      </c>
      <c r="I795" s="15" t="str">
        <f t="shared" si="62"/>
        <v/>
      </c>
      <c r="J795" s="10"/>
      <c r="K795" s="10"/>
      <c r="L795" t="str">
        <f t="shared" si="63"/>
        <v/>
      </c>
      <c r="M795" s="14" t="str">
        <f t="shared" si="64"/>
        <v/>
      </c>
    </row>
    <row r="796" spans="1:13" x14ac:dyDescent="0.25">
      <c r="A796" s="16"/>
      <c r="B796" s="10"/>
      <c r="C796" s="14" t="str">
        <f>IFERROR(INDEX(Menu!$C$6:$C$205,MATCH($B796,Menu!$B$6:$B$205,0)),"")</f>
        <v/>
      </c>
      <c r="D796" s="18"/>
      <c r="E796" s="8" t="str">
        <f>IFERROR(INDEX(Menu!$E$6:$E$205,MATCH($B796,Menu!$B$6:$B$205,0)),"")</f>
        <v/>
      </c>
      <c r="F796" s="8" t="str">
        <f t="shared" si="60"/>
        <v/>
      </c>
      <c r="G796" s="15" t="str">
        <f>IFERROR(INDEX(Menu!$D$6:$D$205,MATCH($B796,Menu!$B$6:$B$205,0)),"")</f>
        <v/>
      </c>
      <c r="H796" s="15" t="str">
        <f t="shared" si="61"/>
        <v/>
      </c>
      <c r="I796" s="15" t="str">
        <f t="shared" si="62"/>
        <v/>
      </c>
      <c r="J796" s="10"/>
      <c r="K796" s="10"/>
      <c r="L796" t="str">
        <f t="shared" si="63"/>
        <v/>
      </c>
      <c r="M796" s="14" t="str">
        <f t="shared" si="64"/>
        <v/>
      </c>
    </row>
    <row r="797" spans="1:13" x14ac:dyDescent="0.25">
      <c r="A797" s="16"/>
      <c r="B797" s="10"/>
      <c r="C797" s="14" t="str">
        <f>IFERROR(INDEX(Menu!$C$6:$C$205,MATCH($B797,Menu!$B$6:$B$205,0)),"")</f>
        <v/>
      </c>
      <c r="D797" s="18"/>
      <c r="E797" s="8" t="str">
        <f>IFERROR(INDEX(Menu!$E$6:$E$205,MATCH($B797,Menu!$B$6:$B$205,0)),"")</f>
        <v/>
      </c>
      <c r="F797" s="8" t="str">
        <f t="shared" si="60"/>
        <v/>
      </c>
      <c r="G797" s="15" t="str">
        <f>IFERROR(INDEX(Menu!$D$6:$D$205,MATCH($B797,Menu!$B$6:$B$205,0)),"")</f>
        <v/>
      </c>
      <c r="H797" s="15" t="str">
        <f t="shared" si="61"/>
        <v/>
      </c>
      <c r="I797" s="15" t="str">
        <f t="shared" si="62"/>
        <v/>
      </c>
      <c r="J797" s="10"/>
      <c r="K797" s="10"/>
      <c r="L797" t="str">
        <f t="shared" si="63"/>
        <v/>
      </c>
      <c r="M797" s="14" t="str">
        <f t="shared" si="64"/>
        <v/>
      </c>
    </row>
    <row r="798" spans="1:13" x14ac:dyDescent="0.25">
      <c r="A798" s="16"/>
      <c r="B798" s="10"/>
      <c r="C798" s="14" t="str">
        <f>IFERROR(INDEX(Menu!$C$6:$C$205,MATCH($B798,Menu!$B$6:$B$205,0)),"")</f>
        <v/>
      </c>
      <c r="D798" s="18"/>
      <c r="E798" s="8" t="str">
        <f>IFERROR(INDEX(Menu!$E$6:$E$205,MATCH($B798,Menu!$B$6:$B$205,0)),"")</f>
        <v/>
      </c>
      <c r="F798" s="8" t="str">
        <f t="shared" si="60"/>
        <v/>
      </c>
      <c r="G798" s="15" t="str">
        <f>IFERROR(INDEX(Menu!$D$6:$D$205,MATCH($B798,Menu!$B$6:$B$205,0)),"")</f>
        <v/>
      </c>
      <c r="H798" s="15" t="str">
        <f t="shared" si="61"/>
        <v/>
      </c>
      <c r="I798" s="15" t="str">
        <f t="shared" si="62"/>
        <v/>
      </c>
      <c r="J798" s="10"/>
      <c r="K798" s="10"/>
      <c r="L798" t="str">
        <f t="shared" si="63"/>
        <v/>
      </c>
      <c r="M798" s="14" t="str">
        <f t="shared" si="64"/>
        <v/>
      </c>
    </row>
    <row r="799" spans="1:13" x14ac:dyDescent="0.25">
      <c r="A799" s="16"/>
      <c r="B799" s="10"/>
      <c r="C799" s="14" t="str">
        <f>IFERROR(INDEX(Menu!$C$6:$C$205,MATCH($B799,Menu!$B$6:$B$205,0)),"")</f>
        <v/>
      </c>
      <c r="D799" s="18"/>
      <c r="E799" s="8" t="str">
        <f>IFERROR(INDEX(Menu!$E$6:$E$205,MATCH($B799,Menu!$B$6:$B$205,0)),"")</f>
        <v/>
      </c>
      <c r="F799" s="8" t="str">
        <f t="shared" si="60"/>
        <v/>
      </c>
      <c r="G799" s="15" t="str">
        <f>IFERROR(INDEX(Menu!$D$6:$D$205,MATCH($B799,Menu!$B$6:$B$205,0)),"")</f>
        <v/>
      </c>
      <c r="H799" s="15" t="str">
        <f t="shared" si="61"/>
        <v/>
      </c>
      <c r="I799" s="15" t="str">
        <f t="shared" si="62"/>
        <v/>
      </c>
      <c r="J799" s="10"/>
      <c r="K799" s="10"/>
      <c r="L799" t="str">
        <f t="shared" si="63"/>
        <v/>
      </c>
      <c r="M799" s="14" t="str">
        <f t="shared" si="64"/>
        <v/>
      </c>
    </row>
    <row r="800" spans="1:13" x14ac:dyDescent="0.25">
      <c r="A800" s="16"/>
      <c r="B800" s="10"/>
      <c r="C800" s="14" t="str">
        <f>IFERROR(INDEX(Menu!$C$6:$C$205,MATCH($B800,Menu!$B$6:$B$205,0)),"")</f>
        <v/>
      </c>
      <c r="D800" s="18"/>
      <c r="E800" s="8" t="str">
        <f>IFERROR(INDEX(Menu!$E$6:$E$205,MATCH($B800,Menu!$B$6:$B$205,0)),"")</f>
        <v/>
      </c>
      <c r="F800" s="8" t="str">
        <f t="shared" si="60"/>
        <v/>
      </c>
      <c r="G800" s="15" t="str">
        <f>IFERROR(INDEX(Menu!$D$6:$D$205,MATCH($B800,Menu!$B$6:$B$205,0)),"")</f>
        <v/>
      </c>
      <c r="H800" s="15" t="str">
        <f t="shared" si="61"/>
        <v/>
      </c>
      <c r="I800" s="15" t="str">
        <f t="shared" si="62"/>
        <v/>
      </c>
      <c r="J800" s="10"/>
      <c r="K800" s="10"/>
      <c r="L800" t="str">
        <f t="shared" si="63"/>
        <v/>
      </c>
      <c r="M800" s="14" t="str">
        <f t="shared" si="64"/>
        <v/>
      </c>
    </row>
    <row r="801" spans="1:13" x14ac:dyDescent="0.25">
      <c r="A801" s="16"/>
      <c r="B801" s="10"/>
      <c r="C801" s="14" t="str">
        <f>IFERROR(INDEX(Menu!$C$6:$C$205,MATCH($B801,Menu!$B$6:$B$205,0)),"")</f>
        <v/>
      </c>
      <c r="D801" s="18"/>
      <c r="E801" s="8" t="str">
        <f>IFERROR(INDEX(Menu!$E$6:$E$205,MATCH($B801,Menu!$B$6:$B$205,0)),"")</f>
        <v/>
      </c>
      <c r="F801" s="8" t="str">
        <f t="shared" si="60"/>
        <v/>
      </c>
      <c r="G801" s="15" t="str">
        <f>IFERROR(INDEX(Menu!$D$6:$D$205,MATCH($B801,Menu!$B$6:$B$205,0)),"")</f>
        <v/>
      </c>
      <c r="H801" s="15" t="str">
        <f t="shared" si="61"/>
        <v/>
      </c>
      <c r="I801" s="15" t="str">
        <f t="shared" si="62"/>
        <v/>
      </c>
      <c r="J801" s="10"/>
      <c r="K801" s="10"/>
      <c r="L801" t="str">
        <f t="shared" si="63"/>
        <v/>
      </c>
      <c r="M801" s="14" t="str">
        <f t="shared" si="64"/>
        <v/>
      </c>
    </row>
    <row r="802" spans="1:13" x14ac:dyDescent="0.25">
      <c r="A802" s="16"/>
      <c r="B802" s="10"/>
      <c r="C802" s="14" t="str">
        <f>IFERROR(INDEX(Menu!$C$6:$C$205,MATCH($B802,Menu!$B$6:$B$205,0)),"")</f>
        <v/>
      </c>
      <c r="D802" s="18"/>
      <c r="E802" s="8" t="str">
        <f>IFERROR(INDEX(Menu!$E$6:$E$205,MATCH($B802,Menu!$B$6:$B$205,0)),"")</f>
        <v/>
      </c>
      <c r="F802" s="8" t="str">
        <f t="shared" si="60"/>
        <v/>
      </c>
      <c r="G802" s="15" t="str">
        <f>IFERROR(INDEX(Menu!$D$6:$D$205,MATCH($B802,Menu!$B$6:$B$205,0)),"")</f>
        <v/>
      </c>
      <c r="H802" s="15" t="str">
        <f t="shared" si="61"/>
        <v/>
      </c>
      <c r="I802" s="15" t="str">
        <f t="shared" si="62"/>
        <v/>
      </c>
      <c r="J802" s="10"/>
      <c r="K802" s="10"/>
      <c r="L802" t="str">
        <f t="shared" si="63"/>
        <v/>
      </c>
      <c r="M802" s="14" t="str">
        <f t="shared" si="64"/>
        <v/>
      </c>
    </row>
    <row r="803" spans="1:13" x14ac:dyDescent="0.25">
      <c r="A803" s="16"/>
      <c r="B803" s="10"/>
      <c r="C803" s="14" t="str">
        <f>IFERROR(INDEX(Menu!$C$6:$C$205,MATCH($B803,Menu!$B$6:$B$205,0)),"")</f>
        <v/>
      </c>
      <c r="D803" s="18"/>
      <c r="E803" s="8" t="str">
        <f>IFERROR(INDEX(Menu!$E$6:$E$205,MATCH($B803,Menu!$B$6:$B$205,0)),"")</f>
        <v/>
      </c>
      <c r="F803" s="8" t="str">
        <f t="shared" si="60"/>
        <v/>
      </c>
      <c r="G803" s="15" t="str">
        <f>IFERROR(INDEX(Menu!$D$6:$D$205,MATCH($B803,Menu!$B$6:$B$205,0)),"")</f>
        <v/>
      </c>
      <c r="H803" s="15" t="str">
        <f t="shared" si="61"/>
        <v/>
      </c>
      <c r="I803" s="15" t="str">
        <f t="shared" si="62"/>
        <v/>
      </c>
      <c r="J803" s="10"/>
      <c r="K803" s="10"/>
      <c r="L803" t="str">
        <f t="shared" si="63"/>
        <v/>
      </c>
      <c r="M803" s="14" t="str">
        <f t="shared" si="64"/>
        <v/>
      </c>
    </row>
    <row r="804" spans="1:13" x14ac:dyDescent="0.25">
      <c r="A804" s="16"/>
      <c r="B804" s="10"/>
      <c r="C804" s="14" t="str">
        <f>IFERROR(INDEX(Menu!$C$6:$C$205,MATCH($B804,Menu!$B$6:$B$205,0)),"")</f>
        <v/>
      </c>
      <c r="D804" s="18"/>
      <c r="E804" s="8" t="str">
        <f>IFERROR(INDEX(Menu!$E$6:$E$205,MATCH($B804,Menu!$B$6:$B$205,0)),"")</f>
        <v/>
      </c>
      <c r="F804" s="8" t="str">
        <f t="shared" si="60"/>
        <v/>
      </c>
      <c r="G804" s="15" t="str">
        <f>IFERROR(INDEX(Menu!$D$6:$D$205,MATCH($B804,Menu!$B$6:$B$205,0)),"")</f>
        <v/>
      </c>
      <c r="H804" s="15" t="str">
        <f t="shared" si="61"/>
        <v/>
      </c>
      <c r="I804" s="15" t="str">
        <f t="shared" si="62"/>
        <v/>
      </c>
      <c r="J804" s="10"/>
      <c r="K804" s="10"/>
      <c r="L804" t="str">
        <f t="shared" si="63"/>
        <v/>
      </c>
      <c r="M804" s="14" t="str">
        <f t="shared" si="64"/>
        <v/>
      </c>
    </row>
    <row r="805" spans="1:13" x14ac:dyDescent="0.25">
      <c r="A805" s="16"/>
      <c r="B805" s="10"/>
      <c r="C805" s="14" t="str">
        <f>IFERROR(INDEX(Menu!$C$6:$C$205,MATCH($B805,Menu!$B$6:$B$205,0)),"")</f>
        <v/>
      </c>
      <c r="D805" s="18"/>
      <c r="E805" s="8" t="str">
        <f>IFERROR(INDEX(Menu!$E$6:$E$205,MATCH($B805,Menu!$B$6:$B$205,0)),"")</f>
        <v/>
      </c>
      <c r="F805" s="8" t="str">
        <f t="shared" si="60"/>
        <v/>
      </c>
      <c r="G805" s="15" t="str">
        <f>IFERROR(INDEX(Menu!$D$6:$D$205,MATCH($B805,Menu!$B$6:$B$205,0)),"")</f>
        <v/>
      </c>
      <c r="H805" s="15" t="str">
        <f t="shared" si="61"/>
        <v/>
      </c>
      <c r="I805" s="15" t="str">
        <f t="shared" si="62"/>
        <v/>
      </c>
      <c r="J805" s="10"/>
      <c r="K805" s="10"/>
      <c r="L805" t="str">
        <f t="shared" si="63"/>
        <v/>
      </c>
      <c r="M805" s="14" t="str">
        <f t="shared" si="64"/>
        <v/>
      </c>
    </row>
    <row r="806" spans="1:13" x14ac:dyDescent="0.25">
      <c r="A806" s="16"/>
      <c r="B806" s="10"/>
      <c r="C806" s="14" t="str">
        <f>IFERROR(INDEX(Menu!$C$6:$C$205,MATCH($B806,Menu!$B$6:$B$205,0)),"")</f>
        <v/>
      </c>
      <c r="D806" s="18"/>
      <c r="E806" s="8" t="str">
        <f>IFERROR(INDEX(Menu!$E$6:$E$205,MATCH($B806,Menu!$B$6:$B$205,0)),"")</f>
        <v/>
      </c>
      <c r="F806" s="8" t="str">
        <f t="shared" si="60"/>
        <v/>
      </c>
      <c r="G806" s="15" t="str">
        <f>IFERROR(INDEX(Menu!$D$6:$D$205,MATCH($B806,Menu!$B$6:$B$205,0)),"")</f>
        <v/>
      </c>
      <c r="H806" s="15" t="str">
        <f t="shared" si="61"/>
        <v/>
      </c>
      <c r="I806" s="15" t="str">
        <f t="shared" si="62"/>
        <v/>
      </c>
      <c r="J806" s="10"/>
      <c r="K806" s="10"/>
      <c r="L806" t="str">
        <f t="shared" si="63"/>
        <v/>
      </c>
      <c r="M806" s="14" t="str">
        <f t="shared" si="64"/>
        <v/>
      </c>
    </row>
    <row r="807" spans="1:13" x14ac:dyDescent="0.25">
      <c r="A807" s="16"/>
      <c r="B807" s="10"/>
      <c r="C807" s="14" t="str">
        <f>IFERROR(INDEX(Menu!$C$6:$C$205,MATCH($B807,Menu!$B$6:$B$205,0)),"")</f>
        <v/>
      </c>
      <c r="D807" s="18"/>
      <c r="E807" s="8" t="str">
        <f>IFERROR(INDEX(Menu!$E$6:$E$205,MATCH($B807,Menu!$B$6:$B$205,0)),"")</f>
        <v/>
      </c>
      <c r="F807" s="8" t="str">
        <f t="shared" si="60"/>
        <v/>
      </c>
      <c r="G807" s="15" t="str">
        <f>IFERROR(INDEX(Menu!$D$6:$D$205,MATCH($B807,Menu!$B$6:$B$205,0)),"")</f>
        <v/>
      </c>
      <c r="H807" s="15" t="str">
        <f t="shared" si="61"/>
        <v/>
      </c>
      <c r="I807" s="15" t="str">
        <f t="shared" si="62"/>
        <v/>
      </c>
      <c r="J807" s="10"/>
      <c r="K807" s="10"/>
      <c r="L807" t="str">
        <f t="shared" si="63"/>
        <v/>
      </c>
      <c r="M807" s="14" t="str">
        <f t="shared" si="64"/>
        <v/>
      </c>
    </row>
    <row r="808" spans="1:13" x14ac:dyDescent="0.25">
      <c r="A808" s="16"/>
      <c r="B808" s="10"/>
      <c r="C808" s="14" t="str">
        <f>IFERROR(INDEX(Menu!$C$6:$C$205,MATCH($B808,Menu!$B$6:$B$205,0)),"")</f>
        <v/>
      </c>
      <c r="D808" s="18"/>
      <c r="E808" s="8" t="str">
        <f>IFERROR(INDEX(Menu!$E$6:$E$205,MATCH($B808,Menu!$B$6:$B$205,0)),"")</f>
        <v/>
      </c>
      <c r="F808" s="8" t="str">
        <f t="shared" si="60"/>
        <v/>
      </c>
      <c r="G808" s="15" t="str">
        <f>IFERROR(INDEX(Menu!$D$6:$D$205,MATCH($B808,Menu!$B$6:$B$205,0)),"")</f>
        <v/>
      </c>
      <c r="H808" s="15" t="str">
        <f t="shared" si="61"/>
        <v/>
      </c>
      <c r="I808" s="15" t="str">
        <f t="shared" si="62"/>
        <v/>
      </c>
      <c r="J808" s="10"/>
      <c r="K808" s="10"/>
      <c r="L808" t="str">
        <f t="shared" si="63"/>
        <v/>
      </c>
      <c r="M808" s="14" t="str">
        <f t="shared" si="64"/>
        <v/>
      </c>
    </row>
    <row r="809" spans="1:13" x14ac:dyDescent="0.25">
      <c r="A809" s="16"/>
      <c r="B809" s="10"/>
      <c r="C809" s="14" t="str">
        <f>IFERROR(INDEX(Menu!$C$6:$C$205,MATCH($B809,Menu!$B$6:$B$205,0)),"")</f>
        <v/>
      </c>
      <c r="D809" s="18"/>
      <c r="E809" s="8" t="str">
        <f>IFERROR(INDEX(Menu!$E$6:$E$205,MATCH($B809,Menu!$B$6:$B$205,0)),"")</f>
        <v/>
      </c>
      <c r="F809" s="8" t="str">
        <f t="shared" si="60"/>
        <v/>
      </c>
      <c r="G809" s="15" t="str">
        <f>IFERROR(INDEX(Menu!$D$6:$D$205,MATCH($B809,Menu!$B$6:$B$205,0)),"")</f>
        <v/>
      </c>
      <c r="H809" s="15" t="str">
        <f t="shared" si="61"/>
        <v/>
      </c>
      <c r="I809" s="15" t="str">
        <f t="shared" si="62"/>
        <v/>
      </c>
      <c r="J809" s="10"/>
      <c r="K809" s="10"/>
      <c r="L809" t="str">
        <f t="shared" si="63"/>
        <v/>
      </c>
      <c r="M809" s="14" t="str">
        <f t="shared" si="64"/>
        <v/>
      </c>
    </row>
    <row r="810" spans="1:13" x14ac:dyDescent="0.25">
      <c r="A810" s="16"/>
      <c r="B810" s="10"/>
      <c r="C810" s="14" t="str">
        <f>IFERROR(INDEX(Menu!$C$6:$C$205,MATCH($B810,Menu!$B$6:$B$205,0)),"")</f>
        <v/>
      </c>
      <c r="D810" s="18"/>
      <c r="E810" s="8" t="str">
        <f>IFERROR(INDEX(Menu!$E$6:$E$205,MATCH($B810,Menu!$B$6:$B$205,0)),"")</f>
        <v/>
      </c>
      <c r="F810" s="8" t="str">
        <f t="shared" si="60"/>
        <v/>
      </c>
      <c r="G810" s="15" t="str">
        <f>IFERROR(INDEX(Menu!$D$6:$D$205,MATCH($B810,Menu!$B$6:$B$205,0)),"")</f>
        <v/>
      </c>
      <c r="H810" s="15" t="str">
        <f t="shared" si="61"/>
        <v/>
      </c>
      <c r="I810" s="15" t="str">
        <f t="shared" si="62"/>
        <v/>
      </c>
      <c r="J810" s="10"/>
      <c r="K810" s="10"/>
      <c r="L810" t="str">
        <f t="shared" si="63"/>
        <v/>
      </c>
      <c r="M810" s="14" t="str">
        <f t="shared" si="64"/>
        <v/>
      </c>
    </row>
    <row r="811" spans="1:13" x14ac:dyDescent="0.25">
      <c r="A811" s="16"/>
      <c r="B811" s="10"/>
      <c r="C811" s="14" t="str">
        <f>IFERROR(INDEX(Menu!$C$6:$C$205,MATCH($B811,Menu!$B$6:$B$205,0)),"")</f>
        <v/>
      </c>
      <c r="D811" s="18"/>
      <c r="E811" s="8" t="str">
        <f>IFERROR(INDEX(Menu!$E$6:$E$205,MATCH($B811,Menu!$B$6:$B$205,0)),"")</f>
        <v/>
      </c>
      <c r="F811" s="8" t="str">
        <f t="shared" si="60"/>
        <v/>
      </c>
      <c r="G811" s="15" t="str">
        <f>IFERROR(INDEX(Menu!$D$6:$D$205,MATCH($B811,Menu!$B$6:$B$205,0)),"")</f>
        <v/>
      </c>
      <c r="H811" s="15" t="str">
        <f t="shared" si="61"/>
        <v/>
      </c>
      <c r="I811" s="15" t="str">
        <f t="shared" si="62"/>
        <v/>
      </c>
      <c r="J811" s="10"/>
      <c r="K811" s="10"/>
      <c r="L811" t="str">
        <f t="shared" si="63"/>
        <v/>
      </c>
      <c r="M811" s="14" t="str">
        <f t="shared" si="64"/>
        <v/>
      </c>
    </row>
    <row r="812" spans="1:13" x14ac:dyDescent="0.25">
      <c r="A812" s="16"/>
      <c r="B812" s="10"/>
      <c r="C812" s="14" t="str">
        <f>IFERROR(INDEX(Menu!$C$6:$C$205,MATCH($B812,Menu!$B$6:$B$205,0)),"")</f>
        <v/>
      </c>
      <c r="D812" s="18"/>
      <c r="E812" s="8" t="str">
        <f>IFERROR(INDEX(Menu!$E$6:$E$205,MATCH($B812,Menu!$B$6:$B$205,0)),"")</f>
        <v/>
      </c>
      <c r="F812" s="8" t="str">
        <f t="shared" si="60"/>
        <v/>
      </c>
      <c r="G812" s="15" t="str">
        <f>IFERROR(INDEX(Menu!$D$6:$D$205,MATCH($B812,Menu!$B$6:$B$205,0)),"")</f>
        <v/>
      </c>
      <c r="H812" s="15" t="str">
        <f t="shared" si="61"/>
        <v/>
      </c>
      <c r="I812" s="15" t="str">
        <f t="shared" si="62"/>
        <v/>
      </c>
      <c r="J812" s="10"/>
      <c r="K812" s="10"/>
      <c r="L812" t="str">
        <f t="shared" si="63"/>
        <v/>
      </c>
      <c r="M812" s="14" t="str">
        <f t="shared" si="64"/>
        <v/>
      </c>
    </row>
    <row r="813" spans="1:13" x14ac:dyDescent="0.25">
      <c r="A813" s="16"/>
      <c r="B813" s="10"/>
      <c r="C813" s="14" t="str">
        <f>IFERROR(INDEX(Menu!$C$6:$C$205,MATCH($B813,Menu!$B$6:$B$205,0)),"")</f>
        <v/>
      </c>
      <c r="D813" s="18"/>
      <c r="E813" s="8" t="str">
        <f>IFERROR(INDEX(Menu!$E$6:$E$205,MATCH($B813,Menu!$B$6:$B$205,0)),"")</f>
        <v/>
      </c>
      <c r="F813" s="8" t="str">
        <f t="shared" si="60"/>
        <v/>
      </c>
      <c r="G813" s="15" t="str">
        <f>IFERROR(INDEX(Menu!$D$6:$D$205,MATCH($B813,Menu!$B$6:$B$205,0)),"")</f>
        <v/>
      </c>
      <c r="H813" s="15" t="str">
        <f t="shared" si="61"/>
        <v/>
      </c>
      <c r="I813" s="15" t="str">
        <f t="shared" si="62"/>
        <v/>
      </c>
      <c r="J813" s="10"/>
      <c r="K813" s="10"/>
      <c r="L813" t="str">
        <f t="shared" si="63"/>
        <v/>
      </c>
      <c r="M813" s="14" t="str">
        <f t="shared" si="64"/>
        <v/>
      </c>
    </row>
    <row r="814" spans="1:13" x14ac:dyDescent="0.25">
      <c r="A814" s="16"/>
      <c r="B814" s="10"/>
      <c r="C814" s="14" t="str">
        <f>IFERROR(INDEX(Menu!$C$6:$C$205,MATCH($B814,Menu!$B$6:$B$205,0)),"")</f>
        <v/>
      </c>
      <c r="D814" s="18"/>
      <c r="E814" s="8" t="str">
        <f>IFERROR(INDEX(Menu!$E$6:$E$205,MATCH($B814,Menu!$B$6:$B$205,0)),"")</f>
        <v/>
      </c>
      <c r="F814" s="8" t="str">
        <f t="shared" si="60"/>
        <v/>
      </c>
      <c r="G814" s="15" t="str">
        <f>IFERROR(INDEX(Menu!$D$6:$D$205,MATCH($B814,Menu!$B$6:$B$205,0)),"")</f>
        <v/>
      </c>
      <c r="H814" s="15" t="str">
        <f t="shared" si="61"/>
        <v/>
      </c>
      <c r="I814" s="15" t="str">
        <f t="shared" si="62"/>
        <v/>
      </c>
      <c r="J814" s="10"/>
      <c r="K814" s="10"/>
      <c r="L814" t="str">
        <f t="shared" si="63"/>
        <v/>
      </c>
      <c r="M814" s="14" t="str">
        <f t="shared" si="64"/>
        <v/>
      </c>
    </row>
    <row r="815" spans="1:13" x14ac:dyDescent="0.25">
      <c r="A815" s="16"/>
      <c r="B815" s="10"/>
      <c r="C815" s="14" t="str">
        <f>IFERROR(INDEX(Menu!$C$6:$C$205,MATCH($B815,Menu!$B$6:$B$205,0)),"")</f>
        <v/>
      </c>
      <c r="D815" s="18"/>
      <c r="E815" s="8" t="str">
        <f>IFERROR(INDEX(Menu!$E$6:$E$205,MATCH($B815,Menu!$B$6:$B$205,0)),"")</f>
        <v/>
      </c>
      <c r="F815" s="8" t="str">
        <f t="shared" si="60"/>
        <v/>
      </c>
      <c r="G815" s="15" t="str">
        <f>IFERROR(INDEX(Menu!$D$6:$D$205,MATCH($B815,Menu!$B$6:$B$205,0)),"")</f>
        <v/>
      </c>
      <c r="H815" s="15" t="str">
        <f t="shared" si="61"/>
        <v/>
      </c>
      <c r="I815" s="15" t="str">
        <f t="shared" si="62"/>
        <v/>
      </c>
      <c r="J815" s="10"/>
      <c r="K815" s="10"/>
      <c r="L815" t="str">
        <f t="shared" si="63"/>
        <v/>
      </c>
      <c r="M815" s="14" t="str">
        <f t="shared" si="64"/>
        <v/>
      </c>
    </row>
    <row r="816" spans="1:13" x14ac:dyDescent="0.25">
      <c r="A816" s="16"/>
      <c r="B816" s="10"/>
      <c r="C816" s="14" t="str">
        <f>IFERROR(INDEX(Menu!$C$6:$C$205,MATCH($B816,Menu!$B$6:$B$205,0)),"")</f>
        <v/>
      </c>
      <c r="D816" s="18"/>
      <c r="E816" s="8" t="str">
        <f>IFERROR(INDEX(Menu!$E$6:$E$205,MATCH($B816,Menu!$B$6:$B$205,0)),"")</f>
        <v/>
      </c>
      <c r="F816" s="8" t="str">
        <f t="shared" si="60"/>
        <v/>
      </c>
      <c r="G816" s="15" t="str">
        <f>IFERROR(INDEX(Menu!$D$6:$D$205,MATCH($B816,Menu!$B$6:$B$205,0)),"")</f>
        <v/>
      </c>
      <c r="H816" s="15" t="str">
        <f t="shared" si="61"/>
        <v/>
      </c>
      <c r="I816" s="15" t="str">
        <f t="shared" si="62"/>
        <v/>
      </c>
      <c r="J816" s="10"/>
      <c r="K816" s="10"/>
      <c r="L816" t="str">
        <f t="shared" si="63"/>
        <v/>
      </c>
      <c r="M816" s="14" t="str">
        <f t="shared" si="64"/>
        <v/>
      </c>
    </row>
    <row r="817" spans="1:13" x14ac:dyDescent="0.25">
      <c r="A817" s="16"/>
      <c r="B817" s="10"/>
      <c r="C817" s="14" t="str">
        <f>IFERROR(INDEX(Menu!$C$6:$C$205,MATCH($B817,Menu!$B$6:$B$205,0)),"")</f>
        <v/>
      </c>
      <c r="D817" s="18"/>
      <c r="E817" s="8" t="str">
        <f>IFERROR(INDEX(Menu!$E$6:$E$205,MATCH($B817,Menu!$B$6:$B$205,0)),"")</f>
        <v/>
      </c>
      <c r="F817" s="8" t="str">
        <f t="shared" si="60"/>
        <v/>
      </c>
      <c r="G817" s="15" t="str">
        <f>IFERROR(INDEX(Menu!$D$6:$D$205,MATCH($B817,Menu!$B$6:$B$205,0)),"")</f>
        <v/>
      </c>
      <c r="H817" s="15" t="str">
        <f t="shared" si="61"/>
        <v/>
      </c>
      <c r="I817" s="15" t="str">
        <f t="shared" si="62"/>
        <v/>
      </c>
      <c r="J817" s="10"/>
      <c r="K817" s="10"/>
      <c r="L817" t="str">
        <f t="shared" si="63"/>
        <v/>
      </c>
      <c r="M817" s="14" t="str">
        <f t="shared" si="64"/>
        <v/>
      </c>
    </row>
    <row r="818" spans="1:13" x14ac:dyDescent="0.25">
      <c r="A818" s="16"/>
      <c r="B818" s="10"/>
      <c r="C818" s="14" t="str">
        <f>IFERROR(INDEX(Menu!$C$6:$C$205,MATCH($B818,Menu!$B$6:$B$205,0)),"")</f>
        <v/>
      </c>
      <c r="D818" s="18"/>
      <c r="E818" s="8" t="str">
        <f>IFERROR(INDEX(Menu!$E$6:$E$205,MATCH($B818,Menu!$B$6:$B$205,0)),"")</f>
        <v/>
      </c>
      <c r="F818" s="8" t="str">
        <f t="shared" si="60"/>
        <v/>
      </c>
      <c r="G818" s="15" t="str">
        <f>IFERROR(INDEX(Menu!$D$6:$D$205,MATCH($B818,Menu!$B$6:$B$205,0)),"")</f>
        <v/>
      </c>
      <c r="H818" s="15" t="str">
        <f t="shared" si="61"/>
        <v/>
      </c>
      <c r="I818" s="15" t="str">
        <f t="shared" si="62"/>
        <v/>
      </c>
      <c r="J818" s="10"/>
      <c r="K818" s="10"/>
      <c r="L818" t="str">
        <f t="shared" si="63"/>
        <v/>
      </c>
      <c r="M818" s="14" t="str">
        <f t="shared" si="64"/>
        <v/>
      </c>
    </row>
    <row r="819" spans="1:13" x14ac:dyDescent="0.25">
      <c r="A819" s="16"/>
      <c r="B819" s="10"/>
      <c r="C819" s="14" t="str">
        <f>IFERROR(INDEX(Menu!$C$6:$C$205,MATCH($B819,Menu!$B$6:$B$205,0)),"")</f>
        <v/>
      </c>
      <c r="D819" s="18"/>
      <c r="E819" s="8" t="str">
        <f>IFERROR(INDEX(Menu!$E$6:$E$205,MATCH($B819,Menu!$B$6:$B$205,0)),"")</f>
        <v/>
      </c>
      <c r="F819" s="8" t="str">
        <f t="shared" si="60"/>
        <v/>
      </c>
      <c r="G819" s="15" t="str">
        <f>IFERROR(INDEX(Menu!$D$6:$D$205,MATCH($B819,Menu!$B$6:$B$205,0)),"")</f>
        <v/>
      </c>
      <c r="H819" s="15" t="str">
        <f t="shared" si="61"/>
        <v/>
      </c>
      <c r="I819" s="15" t="str">
        <f t="shared" si="62"/>
        <v/>
      </c>
      <c r="J819" s="10"/>
      <c r="K819" s="10"/>
      <c r="L819" t="str">
        <f t="shared" si="63"/>
        <v/>
      </c>
      <c r="M819" s="14" t="str">
        <f t="shared" si="64"/>
        <v/>
      </c>
    </row>
    <row r="820" spans="1:13" x14ac:dyDescent="0.25">
      <c r="A820" s="16"/>
      <c r="B820" s="10"/>
      <c r="C820" s="14" t="str">
        <f>IFERROR(INDEX(Menu!$C$6:$C$205,MATCH($B820,Menu!$B$6:$B$205,0)),"")</f>
        <v/>
      </c>
      <c r="D820" s="18"/>
      <c r="E820" s="8" t="str">
        <f>IFERROR(INDEX(Menu!$E$6:$E$205,MATCH($B820,Menu!$B$6:$B$205,0)),"")</f>
        <v/>
      </c>
      <c r="F820" s="8" t="str">
        <f t="shared" si="60"/>
        <v/>
      </c>
      <c r="G820" s="15" t="str">
        <f>IFERROR(INDEX(Menu!$D$6:$D$205,MATCH($B820,Menu!$B$6:$B$205,0)),"")</f>
        <v/>
      </c>
      <c r="H820" s="15" t="str">
        <f t="shared" si="61"/>
        <v/>
      </c>
      <c r="I820" s="15" t="str">
        <f t="shared" si="62"/>
        <v/>
      </c>
      <c r="J820" s="10"/>
      <c r="K820" s="10"/>
      <c r="L820" t="str">
        <f t="shared" si="63"/>
        <v/>
      </c>
      <c r="M820" s="14" t="str">
        <f t="shared" si="64"/>
        <v/>
      </c>
    </row>
    <row r="821" spans="1:13" x14ac:dyDescent="0.25">
      <c r="A821" s="16"/>
      <c r="B821" s="10"/>
      <c r="C821" s="14" t="str">
        <f>IFERROR(INDEX(Menu!$C$6:$C$205,MATCH($B821,Menu!$B$6:$B$205,0)),"")</f>
        <v/>
      </c>
      <c r="D821" s="18"/>
      <c r="E821" s="8" t="str">
        <f>IFERROR(INDEX(Menu!$E$6:$E$205,MATCH($B821,Menu!$B$6:$B$205,0)),"")</f>
        <v/>
      </c>
      <c r="F821" s="8" t="str">
        <f t="shared" si="60"/>
        <v/>
      </c>
      <c r="G821" s="15" t="str">
        <f>IFERROR(INDEX(Menu!$D$6:$D$205,MATCH($B821,Menu!$B$6:$B$205,0)),"")</f>
        <v/>
      </c>
      <c r="H821" s="15" t="str">
        <f t="shared" si="61"/>
        <v/>
      </c>
      <c r="I821" s="15" t="str">
        <f t="shared" si="62"/>
        <v/>
      </c>
      <c r="J821" s="10"/>
      <c r="K821" s="10"/>
      <c r="L821" t="str">
        <f t="shared" si="63"/>
        <v/>
      </c>
      <c r="M821" s="14" t="str">
        <f t="shared" si="64"/>
        <v/>
      </c>
    </row>
    <row r="822" spans="1:13" x14ac:dyDescent="0.25">
      <c r="A822" s="16"/>
      <c r="B822" s="10"/>
      <c r="C822" s="14" t="str">
        <f>IFERROR(INDEX(Menu!$C$6:$C$205,MATCH($B822,Menu!$B$6:$B$205,0)),"")</f>
        <v/>
      </c>
      <c r="D822" s="18"/>
      <c r="E822" s="8" t="str">
        <f>IFERROR(INDEX(Menu!$E$6:$E$205,MATCH($B822,Menu!$B$6:$B$205,0)),"")</f>
        <v/>
      </c>
      <c r="F822" s="8" t="str">
        <f t="shared" si="60"/>
        <v/>
      </c>
      <c r="G822" s="15" t="str">
        <f>IFERROR(INDEX(Menu!$D$6:$D$205,MATCH($B822,Menu!$B$6:$B$205,0)),"")</f>
        <v/>
      </c>
      <c r="H822" s="15" t="str">
        <f t="shared" si="61"/>
        <v/>
      </c>
      <c r="I822" s="15" t="str">
        <f t="shared" si="62"/>
        <v/>
      </c>
      <c r="J822" s="10"/>
      <c r="K822" s="10"/>
      <c r="L822" t="str">
        <f t="shared" si="63"/>
        <v/>
      </c>
      <c r="M822" s="14" t="str">
        <f t="shared" si="64"/>
        <v/>
      </c>
    </row>
    <row r="823" spans="1:13" x14ac:dyDescent="0.25">
      <c r="A823" s="16"/>
      <c r="B823" s="10"/>
      <c r="C823" s="14" t="str">
        <f>IFERROR(INDEX(Menu!$C$6:$C$205,MATCH($B823,Menu!$B$6:$B$205,0)),"")</f>
        <v/>
      </c>
      <c r="D823" s="18"/>
      <c r="E823" s="8" t="str">
        <f>IFERROR(INDEX(Menu!$E$6:$E$205,MATCH($B823,Menu!$B$6:$B$205,0)),"")</f>
        <v/>
      </c>
      <c r="F823" s="8" t="str">
        <f t="shared" si="60"/>
        <v/>
      </c>
      <c r="G823" s="15" t="str">
        <f>IFERROR(INDEX(Menu!$D$6:$D$205,MATCH($B823,Menu!$B$6:$B$205,0)),"")</f>
        <v/>
      </c>
      <c r="H823" s="15" t="str">
        <f t="shared" si="61"/>
        <v/>
      </c>
      <c r="I823" s="15" t="str">
        <f t="shared" si="62"/>
        <v/>
      </c>
      <c r="J823" s="10"/>
      <c r="K823" s="10"/>
      <c r="L823" t="str">
        <f t="shared" si="63"/>
        <v/>
      </c>
      <c r="M823" s="14" t="str">
        <f t="shared" si="64"/>
        <v/>
      </c>
    </row>
    <row r="824" spans="1:13" x14ac:dyDescent="0.25">
      <c r="A824" s="16"/>
      <c r="B824" s="10"/>
      <c r="C824" s="14" t="str">
        <f>IFERROR(INDEX(Menu!$C$6:$C$205,MATCH($B824,Menu!$B$6:$B$205,0)),"")</f>
        <v/>
      </c>
      <c r="D824" s="18"/>
      <c r="E824" s="8" t="str">
        <f>IFERROR(INDEX(Menu!$E$6:$E$205,MATCH($B824,Menu!$B$6:$B$205,0)),"")</f>
        <v/>
      </c>
      <c r="F824" s="8" t="str">
        <f t="shared" si="60"/>
        <v/>
      </c>
      <c r="G824" s="15" t="str">
        <f>IFERROR(INDEX(Menu!$D$6:$D$205,MATCH($B824,Menu!$B$6:$B$205,0)),"")</f>
        <v/>
      </c>
      <c r="H824" s="15" t="str">
        <f t="shared" si="61"/>
        <v/>
      </c>
      <c r="I824" s="15" t="str">
        <f t="shared" si="62"/>
        <v/>
      </c>
      <c r="J824" s="10"/>
      <c r="K824" s="10"/>
      <c r="L824" t="str">
        <f t="shared" si="63"/>
        <v/>
      </c>
      <c r="M824" s="14" t="str">
        <f t="shared" si="64"/>
        <v/>
      </c>
    </row>
    <row r="825" spans="1:13" x14ac:dyDescent="0.25">
      <c r="A825" s="16"/>
      <c r="B825" s="10"/>
      <c r="C825" s="14" t="str">
        <f>IFERROR(INDEX(Menu!$C$6:$C$205,MATCH($B825,Menu!$B$6:$B$205,0)),"")</f>
        <v/>
      </c>
      <c r="D825" s="18"/>
      <c r="E825" s="8" t="str">
        <f>IFERROR(INDEX(Menu!$E$6:$E$205,MATCH($B825,Menu!$B$6:$B$205,0)),"")</f>
        <v/>
      </c>
      <c r="F825" s="8" t="str">
        <f t="shared" si="60"/>
        <v/>
      </c>
      <c r="G825" s="15" t="str">
        <f>IFERROR(INDEX(Menu!$D$6:$D$205,MATCH($B825,Menu!$B$6:$B$205,0)),"")</f>
        <v/>
      </c>
      <c r="H825" s="15" t="str">
        <f t="shared" si="61"/>
        <v/>
      </c>
      <c r="I825" s="15" t="str">
        <f t="shared" si="62"/>
        <v/>
      </c>
      <c r="J825" s="10"/>
      <c r="K825" s="10"/>
      <c r="L825" t="str">
        <f t="shared" si="63"/>
        <v/>
      </c>
      <c r="M825" s="14" t="str">
        <f t="shared" si="64"/>
        <v/>
      </c>
    </row>
    <row r="826" spans="1:13" x14ac:dyDescent="0.25">
      <c r="A826" s="16"/>
      <c r="B826" s="10"/>
      <c r="C826" s="14" t="str">
        <f>IFERROR(INDEX(Menu!$C$6:$C$205,MATCH($B826,Menu!$B$6:$B$205,0)),"")</f>
        <v/>
      </c>
      <c r="D826" s="18"/>
      <c r="E826" s="8" t="str">
        <f>IFERROR(INDEX(Menu!$E$6:$E$205,MATCH($B826,Menu!$B$6:$B$205,0)),"")</f>
        <v/>
      </c>
      <c r="F826" s="8" t="str">
        <f t="shared" si="60"/>
        <v/>
      </c>
      <c r="G826" s="15" t="str">
        <f>IFERROR(INDEX(Menu!$D$6:$D$205,MATCH($B826,Menu!$B$6:$B$205,0)),"")</f>
        <v/>
      </c>
      <c r="H826" s="15" t="str">
        <f t="shared" si="61"/>
        <v/>
      </c>
      <c r="I826" s="15" t="str">
        <f t="shared" si="62"/>
        <v/>
      </c>
      <c r="J826" s="10"/>
      <c r="K826" s="10"/>
      <c r="L826" t="str">
        <f t="shared" si="63"/>
        <v/>
      </c>
      <c r="M826" s="14" t="str">
        <f t="shared" si="64"/>
        <v/>
      </c>
    </row>
    <row r="827" spans="1:13" x14ac:dyDescent="0.25">
      <c r="A827" s="16"/>
      <c r="B827" s="10"/>
      <c r="C827" s="14" t="str">
        <f>IFERROR(INDEX(Menu!$C$6:$C$205,MATCH($B827,Menu!$B$6:$B$205,0)),"")</f>
        <v/>
      </c>
      <c r="D827" s="18"/>
      <c r="E827" s="8" t="str">
        <f>IFERROR(INDEX(Menu!$E$6:$E$205,MATCH($B827,Menu!$B$6:$B$205,0)),"")</f>
        <v/>
      </c>
      <c r="F827" s="8" t="str">
        <f t="shared" si="60"/>
        <v/>
      </c>
      <c r="G827" s="15" t="str">
        <f>IFERROR(INDEX(Menu!$D$6:$D$205,MATCH($B827,Menu!$B$6:$B$205,0)),"")</f>
        <v/>
      </c>
      <c r="H827" s="15" t="str">
        <f t="shared" si="61"/>
        <v/>
      </c>
      <c r="I827" s="15" t="str">
        <f t="shared" si="62"/>
        <v/>
      </c>
      <c r="J827" s="10"/>
      <c r="K827" s="10"/>
      <c r="L827" t="str">
        <f t="shared" si="63"/>
        <v/>
      </c>
      <c r="M827" s="14" t="str">
        <f t="shared" si="64"/>
        <v/>
      </c>
    </row>
    <row r="828" spans="1:13" x14ac:dyDescent="0.25">
      <c r="A828" s="16"/>
      <c r="B828" s="10"/>
      <c r="C828" s="14" t="str">
        <f>IFERROR(INDEX(Menu!$C$6:$C$205,MATCH($B828,Menu!$B$6:$B$205,0)),"")</f>
        <v/>
      </c>
      <c r="D828" s="18"/>
      <c r="E828" s="8" t="str">
        <f>IFERROR(INDEX(Menu!$E$6:$E$205,MATCH($B828,Menu!$B$6:$B$205,0)),"")</f>
        <v/>
      </c>
      <c r="F828" s="8" t="str">
        <f t="shared" si="60"/>
        <v/>
      </c>
      <c r="G828" s="15" t="str">
        <f>IFERROR(INDEX(Menu!$D$6:$D$205,MATCH($B828,Menu!$B$6:$B$205,0)),"")</f>
        <v/>
      </c>
      <c r="H828" s="15" t="str">
        <f t="shared" si="61"/>
        <v/>
      </c>
      <c r="I828" s="15" t="str">
        <f t="shared" si="62"/>
        <v/>
      </c>
      <c r="J828" s="10"/>
      <c r="K828" s="10"/>
      <c r="L828" t="str">
        <f t="shared" si="63"/>
        <v/>
      </c>
      <c r="M828" s="14" t="str">
        <f t="shared" si="64"/>
        <v/>
      </c>
    </row>
    <row r="829" spans="1:13" x14ac:dyDescent="0.25">
      <c r="A829" s="16"/>
      <c r="B829" s="10"/>
      <c r="C829" s="14" t="str">
        <f>IFERROR(INDEX(Menu!$C$6:$C$205,MATCH($B829,Menu!$B$6:$B$205,0)),"")</f>
        <v/>
      </c>
      <c r="D829" s="18"/>
      <c r="E829" s="8" t="str">
        <f>IFERROR(INDEX(Menu!$E$6:$E$205,MATCH($B829,Menu!$B$6:$B$205,0)),"")</f>
        <v/>
      </c>
      <c r="F829" s="8" t="str">
        <f t="shared" si="60"/>
        <v/>
      </c>
      <c r="G829" s="15" t="str">
        <f>IFERROR(INDEX(Menu!$D$6:$D$205,MATCH($B829,Menu!$B$6:$B$205,0)),"")</f>
        <v/>
      </c>
      <c r="H829" s="15" t="str">
        <f t="shared" si="61"/>
        <v/>
      </c>
      <c r="I829" s="15" t="str">
        <f t="shared" si="62"/>
        <v/>
      </c>
      <c r="J829" s="10"/>
      <c r="K829" s="10"/>
      <c r="L829" t="str">
        <f t="shared" si="63"/>
        <v/>
      </c>
      <c r="M829" s="14" t="str">
        <f t="shared" si="64"/>
        <v/>
      </c>
    </row>
    <row r="830" spans="1:13" x14ac:dyDescent="0.25">
      <c r="A830" s="16"/>
      <c r="B830" s="10"/>
      <c r="C830" s="14" t="str">
        <f>IFERROR(INDEX(Menu!$C$6:$C$205,MATCH($B830,Menu!$B$6:$B$205,0)),"")</f>
        <v/>
      </c>
      <c r="D830" s="18"/>
      <c r="E830" s="8" t="str">
        <f>IFERROR(INDEX(Menu!$E$6:$E$205,MATCH($B830,Menu!$B$6:$B$205,0)),"")</f>
        <v/>
      </c>
      <c r="F830" s="8" t="str">
        <f t="shared" si="60"/>
        <v/>
      </c>
      <c r="G830" s="15" t="str">
        <f>IFERROR(INDEX(Menu!$D$6:$D$205,MATCH($B830,Menu!$B$6:$B$205,0)),"")</f>
        <v/>
      </c>
      <c r="H830" s="15" t="str">
        <f t="shared" si="61"/>
        <v/>
      </c>
      <c r="I830" s="15" t="str">
        <f t="shared" si="62"/>
        <v/>
      </c>
      <c r="J830" s="10"/>
      <c r="K830" s="10"/>
      <c r="L830" t="str">
        <f t="shared" si="63"/>
        <v/>
      </c>
      <c r="M830" s="14" t="str">
        <f t="shared" si="64"/>
        <v/>
      </c>
    </row>
    <row r="831" spans="1:13" x14ac:dyDescent="0.25">
      <c r="A831" s="16"/>
      <c r="B831" s="10"/>
      <c r="C831" s="14" t="str">
        <f>IFERROR(INDEX(Menu!$C$6:$C$205,MATCH($B831,Menu!$B$6:$B$205,0)),"")</f>
        <v/>
      </c>
      <c r="D831" s="18"/>
      <c r="E831" s="8" t="str">
        <f>IFERROR(INDEX(Menu!$E$6:$E$205,MATCH($B831,Menu!$B$6:$B$205,0)),"")</f>
        <v/>
      </c>
      <c r="F831" s="8" t="str">
        <f t="shared" si="60"/>
        <v/>
      </c>
      <c r="G831" s="15" t="str">
        <f>IFERROR(INDEX(Menu!$D$6:$D$205,MATCH($B831,Menu!$B$6:$B$205,0)),"")</f>
        <v/>
      </c>
      <c r="H831" s="15" t="str">
        <f t="shared" si="61"/>
        <v/>
      </c>
      <c r="I831" s="15" t="str">
        <f t="shared" si="62"/>
        <v/>
      </c>
      <c r="J831" s="10"/>
      <c r="K831" s="10"/>
      <c r="L831" t="str">
        <f t="shared" si="63"/>
        <v/>
      </c>
      <c r="M831" s="14" t="str">
        <f t="shared" si="64"/>
        <v/>
      </c>
    </row>
    <row r="832" spans="1:13" x14ac:dyDescent="0.25">
      <c r="A832" s="16"/>
      <c r="B832" s="10"/>
      <c r="C832" s="14" t="str">
        <f>IFERROR(INDEX(Menu!$C$6:$C$205,MATCH($B832,Menu!$B$6:$B$205,0)),"")</f>
        <v/>
      </c>
      <c r="D832" s="18"/>
      <c r="E832" s="8" t="str">
        <f>IFERROR(INDEX(Menu!$E$6:$E$205,MATCH($B832,Menu!$B$6:$B$205,0)),"")</f>
        <v/>
      </c>
      <c r="F832" s="8" t="str">
        <f t="shared" si="60"/>
        <v/>
      </c>
      <c r="G832" s="15" t="str">
        <f>IFERROR(INDEX(Menu!$D$6:$D$205,MATCH($B832,Menu!$B$6:$B$205,0)),"")</f>
        <v/>
      </c>
      <c r="H832" s="15" t="str">
        <f t="shared" si="61"/>
        <v/>
      </c>
      <c r="I832" s="15" t="str">
        <f t="shared" si="62"/>
        <v/>
      </c>
      <c r="J832" s="10"/>
      <c r="K832" s="10"/>
      <c r="L832" t="str">
        <f t="shared" si="63"/>
        <v/>
      </c>
      <c r="M832" s="14" t="str">
        <f t="shared" si="64"/>
        <v/>
      </c>
    </row>
    <row r="833" spans="1:13" x14ac:dyDescent="0.25">
      <c r="A833" s="16"/>
      <c r="B833" s="10"/>
      <c r="C833" s="14" t="str">
        <f>IFERROR(INDEX(Menu!$C$6:$C$205,MATCH($B833,Menu!$B$6:$B$205,0)),"")</f>
        <v/>
      </c>
      <c r="D833" s="18"/>
      <c r="E833" s="8" t="str">
        <f>IFERROR(INDEX(Menu!$E$6:$E$205,MATCH($B833,Menu!$B$6:$B$205,0)),"")</f>
        <v/>
      </c>
      <c r="F833" s="8" t="str">
        <f t="shared" si="60"/>
        <v/>
      </c>
      <c r="G833" s="15" t="str">
        <f>IFERROR(INDEX(Menu!$D$6:$D$205,MATCH($B833,Menu!$B$6:$B$205,0)),"")</f>
        <v/>
      </c>
      <c r="H833" s="15" t="str">
        <f t="shared" si="61"/>
        <v/>
      </c>
      <c r="I833" s="15" t="str">
        <f t="shared" si="62"/>
        <v/>
      </c>
      <c r="J833" s="10"/>
      <c r="K833" s="10"/>
      <c r="L833" t="str">
        <f t="shared" si="63"/>
        <v/>
      </c>
      <c r="M833" s="14" t="str">
        <f t="shared" si="64"/>
        <v/>
      </c>
    </row>
    <row r="834" spans="1:13" x14ac:dyDescent="0.25">
      <c r="A834" s="16"/>
      <c r="B834" s="10"/>
      <c r="C834" s="14" t="str">
        <f>IFERROR(INDEX(Menu!$C$6:$C$205,MATCH($B834,Menu!$B$6:$B$205,0)),"")</f>
        <v/>
      </c>
      <c r="D834" s="18"/>
      <c r="E834" s="8" t="str">
        <f>IFERROR(INDEX(Menu!$E$6:$E$205,MATCH($B834,Menu!$B$6:$B$205,0)),"")</f>
        <v/>
      </c>
      <c r="F834" s="8" t="str">
        <f t="shared" si="60"/>
        <v/>
      </c>
      <c r="G834" s="15" t="str">
        <f>IFERROR(INDEX(Menu!$D$6:$D$205,MATCH($B834,Menu!$B$6:$B$205,0)),"")</f>
        <v/>
      </c>
      <c r="H834" s="15" t="str">
        <f t="shared" si="61"/>
        <v/>
      </c>
      <c r="I834" s="15" t="str">
        <f t="shared" si="62"/>
        <v/>
      </c>
      <c r="J834" s="10"/>
      <c r="K834" s="10"/>
      <c r="L834" t="str">
        <f t="shared" si="63"/>
        <v/>
      </c>
      <c r="M834" s="14" t="str">
        <f t="shared" si="64"/>
        <v/>
      </c>
    </row>
    <row r="835" spans="1:13" x14ac:dyDescent="0.25">
      <c r="A835" s="16"/>
      <c r="B835" s="10"/>
      <c r="C835" s="14" t="str">
        <f>IFERROR(INDEX(Menu!$C$6:$C$205,MATCH($B835,Menu!$B$6:$B$205,0)),"")</f>
        <v/>
      </c>
      <c r="D835" s="18"/>
      <c r="E835" s="8" t="str">
        <f>IFERROR(INDEX(Menu!$E$6:$E$205,MATCH($B835,Menu!$B$6:$B$205,0)),"")</f>
        <v/>
      </c>
      <c r="F835" s="8" t="str">
        <f t="shared" si="60"/>
        <v/>
      </c>
      <c r="G835" s="15" t="str">
        <f>IFERROR(INDEX(Menu!$D$6:$D$205,MATCH($B835,Menu!$B$6:$B$205,0)),"")</f>
        <v/>
      </c>
      <c r="H835" s="15" t="str">
        <f t="shared" si="61"/>
        <v/>
      </c>
      <c r="I835" s="15" t="str">
        <f t="shared" si="62"/>
        <v/>
      </c>
      <c r="J835" s="10"/>
      <c r="K835" s="10"/>
      <c r="L835" t="str">
        <f t="shared" si="63"/>
        <v/>
      </c>
      <c r="M835" s="14" t="str">
        <f t="shared" si="64"/>
        <v/>
      </c>
    </row>
    <row r="836" spans="1:13" x14ac:dyDescent="0.25">
      <c r="A836" s="16"/>
      <c r="B836" s="10"/>
      <c r="C836" s="14" t="str">
        <f>IFERROR(INDEX(Menu!$C$6:$C$205,MATCH($B836,Menu!$B$6:$B$205,0)),"")</f>
        <v/>
      </c>
      <c r="D836" s="18"/>
      <c r="E836" s="8" t="str">
        <f>IFERROR(INDEX(Menu!$E$6:$E$205,MATCH($B836,Menu!$B$6:$B$205,0)),"")</f>
        <v/>
      </c>
      <c r="F836" s="8" t="str">
        <f t="shared" si="60"/>
        <v/>
      </c>
      <c r="G836" s="15" t="str">
        <f>IFERROR(INDEX(Menu!$D$6:$D$205,MATCH($B836,Menu!$B$6:$B$205,0)),"")</f>
        <v/>
      </c>
      <c r="H836" s="15" t="str">
        <f t="shared" si="61"/>
        <v/>
      </c>
      <c r="I836" s="15" t="str">
        <f t="shared" si="62"/>
        <v/>
      </c>
      <c r="J836" s="10"/>
      <c r="K836" s="10"/>
      <c r="L836" t="str">
        <f t="shared" si="63"/>
        <v/>
      </c>
      <c r="M836" s="14" t="str">
        <f t="shared" si="64"/>
        <v/>
      </c>
    </row>
    <row r="837" spans="1:13" x14ac:dyDescent="0.25">
      <c r="A837" s="16"/>
      <c r="B837" s="10"/>
      <c r="C837" s="14" t="str">
        <f>IFERROR(INDEX(Menu!$C$6:$C$205,MATCH($B837,Menu!$B$6:$B$205,0)),"")</f>
        <v/>
      </c>
      <c r="D837" s="18"/>
      <c r="E837" s="8" t="str">
        <f>IFERROR(INDEX(Menu!$E$6:$E$205,MATCH($B837,Menu!$B$6:$B$205,0)),"")</f>
        <v/>
      </c>
      <c r="F837" s="8" t="str">
        <f t="shared" si="60"/>
        <v/>
      </c>
      <c r="G837" s="15" t="str">
        <f>IFERROR(INDEX(Menu!$D$6:$D$205,MATCH($B837,Menu!$B$6:$B$205,0)),"")</f>
        <v/>
      </c>
      <c r="H837" s="15" t="str">
        <f t="shared" si="61"/>
        <v/>
      </c>
      <c r="I837" s="15" t="str">
        <f t="shared" si="62"/>
        <v/>
      </c>
      <c r="J837" s="10"/>
      <c r="K837" s="10"/>
      <c r="L837" t="str">
        <f t="shared" si="63"/>
        <v/>
      </c>
      <c r="M837" s="14" t="str">
        <f t="shared" si="64"/>
        <v/>
      </c>
    </row>
    <row r="838" spans="1:13" x14ac:dyDescent="0.25">
      <c r="A838" s="16"/>
      <c r="B838" s="10"/>
      <c r="C838" s="14" t="str">
        <f>IFERROR(INDEX(Menu!$C$6:$C$205,MATCH($B838,Menu!$B$6:$B$205,0)),"")</f>
        <v/>
      </c>
      <c r="D838" s="18"/>
      <c r="E838" s="8" t="str">
        <f>IFERROR(INDEX(Menu!$E$6:$E$205,MATCH($B838,Menu!$B$6:$B$205,0)),"")</f>
        <v/>
      </c>
      <c r="F838" s="8" t="str">
        <f t="shared" ref="F838:F901" si="65">IF(OR($D838="",$E838=""),"",$D838*$E838)</f>
        <v/>
      </c>
      <c r="G838" s="15" t="str">
        <f>IFERROR(INDEX(Menu!$D$6:$D$205,MATCH($B838,Menu!$B$6:$B$205,0)),"")</f>
        <v/>
      </c>
      <c r="H838" s="15" t="str">
        <f t="shared" ref="H838:H901" si="66">IF(OR($D838="",$G838=""),"",$D838*$G838)</f>
        <v/>
      </c>
      <c r="I838" s="15" t="str">
        <f t="shared" ref="I838:I901" si="67">IF(OR($F838="",$H838=""),"",$F838-$H838)</f>
        <v/>
      </c>
      <c r="J838" s="10"/>
      <c r="K838" s="10"/>
      <c r="L838" t="str">
        <f t="shared" ref="L838:L901" si="68">IF($A838="","",CHOOSE(WEEKDAY($A838,2),"Lunes","Martes","Miercoles","Jueves","Viernes","Sabado","Domingo"))</f>
        <v/>
      </c>
      <c r="M838" s="14" t="str">
        <f t="shared" ref="M838:M901" si="69">IF($A838="","",TEXT($A838,"YYYY-MM"))</f>
        <v/>
      </c>
    </row>
    <row r="839" spans="1:13" x14ac:dyDescent="0.25">
      <c r="A839" s="16"/>
      <c r="B839" s="10"/>
      <c r="C839" s="14" t="str">
        <f>IFERROR(INDEX(Menu!$C$6:$C$205,MATCH($B839,Menu!$B$6:$B$205,0)),"")</f>
        <v/>
      </c>
      <c r="D839" s="18"/>
      <c r="E839" s="8" t="str">
        <f>IFERROR(INDEX(Menu!$E$6:$E$205,MATCH($B839,Menu!$B$6:$B$205,0)),"")</f>
        <v/>
      </c>
      <c r="F839" s="8" t="str">
        <f t="shared" si="65"/>
        <v/>
      </c>
      <c r="G839" s="15" t="str">
        <f>IFERROR(INDEX(Menu!$D$6:$D$205,MATCH($B839,Menu!$B$6:$B$205,0)),"")</f>
        <v/>
      </c>
      <c r="H839" s="15" t="str">
        <f t="shared" si="66"/>
        <v/>
      </c>
      <c r="I839" s="15" t="str">
        <f t="shared" si="67"/>
        <v/>
      </c>
      <c r="J839" s="10"/>
      <c r="K839" s="10"/>
      <c r="L839" t="str">
        <f t="shared" si="68"/>
        <v/>
      </c>
      <c r="M839" s="14" t="str">
        <f t="shared" si="69"/>
        <v/>
      </c>
    </row>
    <row r="840" spans="1:13" x14ac:dyDescent="0.25">
      <c r="A840" s="16"/>
      <c r="B840" s="10"/>
      <c r="C840" s="14" t="str">
        <f>IFERROR(INDEX(Menu!$C$6:$C$205,MATCH($B840,Menu!$B$6:$B$205,0)),"")</f>
        <v/>
      </c>
      <c r="D840" s="18"/>
      <c r="E840" s="8" t="str">
        <f>IFERROR(INDEX(Menu!$E$6:$E$205,MATCH($B840,Menu!$B$6:$B$205,0)),"")</f>
        <v/>
      </c>
      <c r="F840" s="8" t="str">
        <f t="shared" si="65"/>
        <v/>
      </c>
      <c r="G840" s="15" t="str">
        <f>IFERROR(INDEX(Menu!$D$6:$D$205,MATCH($B840,Menu!$B$6:$B$205,0)),"")</f>
        <v/>
      </c>
      <c r="H840" s="15" t="str">
        <f t="shared" si="66"/>
        <v/>
      </c>
      <c r="I840" s="15" t="str">
        <f t="shared" si="67"/>
        <v/>
      </c>
      <c r="J840" s="10"/>
      <c r="K840" s="10"/>
      <c r="L840" t="str">
        <f t="shared" si="68"/>
        <v/>
      </c>
      <c r="M840" s="14" t="str">
        <f t="shared" si="69"/>
        <v/>
      </c>
    </row>
    <row r="841" spans="1:13" x14ac:dyDescent="0.25">
      <c r="A841" s="16"/>
      <c r="B841" s="10"/>
      <c r="C841" s="14" t="str">
        <f>IFERROR(INDEX(Menu!$C$6:$C$205,MATCH($B841,Menu!$B$6:$B$205,0)),"")</f>
        <v/>
      </c>
      <c r="D841" s="18"/>
      <c r="E841" s="8" t="str">
        <f>IFERROR(INDEX(Menu!$E$6:$E$205,MATCH($B841,Menu!$B$6:$B$205,0)),"")</f>
        <v/>
      </c>
      <c r="F841" s="8" t="str">
        <f t="shared" si="65"/>
        <v/>
      </c>
      <c r="G841" s="15" t="str">
        <f>IFERROR(INDEX(Menu!$D$6:$D$205,MATCH($B841,Menu!$B$6:$B$205,0)),"")</f>
        <v/>
      </c>
      <c r="H841" s="15" t="str">
        <f t="shared" si="66"/>
        <v/>
      </c>
      <c r="I841" s="15" t="str">
        <f t="shared" si="67"/>
        <v/>
      </c>
      <c r="J841" s="10"/>
      <c r="K841" s="10"/>
      <c r="L841" t="str">
        <f t="shared" si="68"/>
        <v/>
      </c>
      <c r="M841" s="14" t="str">
        <f t="shared" si="69"/>
        <v/>
      </c>
    </row>
    <row r="842" spans="1:13" x14ac:dyDescent="0.25">
      <c r="A842" s="16"/>
      <c r="B842" s="10"/>
      <c r="C842" s="14" t="str">
        <f>IFERROR(INDEX(Menu!$C$6:$C$205,MATCH($B842,Menu!$B$6:$B$205,0)),"")</f>
        <v/>
      </c>
      <c r="D842" s="18"/>
      <c r="E842" s="8" t="str">
        <f>IFERROR(INDEX(Menu!$E$6:$E$205,MATCH($B842,Menu!$B$6:$B$205,0)),"")</f>
        <v/>
      </c>
      <c r="F842" s="8" t="str">
        <f t="shared" si="65"/>
        <v/>
      </c>
      <c r="G842" s="15" t="str">
        <f>IFERROR(INDEX(Menu!$D$6:$D$205,MATCH($B842,Menu!$B$6:$B$205,0)),"")</f>
        <v/>
      </c>
      <c r="H842" s="15" t="str">
        <f t="shared" si="66"/>
        <v/>
      </c>
      <c r="I842" s="15" t="str">
        <f t="shared" si="67"/>
        <v/>
      </c>
      <c r="J842" s="10"/>
      <c r="K842" s="10"/>
      <c r="L842" t="str">
        <f t="shared" si="68"/>
        <v/>
      </c>
      <c r="M842" s="14" t="str">
        <f t="shared" si="69"/>
        <v/>
      </c>
    </row>
    <row r="843" spans="1:13" x14ac:dyDescent="0.25">
      <c r="A843" s="16"/>
      <c r="B843" s="10"/>
      <c r="C843" s="14" t="str">
        <f>IFERROR(INDEX(Menu!$C$6:$C$205,MATCH($B843,Menu!$B$6:$B$205,0)),"")</f>
        <v/>
      </c>
      <c r="D843" s="18"/>
      <c r="E843" s="8" t="str">
        <f>IFERROR(INDEX(Menu!$E$6:$E$205,MATCH($B843,Menu!$B$6:$B$205,0)),"")</f>
        <v/>
      </c>
      <c r="F843" s="8" t="str">
        <f t="shared" si="65"/>
        <v/>
      </c>
      <c r="G843" s="15" t="str">
        <f>IFERROR(INDEX(Menu!$D$6:$D$205,MATCH($B843,Menu!$B$6:$B$205,0)),"")</f>
        <v/>
      </c>
      <c r="H843" s="15" t="str">
        <f t="shared" si="66"/>
        <v/>
      </c>
      <c r="I843" s="15" t="str">
        <f t="shared" si="67"/>
        <v/>
      </c>
      <c r="J843" s="10"/>
      <c r="K843" s="10"/>
      <c r="L843" t="str">
        <f t="shared" si="68"/>
        <v/>
      </c>
      <c r="M843" s="14" t="str">
        <f t="shared" si="69"/>
        <v/>
      </c>
    </row>
    <row r="844" spans="1:13" x14ac:dyDescent="0.25">
      <c r="A844" s="16"/>
      <c r="B844" s="10"/>
      <c r="C844" s="14" t="str">
        <f>IFERROR(INDEX(Menu!$C$6:$C$205,MATCH($B844,Menu!$B$6:$B$205,0)),"")</f>
        <v/>
      </c>
      <c r="D844" s="18"/>
      <c r="E844" s="8" t="str">
        <f>IFERROR(INDEX(Menu!$E$6:$E$205,MATCH($B844,Menu!$B$6:$B$205,0)),"")</f>
        <v/>
      </c>
      <c r="F844" s="8" t="str">
        <f t="shared" si="65"/>
        <v/>
      </c>
      <c r="G844" s="15" t="str">
        <f>IFERROR(INDEX(Menu!$D$6:$D$205,MATCH($B844,Menu!$B$6:$B$205,0)),"")</f>
        <v/>
      </c>
      <c r="H844" s="15" t="str">
        <f t="shared" si="66"/>
        <v/>
      </c>
      <c r="I844" s="15" t="str">
        <f t="shared" si="67"/>
        <v/>
      </c>
      <c r="J844" s="10"/>
      <c r="K844" s="10"/>
      <c r="L844" t="str">
        <f t="shared" si="68"/>
        <v/>
      </c>
      <c r="M844" s="14" t="str">
        <f t="shared" si="69"/>
        <v/>
      </c>
    </row>
    <row r="845" spans="1:13" x14ac:dyDescent="0.25">
      <c r="A845" s="16"/>
      <c r="B845" s="10"/>
      <c r="C845" s="14" t="str">
        <f>IFERROR(INDEX(Menu!$C$6:$C$205,MATCH($B845,Menu!$B$6:$B$205,0)),"")</f>
        <v/>
      </c>
      <c r="D845" s="18"/>
      <c r="E845" s="8" t="str">
        <f>IFERROR(INDEX(Menu!$E$6:$E$205,MATCH($B845,Menu!$B$6:$B$205,0)),"")</f>
        <v/>
      </c>
      <c r="F845" s="8" t="str">
        <f t="shared" si="65"/>
        <v/>
      </c>
      <c r="G845" s="15" t="str">
        <f>IFERROR(INDEX(Menu!$D$6:$D$205,MATCH($B845,Menu!$B$6:$B$205,0)),"")</f>
        <v/>
      </c>
      <c r="H845" s="15" t="str">
        <f t="shared" si="66"/>
        <v/>
      </c>
      <c r="I845" s="15" t="str">
        <f t="shared" si="67"/>
        <v/>
      </c>
      <c r="J845" s="10"/>
      <c r="K845" s="10"/>
      <c r="L845" t="str">
        <f t="shared" si="68"/>
        <v/>
      </c>
      <c r="M845" s="14" t="str">
        <f t="shared" si="69"/>
        <v/>
      </c>
    </row>
    <row r="846" spans="1:13" x14ac:dyDescent="0.25">
      <c r="A846" s="16"/>
      <c r="B846" s="10"/>
      <c r="C846" s="14" t="str">
        <f>IFERROR(INDEX(Menu!$C$6:$C$205,MATCH($B846,Menu!$B$6:$B$205,0)),"")</f>
        <v/>
      </c>
      <c r="D846" s="18"/>
      <c r="E846" s="8" t="str">
        <f>IFERROR(INDEX(Menu!$E$6:$E$205,MATCH($B846,Menu!$B$6:$B$205,0)),"")</f>
        <v/>
      </c>
      <c r="F846" s="8" t="str">
        <f t="shared" si="65"/>
        <v/>
      </c>
      <c r="G846" s="15" t="str">
        <f>IFERROR(INDEX(Menu!$D$6:$D$205,MATCH($B846,Menu!$B$6:$B$205,0)),"")</f>
        <v/>
      </c>
      <c r="H846" s="15" t="str">
        <f t="shared" si="66"/>
        <v/>
      </c>
      <c r="I846" s="15" t="str">
        <f t="shared" si="67"/>
        <v/>
      </c>
      <c r="J846" s="10"/>
      <c r="K846" s="10"/>
      <c r="L846" t="str">
        <f t="shared" si="68"/>
        <v/>
      </c>
      <c r="M846" s="14" t="str">
        <f t="shared" si="69"/>
        <v/>
      </c>
    </row>
    <row r="847" spans="1:13" x14ac:dyDescent="0.25">
      <c r="A847" s="16"/>
      <c r="B847" s="10"/>
      <c r="C847" s="14" t="str">
        <f>IFERROR(INDEX(Menu!$C$6:$C$205,MATCH($B847,Menu!$B$6:$B$205,0)),"")</f>
        <v/>
      </c>
      <c r="D847" s="18"/>
      <c r="E847" s="8" t="str">
        <f>IFERROR(INDEX(Menu!$E$6:$E$205,MATCH($B847,Menu!$B$6:$B$205,0)),"")</f>
        <v/>
      </c>
      <c r="F847" s="8" t="str">
        <f t="shared" si="65"/>
        <v/>
      </c>
      <c r="G847" s="15" t="str">
        <f>IFERROR(INDEX(Menu!$D$6:$D$205,MATCH($B847,Menu!$B$6:$B$205,0)),"")</f>
        <v/>
      </c>
      <c r="H847" s="15" t="str">
        <f t="shared" si="66"/>
        <v/>
      </c>
      <c r="I847" s="15" t="str">
        <f t="shared" si="67"/>
        <v/>
      </c>
      <c r="J847" s="10"/>
      <c r="K847" s="10"/>
      <c r="L847" t="str">
        <f t="shared" si="68"/>
        <v/>
      </c>
      <c r="M847" s="14" t="str">
        <f t="shared" si="69"/>
        <v/>
      </c>
    </row>
    <row r="848" spans="1:13" x14ac:dyDescent="0.25">
      <c r="A848" s="16"/>
      <c r="B848" s="10"/>
      <c r="C848" s="14" t="str">
        <f>IFERROR(INDEX(Menu!$C$6:$C$205,MATCH($B848,Menu!$B$6:$B$205,0)),"")</f>
        <v/>
      </c>
      <c r="D848" s="18"/>
      <c r="E848" s="8" t="str">
        <f>IFERROR(INDEX(Menu!$E$6:$E$205,MATCH($B848,Menu!$B$6:$B$205,0)),"")</f>
        <v/>
      </c>
      <c r="F848" s="8" t="str">
        <f t="shared" si="65"/>
        <v/>
      </c>
      <c r="G848" s="15" t="str">
        <f>IFERROR(INDEX(Menu!$D$6:$D$205,MATCH($B848,Menu!$B$6:$B$205,0)),"")</f>
        <v/>
      </c>
      <c r="H848" s="15" t="str">
        <f t="shared" si="66"/>
        <v/>
      </c>
      <c r="I848" s="15" t="str">
        <f t="shared" si="67"/>
        <v/>
      </c>
      <c r="J848" s="10"/>
      <c r="K848" s="10"/>
      <c r="L848" t="str">
        <f t="shared" si="68"/>
        <v/>
      </c>
      <c r="M848" s="14" t="str">
        <f t="shared" si="69"/>
        <v/>
      </c>
    </row>
    <row r="849" spans="1:13" x14ac:dyDescent="0.25">
      <c r="A849" s="16"/>
      <c r="B849" s="10"/>
      <c r="C849" s="14" t="str">
        <f>IFERROR(INDEX(Menu!$C$6:$C$205,MATCH($B849,Menu!$B$6:$B$205,0)),"")</f>
        <v/>
      </c>
      <c r="D849" s="18"/>
      <c r="E849" s="8" t="str">
        <f>IFERROR(INDEX(Menu!$E$6:$E$205,MATCH($B849,Menu!$B$6:$B$205,0)),"")</f>
        <v/>
      </c>
      <c r="F849" s="8" t="str">
        <f t="shared" si="65"/>
        <v/>
      </c>
      <c r="G849" s="15" t="str">
        <f>IFERROR(INDEX(Menu!$D$6:$D$205,MATCH($B849,Menu!$B$6:$B$205,0)),"")</f>
        <v/>
      </c>
      <c r="H849" s="15" t="str">
        <f t="shared" si="66"/>
        <v/>
      </c>
      <c r="I849" s="15" t="str">
        <f t="shared" si="67"/>
        <v/>
      </c>
      <c r="J849" s="10"/>
      <c r="K849" s="10"/>
      <c r="L849" t="str">
        <f t="shared" si="68"/>
        <v/>
      </c>
      <c r="M849" s="14" t="str">
        <f t="shared" si="69"/>
        <v/>
      </c>
    </row>
    <row r="850" spans="1:13" x14ac:dyDescent="0.25">
      <c r="A850" s="16"/>
      <c r="B850" s="10"/>
      <c r="C850" s="14" t="str">
        <f>IFERROR(INDEX(Menu!$C$6:$C$205,MATCH($B850,Menu!$B$6:$B$205,0)),"")</f>
        <v/>
      </c>
      <c r="D850" s="18"/>
      <c r="E850" s="8" t="str">
        <f>IFERROR(INDEX(Menu!$E$6:$E$205,MATCH($B850,Menu!$B$6:$B$205,0)),"")</f>
        <v/>
      </c>
      <c r="F850" s="8" t="str">
        <f t="shared" si="65"/>
        <v/>
      </c>
      <c r="G850" s="15" t="str">
        <f>IFERROR(INDEX(Menu!$D$6:$D$205,MATCH($B850,Menu!$B$6:$B$205,0)),"")</f>
        <v/>
      </c>
      <c r="H850" s="15" t="str">
        <f t="shared" si="66"/>
        <v/>
      </c>
      <c r="I850" s="15" t="str">
        <f t="shared" si="67"/>
        <v/>
      </c>
      <c r="J850" s="10"/>
      <c r="K850" s="10"/>
      <c r="L850" t="str">
        <f t="shared" si="68"/>
        <v/>
      </c>
      <c r="M850" s="14" t="str">
        <f t="shared" si="69"/>
        <v/>
      </c>
    </row>
    <row r="851" spans="1:13" x14ac:dyDescent="0.25">
      <c r="A851" s="16"/>
      <c r="B851" s="10"/>
      <c r="C851" s="14" t="str">
        <f>IFERROR(INDEX(Menu!$C$6:$C$205,MATCH($B851,Menu!$B$6:$B$205,0)),"")</f>
        <v/>
      </c>
      <c r="D851" s="18"/>
      <c r="E851" s="8" t="str">
        <f>IFERROR(INDEX(Menu!$E$6:$E$205,MATCH($B851,Menu!$B$6:$B$205,0)),"")</f>
        <v/>
      </c>
      <c r="F851" s="8" t="str">
        <f t="shared" si="65"/>
        <v/>
      </c>
      <c r="G851" s="15" t="str">
        <f>IFERROR(INDEX(Menu!$D$6:$D$205,MATCH($B851,Menu!$B$6:$B$205,0)),"")</f>
        <v/>
      </c>
      <c r="H851" s="15" t="str">
        <f t="shared" si="66"/>
        <v/>
      </c>
      <c r="I851" s="15" t="str">
        <f t="shared" si="67"/>
        <v/>
      </c>
      <c r="J851" s="10"/>
      <c r="K851" s="10"/>
      <c r="L851" t="str">
        <f t="shared" si="68"/>
        <v/>
      </c>
      <c r="M851" s="14" t="str">
        <f t="shared" si="69"/>
        <v/>
      </c>
    </row>
    <row r="852" spans="1:13" x14ac:dyDescent="0.25">
      <c r="A852" s="16"/>
      <c r="B852" s="10"/>
      <c r="C852" s="14" t="str">
        <f>IFERROR(INDEX(Menu!$C$6:$C$205,MATCH($B852,Menu!$B$6:$B$205,0)),"")</f>
        <v/>
      </c>
      <c r="D852" s="18"/>
      <c r="E852" s="8" t="str">
        <f>IFERROR(INDEX(Menu!$E$6:$E$205,MATCH($B852,Menu!$B$6:$B$205,0)),"")</f>
        <v/>
      </c>
      <c r="F852" s="8" t="str">
        <f t="shared" si="65"/>
        <v/>
      </c>
      <c r="G852" s="15" t="str">
        <f>IFERROR(INDEX(Menu!$D$6:$D$205,MATCH($B852,Menu!$B$6:$B$205,0)),"")</f>
        <v/>
      </c>
      <c r="H852" s="15" t="str">
        <f t="shared" si="66"/>
        <v/>
      </c>
      <c r="I852" s="15" t="str">
        <f t="shared" si="67"/>
        <v/>
      </c>
      <c r="J852" s="10"/>
      <c r="K852" s="10"/>
      <c r="L852" t="str">
        <f t="shared" si="68"/>
        <v/>
      </c>
      <c r="M852" s="14" t="str">
        <f t="shared" si="69"/>
        <v/>
      </c>
    </row>
    <row r="853" spans="1:13" x14ac:dyDescent="0.25">
      <c r="A853" s="16"/>
      <c r="B853" s="10"/>
      <c r="C853" s="14" t="str">
        <f>IFERROR(INDEX(Menu!$C$6:$C$205,MATCH($B853,Menu!$B$6:$B$205,0)),"")</f>
        <v/>
      </c>
      <c r="D853" s="18"/>
      <c r="E853" s="8" t="str">
        <f>IFERROR(INDEX(Menu!$E$6:$E$205,MATCH($B853,Menu!$B$6:$B$205,0)),"")</f>
        <v/>
      </c>
      <c r="F853" s="8" t="str">
        <f t="shared" si="65"/>
        <v/>
      </c>
      <c r="G853" s="15" t="str">
        <f>IFERROR(INDEX(Menu!$D$6:$D$205,MATCH($B853,Menu!$B$6:$B$205,0)),"")</f>
        <v/>
      </c>
      <c r="H853" s="15" t="str">
        <f t="shared" si="66"/>
        <v/>
      </c>
      <c r="I853" s="15" t="str">
        <f t="shared" si="67"/>
        <v/>
      </c>
      <c r="J853" s="10"/>
      <c r="K853" s="10"/>
      <c r="L853" t="str">
        <f t="shared" si="68"/>
        <v/>
      </c>
      <c r="M853" s="14" t="str">
        <f t="shared" si="69"/>
        <v/>
      </c>
    </row>
    <row r="854" spans="1:13" x14ac:dyDescent="0.25">
      <c r="A854" s="16"/>
      <c r="B854" s="10"/>
      <c r="C854" s="14" t="str">
        <f>IFERROR(INDEX(Menu!$C$6:$C$205,MATCH($B854,Menu!$B$6:$B$205,0)),"")</f>
        <v/>
      </c>
      <c r="D854" s="18"/>
      <c r="E854" s="8" t="str">
        <f>IFERROR(INDEX(Menu!$E$6:$E$205,MATCH($B854,Menu!$B$6:$B$205,0)),"")</f>
        <v/>
      </c>
      <c r="F854" s="8" t="str">
        <f t="shared" si="65"/>
        <v/>
      </c>
      <c r="G854" s="15" t="str">
        <f>IFERROR(INDEX(Menu!$D$6:$D$205,MATCH($B854,Menu!$B$6:$B$205,0)),"")</f>
        <v/>
      </c>
      <c r="H854" s="15" t="str">
        <f t="shared" si="66"/>
        <v/>
      </c>
      <c r="I854" s="15" t="str">
        <f t="shared" si="67"/>
        <v/>
      </c>
      <c r="J854" s="10"/>
      <c r="K854" s="10"/>
      <c r="L854" t="str">
        <f t="shared" si="68"/>
        <v/>
      </c>
      <c r="M854" s="14" t="str">
        <f t="shared" si="69"/>
        <v/>
      </c>
    </row>
    <row r="855" spans="1:13" x14ac:dyDescent="0.25">
      <c r="A855" s="16"/>
      <c r="B855" s="10"/>
      <c r="C855" s="14" t="str">
        <f>IFERROR(INDEX(Menu!$C$6:$C$205,MATCH($B855,Menu!$B$6:$B$205,0)),"")</f>
        <v/>
      </c>
      <c r="D855" s="18"/>
      <c r="E855" s="8" t="str">
        <f>IFERROR(INDEX(Menu!$E$6:$E$205,MATCH($B855,Menu!$B$6:$B$205,0)),"")</f>
        <v/>
      </c>
      <c r="F855" s="8" t="str">
        <f t="shared" si="65"/>
        <v/>
      </c>
      <c r="G855" s="15" t="str">
        <f>IFERROR(INDEX(Menu!$D$6:$D$205,MATCH($B855,Menu!$B$6:$B$205,0)),"")</f>
        <v/>
      </c>
      <c r="H855" s="15" t="str">
        <f t="shared" si="66"/>
        <v/>
      </c>
      <c r="I855" s="15" t="str">
        <f t="shared" si="67"/>
        <v/>
      </c>
      <c r="J855" s="10"/>
      <c r="K855" s="10"/>
      <c r="L855" t="str">
        <f t="shared" si="68"/>
        <v/>
      </c>
      <c r="M855" s="14" t="str">
        <f t="shared" si="69"/>
        <v/>
      </c>
    </row>
    <row r="856" spans="1:13" x14ac:dyDescent="0.25">
      <c r="A856" s="16"/>
      <c r="B856" s="10"/>
      <c r="C856" s="14" t="str">
        <f>IFERROR(INDEX(Menu!$C$6:$C$205,MATCH($B856,Menu!$B$6:$B$205,0)),"")</f>
        <v/>
      </c>
      <c r="D856" s="18"/>
      <c r="E856" s="8" t="str">
        <f>IFERROR(INDEX(Menu!$E$6:$E$205,MATCH($B856,Menu!$B$6:$B$205,0)),"")</f>
        <v/>
      </c>
      <c r="F856" s="8" t="str">
        <f t="shared" si="65"/>
        <v/>
      </c>
      <c r="G856" s="15" t="str">
        <f>IFERROR(INDEX(Menu!$D$6:$D$205,MATCH($B856,Menu!$B$6:$B$205,0)),"")</f>
        <v/>
      </c>
      <c r="H856" s="15" t="str">
        <f t="shared" si="66"/>
        <v/>
      </c>
      <c r="I856" s="15" t="str">
        <f t="shared" si="67"/>
        <v/>
      </c>
      <c r="J856" s="10"/>
      <c r="K856" s="10"/>
      <c r="L856" t="str">
        <f t="shared" si="68"/>
        <v/>
      </c>
      <c r="M856" s="14" t="str">
        <f t="shared" si="69"/>
        <v/>
      </c>
    </row>
    <row r="857" spans="1:13" x14ac:dyDescent="0.25">
      <c r="A857" s="16"/>
      <c r="B857" s="10"/>
      <c r="C857" s="14" t="str">
        <f>IFERROR(INDEX(Menu!$C$6:$C$205,MATCH($B857,Menu!$B$6:$B$205,0)),"")</f>
        <v/>
      </c>
      <c r="D857" s="18"/>
      <c r="E857" s="8" t="str">
        <f>IFERROR(INDEX(Menu!$E$6:$E$205,MATCH($B857,Menu!$B$6:$B$205,0)),"")</f>
        <v/>
      </c>
      <c r="F857" s="8" t="str">
        <f t="shared" si="65"/>
        <v/>
      </c>
      <c r="G857" s="15" t="str">
        <f>IFERROR(INDEX(Menu!$D$6:$D$205,MATCH($B857,Menu!$B$6:$B$205,0)),"")</f>
        <v/>
      </c>
      <c r="H857" s="15" t="str">
        <f t="shared" si="66"/>
        <v/>
      </c>
      <c r="I857" s="15" t="str">
        <f t="shared" si="67"/>
        <v/>
      </c>
      <c r="J857" s="10"/>
      <c r="K857" s="10"/>
      <c r="L857" t="str">
        <f t="shared" si="68"/>
        <v/>
      </c>
      <c r="M857" s="14" t="str">
        <f t="shared" si="69"/>
        <v/>
      </c>
    </row>
    <row r="858" spans="1:13" x14ac:dyDescent="0.25">
      <c r="A858" s="16"/>
      <c r="B858" s="10"/>
      <c r="C858" s="14" t="str">
        <f>IFERROR(INDEX(Menu!$C$6:$C$205,MATCH($B858,Menu!$B$6:$B$205,0)),"")</f>
        <v/>
      </c>
      <c r="D858" s="18"/>
      <c r="E858" s="8" t="str">
        <f>IFERROR(INDEX(Menu!$E$6:$E$205,MATCH($B858,Menu!$B$6:$B$205,0)),"")</f>
        <v/>
      </c>
      <c r="F858" s="8" t="str">
        <f t="shared" si="65"/>
        <v/>
      </c>
      <c r="G858" s="15" t="str">
        <f>IFERROR(INDEX(Menu!$D$6:$D$205,MATCH($B858,Menu!$B$6:$B$205,0)),"")</f>
        <v/>
      </c>
      <c r="H858" s="15" t="str">
        <f t="shared" si="66"/>
        <v/>
      </c>
      <c r="I858" s="15" t="str">
        <f t="shared" si="67"/>
        <v/>
      </c>
      <c r="J858" s="10"/>
      <c r="K858" s="10"/>
      <c r="L858" t="str">
        <f t="shared" si="68"/>
        <v/>
      </c>
      <c r="M858" s="14" t="str">
        <f t="shared" si="69"/>
        <v/>
      </c>
    </row>
    <row r="859" spans="1:13" x14ac:dyDescent="0.25">
      <c r="A859" s="16"/>
      <c r="B859" s="10"/>
      <c r="C859" s="14" t="str">
        <f>IFERROR(INDEX(Menu!$C$6:$C$205,MATCH($B859,Menu!$B$6:$B$205,0)),"")</f>
        <v/>
      </c>
      <c r="D859" s="18"/>
      <c r="E859" s="8" t="str">
        <f>IFERROR(INDEX(Menu!$E$6:$E$205,MATCH($B859,Menu!$B$6:$B$205,0)),"")</f>
        <v/>
      </c>
      <c r="F859" s="8" t="str">
        <f t="shared" si="65"/>
        <v/>
      </c>
      <c r="G859" s="15" t="str">
        <f>IFERROR(INDEX(Menu!$D$6:$D$205,MATCH($B859,Menu!$B$6:$B$205,0)),"")</f>
        <v/>
      </c>
      <c r="H859" s="15" t="str">
        <f t="shared" si="66"/>
        <v/>
      </c>
      <c r="I859" s="15" t="str">
        <f t="shared" si="67"/>
        <v/>
      </c>
      <c r="J859" s="10"/>
      <c r="K859" s="10"/>
      <c r="L859" t="str">
        <f t="shared" si="68"/>
        <v/>
      </c>
      <c r="M859" s="14" t="str">
        <f t="shared" si="69"/>
        <v/>
      </c>
    </row>
    <row r="860" spans="1:13" x14ac:dyDescent="0.25">
      <c r="A860" s="16"/>
      <c r="B860" s="10"/>
      <c r="C860" s="14" t="str">
        <f>IFERROR(INDEX(Menu!$C$6:$C$205,MATCH($B860,Menu!$B$6:$B$205,0)),"")</f>
        <v/>
      </c>
      <c r="D860" s="18"/>
      <c r="E860" s="8" t="str">
        <f>IFERROR(INDEX(Menu!$E$6:$E$205,MATCH($B860,Menu!$B$6:$B$205,0)),"")</f>
        <v/>
      </c>
      <c r="F860" s="8" t="str">
        <f t="shared" si="65"/>
        <v/>
      </c>
      <c r="G860" s="15" t="str">
        <f>IFERROR(INDEX(Menu!$D$6:$D$205,MATCH($B860,Menu!$B$6:$B$205,0)),"")</f>
        <v/>
      </c>
      <c r="H860" s="15" t="str">
        <f t="shared" si="66"/>
        <v/>
      </c>
      <c r="I860" s="15" t="str">
        <f t="shared" si="67"/>
        <v/>
      </c>
      <c r="J860" s="10"/>
      <c r="K860" s="10"/>
      <c r="L860" t="str">
        <f t="shared" si="68"/>
        <v/>
      </c>
      <c r="M860" s="14" t="str">
        <f t="shared" si="69"/>
        <v/>
      </c>
    </row>
    <row r="861" spans="1:13" x14ac:dyDescent="0.25">
      <c r="A861" s="16"/>
      <c r="B861" s="10"/>
      <c r="C861" s="14" t="str">
        <f>IFERROR(INDEX(Menu!$C$6:$C$205,MATCH($B861,Menu!$B$6:$B$205,0)),"")</f>
        <v/>
      </c>
      <c r="D861" s="18"/>
      <c r="E861" s="8" t="str">
        <f>IFERROR(INDEX(Menu!$E$6:$E$205,MATCH($B861,Menu!$B$6:$B$205,0)),"")</f>
        <v/>
      </c>
      <c r="F861" s="8" t="str">
        <f t="shared" si="65"/>
        <v/>
      </c>
      <c r="G861" s="15" t="str">
        <f>IFERROR(INDEX(Menu!$D$6:$D$205,MATCH($B861,Menu!$B$6:$B$205,0)),"")</f>
        <v/>
      </c>
      <c r="H861" s="15" t="str">
        <f t="shared" si="66"/>
        <v/>
      </c>
      <c r="I861" s="15" t="str">
        <f t="shared" si="67"/>
        <v/>
      </c>
      <c r="J861" s="10"/>
      <c r="K861" s="10"/>
      <c r="L861" t="str">
        <f t="shared" si="68"/>
        <v/>
      </c>
      <c r="M861" s="14" t="str">
        <f t="shared" si="69"/>
        <v/>
      </c>
    </row>
    <row r="862" spans="1:13" x14ac:dyDescent="0.25">
      <c r="A862" s="16"/>
      <c r="B862" s="10"/>
      <c r="C862" s="14" t="str">
        <f>IFERROR(INDEX(Menu!$C$6:$C$205,MATCH($B862,Menu!$B$6:$B$205,0)),"")</f>
        <v/>
      </c>
      <c r="D862" s="18"/>
      <c r="E862" s="8" t="str">
        <f>IFERROR(INDEX(Menu!$E$6:$E$205,MATCH($B862,Menu!$B$6:$B$205,0)),"")</f>
        <v/>
      </c>
      <c r="F862" s="8" t="str">
        <f t="shared" si="65"/>
        <v/>
      </c>
      <c r="G862" s="15" t="str">
        <f>IFERROR(INDEX(Menu!$D$6:$D$205,MATCH($B862,Menu!$B$6:$B$205,0)),"")</f>
        <v/>
      </c>
      <c r="H862" s="15" t="str">
        <f t="shared" si="66"/>
        <v/>
      </c>
      <c r="I862" s="15" t="str">
        <f t="shared" si="67"/>
        <v/>
      </c>
      <c r="J862" s="10"/>
      <c r="K862" s="10"/>
      <c r="L862" t="str">
        <f t="shared" si="68"/>
        <v/>
      </c>
      <c r="M862" s="14" t="str">
        <f t="shared" si="69"/>
        <v/>
      </c>
    </row>
    <row r="863" spans="1:13" x14ac:dyDescent="0.25">
      <c r="A863" s="16"/>
      <c r="B863" s="10"/>
      <c r="C863" s="14" t="str">
        <f>IFERROR(INDEX(Menu!$C$6:$C$205,MATCH($B863,Menu!$B$6:$B$205,0)),"")</f>
        <v/>
      </c>
      <c r="D863" s="18"/>
      <c r="E863" s="8" t="str">
        <f>IFERROR(INDEX(Menu!$E$6:$E$205,MATCH($B863,Menu!$B$6:$B$205,0)),"")</f>
        <v/>
      </c>
      <c r="F863" s="8" t="str">
        <f t="shared" si="65"/>
        <v/>
      </c>
      <c r="G863" s="15" t="str">
        <f>IFERROR(INDEX(Menu!$D$6:$D$205,MATCH($B863,Menu!$B$6:$B$205,0)),"")</f>
        <v/>
      </c>
      <c r="H863" s="15" t="str">
        <f t="shared" si="66"/>
        <v/>
      </c>
      <c r="I863" s="15" t="str">
        <f t="shared" si="67"/>
        <v/>
      </c>
      <c r="J863" s="10"/>
      <c r="K863" s="10"/>
      <c r="L863" t="str">
        <f t="shared" si="68"/>
        <v/>
      </c>
      <c r="M863" s="14" t="str">
        <f t="shared" si="69"/>
        <v/>
      </c>
    </row>
    <row r="864" spans="1:13" x14ac:dyDescent="0.25">
      <c r="A864" s="16"/>
      <c r="B864" s="10"/>
      <c r="C864" s="14" t="str">
        <f>IFERROR(INDEX(Menu!$C$6:$C$205,MATCH($B864,Menu!$B$6:$B$205,0)),"")</f>
        <v/>
      </c>
      <c r="D864" s="18"/>
      <c r="E864" s="8" t="str">
        <f>IFERROR(INDEX(Menu!$E$6:$E$205,MATCH($B864,Menu!$B$6:$B$205,0)),"")</f>
        <v/>
      </c>
      <c r="F864" s="8" t="str">
        <f t="shared" si="65"/>
        <v/>
      </c>
      <c r="G864" s="15" t="str">
        <f>IFERROR(INDEX(Menu!$D$6:$D$205,MATCH($B864,Menu!$B$6:$B$205,0)),"")</f>
        <v/>
      </c>
      <c r="H864" s="15" t="str">
        <f t="shared" si="66"/>
        <v/>
      </c>
      <c r="I864" s="15" t="str">
        <f t="shared" si="67"/>
        <v/>
      </c>
      <c r="J864" s="10"/>
      <c r="K864" s="10"/>
      <c r="L864" t="str">
        <f t="shared" si="68"/>
        <v/>
      </c>
      <c r="M864" s="14" t="str">
        <f t="shared" si="69"/>
        <v/>
      </c>
    </row>
    <row r="865" spans="1:13" x14ac:dyDescent="0.25">
      <c r="A865" s="16"/>
      <c r="B865" s="10"/>
      <c r="C865" s="14" t="str">
        <f>IFERROR(INDEX(Menu!$C$6:$C$205,MATCH($B865,Menu!$B$6:$B$205,0)),"")</f>
        <v/>
      </c>
      <c r="D865" s="18"/>
      <c r="E865" s="8" t="str">
        <f>IFERROR(INDEX(Menu!$E$6:$E$205,MATCH($B865,Menu!$B$6:$B$205,0)),"")</f>
        <v/>
      </c>
      <c r="F865" s="8" t="str">
        <f t="shared" si="65"/>
        <v/>
      </c>
      <c r="G865" s="15" t="str">
        <f>IFERROR(INDEX(Menu!$D$6:$D$205,MATCH($B865,Menu!$B$6:$B$205,0)),"")</f>
        <v/>
      </c>
      <c r="H865" s="15" t="str">
        <f t="shared" si="66"/>
        <v/>
      </c>
      <c r="I865" s="15" t="str">
        <f t="shared" si="67"/>
        <v/>
      </c>
      <c r="J865" s="10"/>
      <c r="K865" s="10"/>
      <c r="L865" t="str">
        <f t="shared" si="68"/>
        <v/>
      </c>
      <c r="M865" s="14" t="str">
        <f t="shared" si="69"/>
        <v/>
      </c>
    </row>
    <row r="866" spans="1:13" x14ac:dyDescent="0.25">
      <c r="A866" s="16"/>
      <c r="B866" s="10"/>
      <c r="C866" s="14" t="str">
        <f>IFERROR(INDEX(Menu!$C$6:$C$205,MATCH($B866,Menu!$B$6:$B$205,0)),"")</f>
        <v/>
      </c>
      <c r="D866" s="18"/>
      <c r="E866" s="8" t="str">
        <f>IFERROR(INDEX(Menu!$E$6:$E$205,MATCH($B866,Menu!$B$6:$B$205,0)),"")</f>
        <v/>
      </c>
      <c r="F866" s="8" t="str">
        <f t="shared" si="65"/>
        <v/>
      </c>
      <c r="G866" s="15" t="str">
        <f>IFERROR(INDEX(Menu!$D$6:$D$205,MATCH($B866,Menu!$B$6:$B$205,0)),"")</f>
        <v/>
      </c>
      <c r="H866" s="15" t="str">
        <f t="shared" si="66"/>
        <v/>
      </c>
      <c r="I866" s="15" t="str">
        <f t="shared" si="67"/>
        <v/>
      </c>
      <c r="J866" s="10"/>
      <c r="K866" s="10"/>
      <c r="L866" t="str">
        <f t="shared" si="68"/>
        <v/>
      </c>
      <c r="M866" s="14" t="str">
        <f t="shared" si="69"/>
        <v/>
      </c>
    </row>
    <row r="867" spans="1:13" x14ac:dyDescent="0.25">
      <c r="A867" s="16"/>
      <c r="B867" s="10"/>
      <c r="C867" s="14" t="str">
        <f>IFERROR(INDEX(Menu!$C$6:$C$205,MATCH($B867,Menu!$B$6:$B$205,0)),"")</f>
        <v/>
      </c>
      <c r="D867" s="18"/>
      <c r="E867" s="8" t="str">
        <f>IFERROR(INDEX(Menu!$E$6:$E$205,MATCH($B867,Menu!$B$6:$B$205,0)),"")</f>
        <v/>
      </c>
      <c r="F867" s="8" t="str">
        <f t="shared" si="65"/>
        <v/>
      </c>
      <c r="G867" s="15" t="str">
        <f>IFERROR(INDEX(Menu!$D$6:$D$205,MATCH($B867,Menu!$B$6:$B$205,0)),"")</f>
        <v/>
      </c>
      <c r="H867" s="15" t="str">
        <f t="shared" si="66"/>
        <v/>
      </c>
      <c r="I867" s="15" t="str">
        <f t="shared" si="67"/>
        <v/>
      </c>
      <c r="J867" s="10"/>
      <c r="K867" s="10"/>
      <c r="L867" t="str">
        <f t="shared" si="68"/>
        <v/>
      </c>
      <c r="M867" s="14" t="str">
        <f t="shared" si="69"/>
        <v/>
      </c>
    </row>
    <row r="868" spans="1:13" x14ac:dyDescent="0.25">
      <c r="A868" s="16"/>
      <c r="B868" s="10"/>
      <c r="C868" s="14" t="str">
        <f>IFERROR(INDEX(Menu!$C$6:$C$205,MATCH($B868,Menu!$B$6:$B$205,0)),"")</f>
        <v/>
      </c>
      <c r="D868" s="18"/>
      <c r="E868" s="8" t="str">
        <f>IFERROR(INDEX(Menu!$E$6:$E$205,MATCH($B868,Menu!$B$6:$B$205,0)),"")</f>
        <v/>
      </c>
      <c r="F868" s="8" t="str">
        <f t="shared" si="65"/>
        <v/>
      </c>
      <c r="G868" s="15" t="str">
        <f>IFERROR(INDEX(Menu!$D$6:$D$205,MATCH($B868,Menu!$B$6:$B$205,0)),"")</f>
        <v/>
      </c>
      <c r="H868" s="15" t="str">
        <f t="shared" si="66"/>
        <v/>
      </c>
      <c r="I868" s="15" t="str">
        <f t="shared" si="67"/>
        <v/>
      </c>
      <c r="J868" s="10"/>
      <c r="K868" s="10"/>
      <c r="L868" t="str">
        <f t="shared" si="68"/>
        <v/>
      </c>
      <c r="M868" s="14" t="str">
        <f t="shared" si="69"/>
        <v/>
      </c>
    </row>
    <row r="869" spans="1:13" x14ac:dyDescent="0.25">
      <c r="A869" s="16"/>
      <c r="B869" s="10"/>
      <c r="C869" s="14" t="str">
        <f>IFERROR(INDEX(Menu!$C$6:$C$205,MATCH($B869,Menu!$B$6:$B$205,0)),"")</f>
        <v/>
      </c>
      <c r="D869" s="18"/>
      <c r="E869" s="8" t="str">
        <f>IFERROR(INDEX(Menu!$E$6:$E$205,MATCH($B869,Menu!$B$6:$B$205,0)),"")</f>
        <v/>
      </c>
      <c r="F869" s="8" t="str">
        <f t="shared" si="65"/>
        <v/>
      </c>
      <c r="G869" s="15" t="str">
        <f>IFERROR(INDEX(Menu!$D$6:$D$205,MATCH($B869,Menu!$B$6:$B$205,0)),"")</f>
        <v/>
      </c>
      <c r="H869" s="15" t="str">
        <f t="shared" si="66"/>
        <v/>
      </c>
      <c r="I869" s="15" t="str">
        <f t="shared" si="67"/>
        <v/>
      </c>
      <c r="J869" s="10"/>
      <c r="K869" s="10"/>
      <c r="L869" t="str">
        <f t="shared" si="68"/>
        <v/>
      </c>
      <c r="M869" s="14" t="str">
        <f t="shared" si="69"/>
        <v/>
      </c>
    </row>
    <row r="870" spans="1:13" x14ac:dyDescent="0.25">
      <c r="A870" s="16"/>
      <c r="B870" s="10"/>
      <c r="C870" s="14" t="str">
        <f>IFERROR(INDEX(Menu!$C$6:$C$205,MATCH($B870,Menu!$B$6:$B$205,0)),"")</f>
        <v/>
      </c>
      <c r="D870" s="18"/>
      <c r="E870" s="8" t="str">
        <f>IFERROR(INDEX(Menu!$E$6:$E$205,MATCH($B870,Menu!$B$6:$B$205,0)),"")</f>
        <v/>
      </c>
      <c r="F870" s="8" t="str">
        <f t="shared" si="65"/>
        <v/>
      </c>
      <c r="G870" s="15" t="str">
        <f>IFERROR(INDEX(Menu!$D$6:$D$205,MATCH($B870,Menu!$B$6:$B$205,0)),"")</f>
        <v/>
      </c>
      <c r="H870" s="15" t="str">
        <f t="shared" si="66"/>
        <v/>
      </c>
      <c r="I870" s="15" t="str">
        <f t="shared" si="67"/>
        <v/>
      </c>
      <c r="J870" s="10"/>
      <c r="K870" s="10"/>
      <c r="L870" t="str">
        <f t="shared" si="68"/>
        <v/>
      </c>
      <c r="M870" s="14" t="str">
        <f t="shared" si="69"/>
        <v/>
      </c>
    </row>
    <row r="871" spans="1:13" x14ac:dyDescent="0.25">
      <c r="A871" s="16"/>
      <c r="B871" s="10"/>
      <c r="C871" s="14" t="str">
        <f>IFERROR(INDEX(Menu!$C$6:$C$205,MATCH($B871,Menu!$B$6:$B$205,0)),"")</f>
        <v/>
      </c>
      <c r="D871" s="18"/>
      <c r="E871" s="8" t="str">
        <f>IFERROR(INDEX(Menu!$E$6:$E$205,MATCH($B871,Menu!$B$6:$B$205,0)),"")</f>
        <v/>
      </c>
      <c r="F871" s="8" t="str">
        <f t="shared" si="65"/>
        <v/>
      </c>
      <c r="G871" s="15" t="str">
        <f>IFERROR(INDEX(Menu!$D$6:$D$205,MATCH($B871,Menu!$B$6:$B$205,0)),"")</f>
        <v/>
      </c>
      <c r="H871" s="15" t="str">
        <f t="shared" si="66"/>
        <v/>
      </c>
      <c r="I871" s="15" t="str">
        <f t="shared" si="67"/>
        <v/>
      </c>
      <c r="J871" s="10"/>
      <c r="K871" s="10"/>
      <c r="L871" t="str">
        <f t="shared" si="68"/>
        <v/>
      </c>
      <c r="M871" s="14" t="str">
        <f t="shared" si="69"/>
        <v/>
      </c>
    </row>
    <row r="872" spans="1:13" x14ac:dyDescent="0.25">
      <c r="A872" s="16"/>
      <c r="B872" s="10"/>
      <c r="C872" s="14" t="str">
        <f>IFERROR(INDEX(Menu!$C$6:$C$205,MATCH($B872,Menu!$B$6:$B$205,0)),"")</f>
        <v/>
      </c>
      <c r="D872" s="18"/>
      <c r="E872" s="8" t="str">
        <f>IFERROR(INDEX(Menu!$E$6:$E$205,MATCH($B872,Menu!$B$6:$B$205,0)),"")</f>
        <v/>
      </c>
      <c r="F872" s="8" t="str">
        <f t="shared" si="65"/>
        <v/>
      </c>
      <c r="G872" s="15" t="str">
        <f>IFERROR(INDEX(Menu!$D$6:$D$205,MATCH($B872,Menu!$B$6:$B$205,0)),"")</f>
        <v/>
      </c>
      <c r="H872" s="15" t="str">
        <f t="shared" si="66"/>
        <v/>
      </c>
      <c r="I872" s="15" t="str">
        <f t="shared" si="67"/>
        <v/>
      </c>
      <c r="J872" s="10"/>
      <c r="K872" s="10"/>
      <c r="L872" t="str">
        <f t="shared" si="68"/>
        <v/>
      </c>
      <c r="M872" s="14" t="str">
        <f t="shared" si="69"/>
        <v/>
      </c>
    </row>
    <row r="873" spans="1:13" x14ac:dyDescent="0.25">
      <c r="A873" s="16"/>
      <c r="B873" s="10"/>
      <c r="C873" s="14" t="str">
        <f>IFERROR(INDEX(Menu!$C$6:$C$205,MATCH($B873,Menu!$B$6:$B$205,0)),"")</f>
        <v/>
      </c>
      <c r="D873" s="18"/>
      <c r="E873" s="8" t="str">
        <f>IFERROR(INDEX(Menu!$E$6:$E$205,MATCH($B873,Menu!$B$6:$B$205,0)),"")</f>
        <v/>
      </c>
      <c r="F873" s="8" t="str">
        <f t="shared" si="65"/>
        <v/>
      </c>
      <c r="G873" s="15" t="str">
        <f>IFERROR(INDEX(Menu!$D$6:$D$205,MATCH($B873,Menu!$B$6:$B$205,0)),"")</f>
        <v/>
      </c>
      <c r="H873" s="15" t="str">
        <f t="shared" si="66"/>
        <v/>
      </c>
      <c r="I873" s="15" t="str">
        <f t="shared" si="67"/>
        <v/>
      </c>
      <c r="J873" s="10"/>
      <c r="K873" s="10"/>
      <c r="L873" t="str">
        <f t="shared" si="68"/>
        <v/>
      </c>
      <c r="M873" s="14" t="str">
        <f t="shared" si="69"/>
        <v/>
      </c>
    </row>
    <row r="874" spans="1:13" x14ac:dyDescent="0.25">
      <c r="A874" s="16"/>
      <c r="B874" s="10"/>
      <c r="C874" s="14" t="str">
        <f>IFERROR(INDEX(Menu!$C$6:$C$205,MATCH($B874,Menu!$B$6:$B$205,0)),"")</f>
        <v/>
      </c>
      <c r="D874" s="18"/>
      <c r="E874" s="8" t="str">
        <f>IFERROR(INDEX(Menu!$E$6:$E$205,MATCH($B874,Menu!$B$6:$B$205,0)),"")</f>
        <v/>
      </c>
      <c r="F874" s="8" t="str">
        <f t="shared" si="65"/>
        <v/>
      </c>
      <c r="G874" s="15" t="str">
        <f>IFERROR(INDEX(Menu!$D$6:$D$205,MATCH($B874,Menu!$B$6:$B$205,0)),"")</f>
        <v/>
      </c>
      <c r="H874" s="15" t="str">
        <f t="shared" si="66"/>
        <v/>
      </c>
      <c r="I874" s="15" t="str">
        <f t="shared" si="67"/>
        <v/>
      </c>
      <c r="J874" s="10"/>
      <c r="K874" s="10"/>
      <c r="L874" t="str">
        <f t="shared" si="68"/>
        <v/>
      </c>
      <c r="M874" s="14" t="str">
        <f t="shared" si="69"/>
        <v/>
      </c>
    </row>
    <row r="875" spans="1:13" x14ac:dyDescent="0.25">
      <c r="A875" s="16"/>
      <c r="B875" s="10"/>
      <c r="C875" s="14" t="str">
        <f>IFERROR(INDEX(Menu!$C$6:$C$205,MATCH($B875,Menu!$B$6:$B$205,0)),"")</f>
        <v/>
      </c>
      <c r="D875" s="18"/>
      <c r="E875" s="8" t="str">
        <f>IFERROR(INDEX(Menu!$E$6:$E$205,MATCH($B875,Menu!$B$6:$B$205,0)),"")</f>
        <v/>
      </c>
      <c r="F875" s="8" t="str">
        <f t="shared" si="65"/>
        <v/>
      </c>
      <c r="G875" s="15" t="str">
        <f>IFERROR(INDEX(Menu!$D$6:$D$205,MATCH($B875,Menu!$B$6:$B$205,0)),"")</f>
        <v/>
      </c>
      <c r="H875" s="15" t="str">
        <f t="shared" si="66"/>
        <v/>
      </c>
      <c r="I875" s="15" t="str">
        <f t="shared" si="67"/>
        <v/>
      </c>
      <c r="J875" s="10"/>
      <c r="K875" s="10"/>
      <c r="L875" t="str">
        <f t="shared" si="68"/>
        <v/>
      </c>
      <c r="M875" s="14" t="str">
        <f t="shared" si="69"/>
        <v/>
      </c>
    </row>
    <row r="876" spans="1:13" x14ac:dyDescent="0.25">
      <c r="A876" s="16"/>
      <c r="B876" s="10"/>
      <c r="C876" s="14" t="str">
        <f>IFERROR(INDEX(Menu!$C$6:$C$205,MATCH($B876,Menu!$B$6:$B$205,0)),"")</f>
        <v/>
      </c>
      <c r="D876" s="18"/>
      <c r="E876" s="8" t="str">
        <f>IFERROR(INDEX(Menu!$E$6:$E$205,MATCH($B876,Menu!$B$6:$B$205,0)),"")</f>
        <v/>
      </c>
      <c r="F876" s="8" t="str">
        <f t="shared" si="65"/>
        <v/>
      </c>
      <c r="G876" s="15" t="str">
        <f>IFERROR(INDEX(Menu!$D$6:$D$205,MATCH($B876,Menu!$B$6:$B$205,0)),"")</f>
        <v/>
      </c>
      <c r="H876" s="15" t="str">
        <f t="shared" si="66"/>
        <v/>
      </c>
      <c r="I876" s="15" t="str">
        <f t="shared" si="67"/>
        <v/>
      </c>
      <c r="J876" s="10"/>
      <c r="K876" s="10"/>
      <c r="L876" t="str">
        <f t="shared" si="68"/>
        <v/>
      </c>
      <c r="M876" s="14" t="str">
        <f t="shared" si="69"/>
        <v/>
      </c>
    </row>
    <row r="877" spans="1:13" x14ac:dyDescent="0.25">
      <c r="A877" s="16"/>
      <c r="B877" s="10"/>
      <c r="C877" s="14" t="str">
        <f>IFERROR(INDEX(Menu!$C$6:$C$205,MATCH($B877,Menu!$B$6:$B$205,0)),"")</f>
        <v/>
      </c>
      <c r="D877" s="18"/>
      <c r="E877" s="8" t="str">
        <f>IFERROR(INDEX(Menu!$E$6:$E$205,MATCH($B877,Menu!$B$6:$B$205,0)),"")</f>
        <v/>
      </c>
      <c r="F877" s="8" t="str">
        <f t="shared" si="65"/>
        <v/>
      </c>
      <c r="G877" s="15" t="str">
        <f>IFERROR(INDEX(Menu!$D$6:$D$205,MATCH($B877,Menu!$B$6:$B$205,0)),"")</f>
        <v/>
      </c>
      <c r="H877" s="15" t="str">
        <f t="shared" si="66"/>
        <v/>
      </c>
      <c r="I877" s="15" t="str">
        <f t="shared" si="67"/>
        <v/>
      </c>
      <c r="J877" s="10"/>
      <c r="K877" s="10"/>
      <c r="L877" t="str">
        <f t="shared" si="68"/>
        <v/>
      </c>
      <c r="M877" s="14" t="str">
        <f t="shared" si="69"/>
        <v/>
      </c>
    </row>
    <row r="878" spans="1:13" x14ac:dyDescent="0.25">
      <c r="A878" s="16"/>
      <c r="B878" s="10"/>
      <c r="C878" s="14" t="str">
        <f>IFERROR(INDEX(Menu!$C$6:$C$205,MATCH($B878,Menu!$B$6:$B$205,0)),"")</f>
        <v/>
      </c>
      <c r="D878" s="18"/>
      <c r="E878" s="8" t="str">
        <f>IFERROR(INDEX(Menu!$E$6:$E$205,MATCH($B878,Menu!$B$6:$B$205,0)),"")</f>
        <v/>
      </c>
      <c r="F878" s="8" t="str">
        <f t="shared" si="65"/>
        <v/>
      </c>
      <c r="G878" s="15" t="str">
        <f>IFERROR(INDEX(Menu!$D$6:$D$205,MATCH($B878,Menu!$B$6:$B$205,0)),"")</f>
        <v/>
      </c>
      <c r="H878" s="15" t="str">
        <f t="shared" si="66"/>
        <v/>
      </c>
      <c r="I878" s="15" t="str">
        <f t="shared" si="67"/>
        <v/>
      </c>
      <c r="J878" s="10"/>
      <c r="K878" s="10"/>
      <c r="L878" t="str">
        <f t="shared" si="68"/>
        <v/>
      </c>
      <c r="M878" s="14" t="str">
        <f t="shared" si="69"/>
        <v/>
      </c>
    </row>
    <row r="879" spans="1:13" x14ac:dyDescent="0.25">
      <c r="A879" s="16"/>
      <c r="B879" s="10"/>
      <c r="C879" s="14" t="str">
        <f>IFERROR(INDEX(Menu!$C$6:$C$205,MATCH($B879,Menu!$B$6:$B$205,0)),"")</f>
        <v/>
      </c>
      <c r="D879" s="18"/>
      <c r="E879" s="8" t="str">
        <f>IFERROR(INDEX(Menu!$E$6:$E$205,MATCH($B879,Menu!$B$6:$B$205,0)),"")</f>
        <v/>
      </c>
      <c r="F879" s="8" t="str">
        <f t="shared" si="65"/>
        <v/>
      </c>
      <c r="G879" s="15" t="str">
        <f>IFERROR(INDEX(Menu!$D$6:$D$205,MATCH($B879,Menu!$B$6:$B$205,0)),"")</f>
        <v/>
      </c>
      <c r="H879" s="15" t="str">
        <f t="shared" si="66"/>
        <v/>
      </c>
      <c r="I879" s="15" t="str">
        <f t="shared" si="67"/>
        <v/>
      </c>
      <c r="J879" s="10"/>
      <c r="K879" s="10"/>
      <c r="L879" t="str">
        <f t="shared" si="68"/>
        <v/>
      </c>
      <c r="M879" s="14" t="str">
        <f t="shared" si="69"/>
        <v/>
      </c>
    </row>
    <row r="880" spans="1:13" x14ac:dyDescent="0.25">
      <c r="A880" s="16"/>
      <c r="B880" s="10"/>
      <c r="C880" s="14" t="str">
        <f>IFERROR(INDEX(Menu!$C$6:$C$205,MATCH($B880,Menu!$B$6:$B$205,0)),"")</f>
        <v/>
      </c>
      <c r="D880" s="18"/>
      <c r="E880" s="8" t="str">
        <f>IFERROR(INDEX(Menu!$E$6:$E$205,MATCH($B880,Menu!$B$6:$B$205,0)),"")</f>
        <v/>
      </c>
      <c r="F880" s="8" t="str">
        <f t="shared" si="65"/>
        <v/>
      </c>
      <c r="G880" s="15" t="str">
        <f>IFERROR(INDEX(Menu!$D$6:$D$205,MATCH($B880,Menu!$B$6:$B$205,0)),"")</f>
        <v/>
      </c>
      <c r="H880" s="15" t="str">
        <f t="shared" si="66"/>
        <v/>
      </c>
      <c r="I880" s="15" t="str">
        <f t="shared" si="67"/>
        <v/>
      </c>
      <c r="J880" s="10"/>
      <c r="K880" s="10"/>
      <c r="L880" t="str">
        <f t="shared" si="68"/>
        <v/>
      </c>
      <c r="M880" s="14" t="str">
        <f t="shared" si="69"/>
        <v/>
      </c>
    </row>
    <row r="881" spans="1:13" x14ac:dyDescent="0.25">
      <c r="A881" s="16"/>
      <c r="B881" s="10"/>
      <c r="C881" s="14" t="str">
        <f>IFERROR(INDEX(Menu!$C$6:$C$205,MATCH($B881,Menu!$B$6:$B$205,0)),"")</f>
        <v/>
      </c>
      <c r="D881" s="18"/>
      <c r="E881" s="8" t="str">
        <f>IFERROR(INDEX(Menu!$E$6:$E$205,MATCH($B881,Menu!$B$6:$B$205,0)),"")</f>
        <v/>
      </c>
      <c r="F881" s="8" t="str">
        <f t="shared" si="65"/>
        <v/>
      </c>
      <c r="G881" s="15" t="str">
        <f>IFERROR(INDEX(Menu!$D$6:$D$205,MATCH($B881,Menu!$B$6:$B$205,0)),"")</f>
        <v/>
      </c>
      <c r="H881" s="15" t="str">
        <f t="shared" si="66"/>
        <v/>
      </c>
      <c r="I881" s="15" t="str">
        <f t="shared" si="67"/>
        <v/>
      </c>
      <c r="J881" s="10"/>
      <c r="K881" s="10"/>
      <c r="L881" t="str">
        <f t="shared" si="68"/>
        <v/>
      </c>
      <c r="M881" s="14" t="str">
        <f t="shared" si="69"/>
        <v/>
      </c>
    </row>
    <row r="882" spans="1:13" x14ac:dyDescent="0.25">
      <c r="A882" s="16"/>
      <c r="B882" s="10"/>
      <c r="C882" s="14" t="str">
        <f>IFERROR(INDEX(Menu!$C$6:$C$205,MATCH($B882,Menu!$B$6:$B$205,0)),"")</f>
        <v/>
      </c>
      <c r="D882" s="18"/>
      <c r="E882" s="8" t="str">
        <f>IFERROR(INDEX(Menu!$E$6:$E$205,MATCH($B882,Menu!$B$6:$B$205,0)),"")</f>
        <v/>
      </c>
      <c r="F882" s="8" t="str">
        <f t="shared" si="65"/>
        <v/>
      </c>
      <c r="G882" s="15" t="str">
        <f>IFERROR(INDEX(Menu!$D$6:$D$205,MATCH($B882,Menu!$B$6:$B$205,0)),"")</f>
        <v/>
      </c>
      <c r="H882" s="15" t="str">
        <f t="shared" si="66"/>
        <v/>
      </c>
      <c r="I882" s="15" t="str">
        <f t="shared" si="67"/>
        <v/>
      </c>
      <c r="J882" s="10"/>
      <c r="K882" s="10"/>
      <c r="L882" t="str">
        <f t="shared" si="68"/>
        <v/>
      </c>
      <c r="M882" s="14" t="str">
        <f t="shared" si="69"/>
        <v/>
      </c>
    </row>
    <row r="883" spans="1:13" x14ac:dyDescent="0.25">
      <c r="A883" s="16"/>
      <c r="B883" s="10"/>
      <c r="C883" s="14" t="str">
        <f>IFERROR(INDEX(Menu!$C$6:$C$205,MATCH($B883,Menu!$B$6:$B$205,0)),"")</f>
        <v/>
      </c>
      <c r="D883" s="18"/>
      <c r="E883" s="8" t="str">
        <f>IFERROR(INDEX(Menu!$E$6:$E$205,MATCH($B883,Menu!$B$6:$B$205,0)),"")</f>
        <v/>
      </c>
      <c r="F883" s="8" t="str">
        <f t="shared" si="65"/>
        <v/>
      </c>
      <c r="G883" s="15" t="str">
        <f>IFERROR(INDEX(Menu!$D$6:$D$205,MATCH($B883,Menu!$B$6:$B$205,0)),"")</f>
        <v/>
      </c>
      <c r="H883" s="15" t="str">
        <f t="shared" si="66"/>
        <v/>
      </c>
      <c r="I883" s="15" t="str">
        <f t="shared" si="67"/>
        <v/>
      </c>
      <c r="J883" s="10"/>
      <c r="K883" s="10"/>
      <c r="L883" t="str">
        <f t="shared" si="68"/>
        <v/>
      </c>
      <c r="M883" s="14" t="str">
        <f t="shared" si="69"/>
        <v/>
      </c>
    </row>
    <row r="884" spans="1:13" x14ac:dyDescent="0.25">
      <c r="A884" s="16"/>
      <c r="B884" s="10"/>
      <c r="C884" s="14" t="str">
        <f>IFERROR(INDEX(Menu!$C$6:$C$205,MATCH($B884,Menu!$B$6:$B$205,0)),"")</f>
        <v/>
      </c>
      <c r="D884" s="18"/>
      <c r="E884" s="8" t="str">
        <f>IFERROR(INDEX(Menu!$E$6:$E$205,MATCH($B884,Menu!$B$6:$B$205,0)),"")</f>
        <v/>
      </c>
      <c r="F884" s="8" t="str">
        <f t="shared" si="65"/>
        <v/>
      </c>
      <c r="G884" s="15" t="str">
        <f>IFERROR(INDEX(Menu!$D$6:$D$205,MATCH($B884,Menu!$B$6:$B$205,0)),"")</f>
        <v/>
      </c>
      <c r="H884" s="15" t="str">
        <f t="shared" si="66"/>
        <v/>
      </c>
      <c r="I884" s="15" t="str">
        <f t="shared" si="67"/>
        <v/>
      </c>
      <c r="J884" s="10"/>
      <c r="K884" s="10"/>
      <c r="L884" t="str">
        <f t="shared" si="68"/>
        <v/>
      </c>
      <c r="M884" s="14" t="str">
        <f t="shared" si="69"/>
        <v/>
      </c>
    </row>
    <row r="885" spans="1:13" x14ac:dyDescent="0.25">
      <c r="A885" s="16"/>
      <c r="B885" s="10"/>
      <c r="C885" s="14" t="str">
        <f>IFERROR(INDEX(Menu!$C$6:$C$205,MATCH($B885,Menu!$B$6:$B$205,0)),"")</f>
        <v/>
      </c>
      <c r="D885" s="18"/>
      <c r="E885" s="8" t="str">
        <f>IFERROR(INDEX(Menu!$E$6:$E$205,MATCH($B885,Menu!$B$6:$B$205,0)),"")</f>
        <v/>
      </c>
      <c r="F885" s="8" t="str">
        <f t="shared" si="65"/>
        <v/>
      </c>
      <c r="G885" s="15" t="str">
        <f>IFERROR(INDEX(Menu!$D$6:$D$205,MATCH($B885,Menu!$B$6:$B$205,0)),"")</f>
        <v/>
      </c>
      <c r="H885" s="15" t="str">
        <f t="shared" si="66"/>
        <v/>
      </c>
      <c r="I885" s="15" t="str">
        <f t="shared" si="67"/>
        <v/>
      </c>
      <c r="J885" s="10"/>
      <c r="K885" s="10"/>
      <c r="L885" t="str">
        <f t="shared" si="68"/>
        <v/>
      </c>
      <c r="M885" s="14" t="str">
        <f t="shared" si="69"/>
        <v/>
      </c>
    </row>
    <row r="886" spans="1:13" x14ac:dyDescent="0.25">
      <c r="A886" s="16"/>
      <c r="B886" s="10"/>
      <c r="C886" s="14" t="str">
        <f>IFERROR(INDEX(Menu!$C$6:$C$205,MATCH($B886,Menu!$B$6:$B$205,0)),"")</f>
        <v/>
      </c>
      <c r="D886" s="18"/>
      <c r="E886" s="8" t="str">
        <f>IFERROR(INDEX(Menu!$E$6:$E$205,MATCH($B886,Menu!$B$6:$B$205,0)),"")</f>
        <v/>
      </c>
      <c r="F886" s="8" t="str">
        <f t="shared" si="65"/>
        <v/>
      </c>
      <c r="G886" s="15" t="str">
        <f>IFERROR(INDEX(Menu!$D$6:$D$205,MATCH($B886,Menu!$B$6:$B$205,0)),"")</f>
        <v/>
      </c>
      <c r="H886" s="15" t="str">
        <f t="shared" si="66"/>
        <v/>
      </c>
      <c r="I886" s="15" t="str">
        <f t="shared" si="67"/>
        <v/>
      </c>
      <c r="J886" s="10"/>
      <c r="K886" s="10"/>
      <c r="L886" t="str">
        <f t="shared" si="68"/>
        <v/>
      </c>
      <c r="M886" s="14" t="str">
        <f t="shared" si="69"/>
        <v/>
      </c>
    </row>
    <row r="887" spans="1:13" x14ac:dyDescent="0.25">
      <c r="A887" s="16"/>
      <c r="B887" s="10"/>
      <c r="C887" s="14" t="str">
        <f>IFERROR(INDEX(Menu!$C$6:$C$205,MATCH($B887,Menu!$B$6:$B$205,0)),"")</f>
        <v/>
      </c>
      <c r="D887" s="18"/>
      <c r="E887" s="8" t="str">
        <f>IFERROR(INDEX(Menu!$E$6:$E$205,MATCH($B887,Menu!$B$6:$B$205,0)),"")</f>
        <v/>
      </c>
      <c r="F887" s="8" t="str">
        <f t="shared" si="65"/>
        <v/>
      </c>
      <c r="G887" s="15" t="str">
        <f>IFERROR(INDEX(Menu!$D$6:$D$205,MATCH($B887,Menu!$B$6:$B$205,0)),"")</f>
        <v/>
      </c>
      <c r="H887" s="15" t="str">
        <f t="shared" si="66"/>
        <v/>
      </c>
      <c r="I887" s="15" t="str">
        <f t="shared" si="67"/>
        <v/>
      </c>
      <c r="J887" s="10"/>
      <c r="K887" s="10"/>
      <c r="L887" t="str">
        <f t="shared" si="68"/>
        <v/>
      </c>
      <c r="M887" s="14" t="str">
        <f t="shared" si="69"/>
        <v/>
      </c>
    </row>
    <row r="888" spans="1:13" x14ac:dyDescent="0.25">
      <c r="A888" s="16"/>
      <c r="B888" s="10"/>
      <c r="C888" s="14" t="str">
        <f>IFERROR(INDEX(Menu!$C$6:$C$205,MATCH($B888,Menu!$B$6:$B$205,0)),"")</f>
        <v/>
      </c>
      <c r="D888" s="18"/>
      <c r="E888" s="8" t="str">
        <f>IFERROR(INDEX(Menu!$E$6:$E$205,MATCH($B888,Menu!$B$6:$B$205,0)),"")</f>
        <v/>
      </c>
      <c r="F888" s="8" t="str">
        <f t="shared" si="65"/>
        <v/>
      </c>
      <c r="G888" s="15" t="str">
        <f>IFERROR(INDEX(Menu!$D$6:$D$205,MATCH($B888,Menu!$B$6:$B$205,0)),"")</f>
        <v/>
      </c>
      <c r="H888" s="15" t="str">
        <f t="shared" si="66"/>
        <v/>
      </c>
      <c r="I888" s="15" t="str">
        <f t="shared" si="67"/>
        <v/>
      </c>
      <c r="J888" s="10"/>
      <c r="K888" s="10"/>
      <c r="L888" t="str">
        <f t="shared" si="68"/>
        <v/>
      </c>
      <c r="M888" s="14" t="str">
        <f t="shared" si="69"/>
        <v/>
      </c>
    </row>
    <row r="889" spans="1:13" x14ac:dyDescent="0.25">
      <c r="A889" s="16"/>
      <c r="B889" s="10"/>
      <c r="C889" s="14" t="str">
        <f>IFERROR(INDEX(Menu!$C$6:$C$205,MATCH($B889,Menu!$B$6:$B$205,0)),"")</f>
        <v/>
      </c>
      <c r="D889" s="18"/>
      <c r="E889" s="8" t="str">
        <f>IFERROR(INDEX(Menu!$E$6:$E$205,MATCH($B889,Menu!$B$6:$B$205,0)),"")</f>
        <v/>
      </c>
      <c r="F889" s="8" t="str">
        <f t="shared" si="65"/>
        <v/>
      </c>
      <c r="G889" s="15" t="str">
        <f>IFERROR(INDEX(Menu!$D$6:$D$205,MATCH($B889,Menu!$B$6:$B$205,0)),"")</f>
        <v/>
      </c>
      <c r="H889" s="15" t="str">
        <f t="shared" si="66"/>
        <v/>
      </c>
      <c r="I889" s="15" t="str">
        <f t="shared" si="67"/>
        <v/>
      </c>
      <c r="J889" s="10"/>
      <c r="K889" s="10"/>
      <c r="L889" t="str">
        <f t="shared" si="68"/>
        <v/>
      </c>
      <c r="M889" s="14" t="str">
        <f t="shared" si="69"/>
        <v/>
      </c>
    </row>
    <row r="890" spans="1:13" x14ac:dyDescent="0.25">
      <c r="A890" s="16"/>
      <c r="B890" s="10"/>
      <c r="C890" s="14" t="str">
        <f>IFERROR(INDEX(Menu!$C$6:$C$205,MATCH($B890,Menu!$B$6:$B$205,0)),"")</f>
        <v/>
      </c>
      <c r="D890" s="18"/>
      <c r="E890" s="8" t="str">
        <f>IFERROR(INDEX(Menu!$E$6:$E$205,MATCH($B890,Menu!$B$6:$B$205,0)),"")</f>
        <v/>
      </c>
      <c r="F890" s="8" t="str">
        <f t="shared" si="65"/>
        <v/>
      </c>
      <c r="G890" s="15" t="str">
        <f>IFERROR(INDEX(Menu!$D$6:$D$205,MATCH($B890,Menu!$B$6:$B$205,0)),"")</f>
        <v/>
      </c>
      <c r="H890" s="15" t="str">
        <f t="shared" si="66"/>
        <v/>
      </c>
      <c r="I890" s="15" t="str">
        <f t="shared" si="67"/>
        <v/>
      </c>
      <c r="J890" s="10"/>
      <c r="K890" s="10"/>
      <c r="L890" t="str">
        <f t="shared" si="68"/>
        <v/>
      </c>
      <c r="M890" s="14" t="str">
        <f t="shared" si="69"/>
        <v/>
      </c>
    </row>
    <row r="891" spans="1:13" x14ac:dyDescent="0.25">
      <c r="A891" s="16"/>
      <c r="B891" s="10"/>
      <c r="C891" s="14" t="str">
        <f>IFERROR(INDEX(Menu!$C$6:$C$205,MATCH($B891,Menu!$B$6:$B$205,0)),"")</f>
        <v/>
      </c>
      <c r="D891" s="18"/>
      <c r="E891" s="8" t="str">
        <f>IFERROR(INDEX(Menu!$E$6:$E$205,MATCH($B891,Menu!$B$6:$B$205,0)),"")</f>
        <v/>
      </c>
      <c r="F891" s="8" t="str">
        <f t="shared" si="65"/>
        <v/>
      </c>
      <c r="G891" s="15" t="str">
        <f>IFERROR(INDEX(Menu!$D$6:$D$205,MATCH($B891,Menu!$B$6:$B$205,0)),"")</f>
        <v/>
      </c>
      <c r="H891" s="15" t="str">
        <f t="shared" si="66"/>
        <v/>
      </c>
      <c r="I891" s="15" t="str">
        <f t="shared" si="67"/>
        <v/>
      </c>
      <c r="J891" s="10"/>
      <c r="K891" s="10"/>
      <c r="L891" t="str">
        <f t="shared" si="68"/>
        <v/>
      </c>
      <c r="M891" s="14" t="str">
        <f t="shared" si="69"/>
        <v/>
      </c>
    </row>
    <row r="892" spans="1:13" x14ac:dyDescent="0.25">
      <c r="A892" s="16"/>
      <c r="B892" s="10"/>
      <c r="C892" s="14" t="str">
        <f>IFERROR(INDEX(Menu!$C$6:$C$205,MATCH($B892,Menu!$B$6:$B$205,0)),"")</f>
        <v/>
      </c>
      <c r="D892" s="18"/>
      <c r="E892" s="8" t="str">
        <f>IFERROR(INDEX(Menu!$E$6:$E$205,MATCH($B892,Menu!$B$6:$B$205,0)),"")</f>
        <v/>
      </c>
      <c r="F892" s="8" t="str">
        <f t="shared" si="65"/>
        <v/>
      </c>
      <c r="G892" s="15" t="str">
        <f>IFERROR(INDEX(Menu!$D$6:$D$205,MATCH($B892,Menu!$B$6:$B$205,0)),"")</f>
        <v/>
      </c>
      <c r="H892" s="15" t="str">
        <f t="shared" si="66"/>
        <v/>
      </c>
      <c r="I892" s="15" t="str">
        <f t="shared" si="67"/>
        <v/>
      </c>
      <c r="J892" s="10"/>
      <c r="K892" s="10"/>
      <c r="L892" t="str">
        <f t="shared" si="68"/>
        <v/>
      </c>
      <c r="M892" s="14" t="str">
        <f t="shared" si="69"/>
        <v/>
      </c>
    </row>
    <row r="893" spans="1:13" x14ac:dyDescent="0.25">
      <c r="A893" s="16"/>
      <c r="B893" s="10"/>
      <c r="C893" s="14" t="str">
        <f>IFERROR(INDEX(Menu!$C$6:$C$205,MATCH($B893,Menu!$B$6:$B$205,0)),"")</f>
        <v/>
      </c>
      <c r="D893" s="18"/>
      <c r="E893" s="8" t="str">
        <f>IFERROR(INDEX(Menu!$E$6:$E$205,MATCH($B893,Menu!$B$6:$B$205,0)),"")</f>
        <v/>
      </c>
      <c r="F893" s="8" t="str">
        <f t="shared" si="65"/>
        <v/>
      </c>
      <c r="G893" s="15" t="str">
        <f>IFERROR(INDEX(Menu!$D$6:$D$205,MATCH($B893,Menu!$B$6:$B$205,0)),"")</f>
        <v/>
      </c>
      <c r="H893" s="15" t="str">
        <f t="shared" si="66"/>
        <v/>
      </c>
      <c r="I893" s="15" t="str">
        <f t="shared" si="67"/>
        <v/>
      </c>
      <c r="J893" s="10"/>
      <c r="K893" s="10"/>
      <c r="L893" t="str">
        <f t="shared" si="68"/>
        <v/>
      </c>
      <c r="M893" s="14" t="str">
        <f t="shared" si="69"/>
        <v/>
      </c>
    </row>
    <row r="894" spans="1:13" x14ac:dyDescent="0.25">
      <c r="A894" s="16"/>
      <c r="B894" s="10"/>
      <c r="C894" s="14" t="str">
        <f>IFERROR(INDEX(Menu!$C$6:$C$205,MATCH($B894,Menu!$B$6:$B$205,0)),"")</f>
        <v/>
      </c>
      <c r="D894" s="18"/>
      <c r="E894" s="8" t="str">
        <f>IFERROR(INDEX(Menu!$E$6:$E$205,MATCH($B894,Menu!$B$6:$B$205,0)),"")</f>
        <v/>
      </c>
      <c r="F894" s="8" t="str">
        <f t="shared" si="65"/>
        <v/>
      </c>
      <c r="G894" s="15" t="str">
        <f>IFERROR(INDEX(Menu!$D$6:$D$205,MATCH($B894,Menu!$B$6:$B$205,0)),"")</f>
        <v/>
      </c>
      <c r="H894" s="15" t="str">
        <f t="shared" si="66"/>
        <v/>
      </c>
      <c r="I894" s="15" t="str">
        <f t="shared" si="67"/>
        <v/>
      </c>
      <c r="J894" s="10"/>
      <c r="K894" s="10"/>
      <c r="L894" t="str">
        <f t="shared" si="68"/>
        <v/>
      </c>
      <c r="M894" s="14" t="str">
        <f t="shared" si="69"/>
        <v/>
      </c>
    </row>
    <row r="895" spans="1:13" x14ac:dyDescent="0.25">
      <c r="A895" s="16"/>
      <c r="B895" s="10"/>
      <c r="C895" s="14" t="str">
        <f>IFERROR(INDEX(Menu!$C$6:$C$205,MATCH($B895,Menu!$B$6:$B$205,0)),"")</f>
        <v/>
      </c>
      <c r="D895" s="18"/>
      <c r="E895" s="8" t="str">
        <f>IFERROR(INDEX(Menu!$E$6:$E$205,MATCH($B895,Menu!$B$6:$B$205,0)),"")</f>
        <v/>
      </c>
      <c r="F895" s="8" t="str">
        <f t="shared" si="65"/>
        <v/>
      </c>
      <c r="G895" s="15" t="str">
        <f>IFERROR(INDEX(Menu!$D$6:$D$205,MATCH($B895,Menu!$B$6:$B$205,0)),"")</f>
        <v/>
      </c>
      <c r="H895" s="15" t="str">
        <f t="shared" si="66"/>
        <v/>
      </c>
      <c r="I895" s="15" t="str">
        <f t="shared" si="67"/>
        <v/>
      </c>
      <c r="J895" s="10"/>
      <c r="K895" s="10"/>
      <c r="L895" t="str">
        <f t="shared" si="68"/>
        <v/>
      </c>
      <c r="M895" s="14" t="str">
        <f t="shared" si="69"/>
        <v/>
      </c>
    </row>
    <row r="896" spans="1:13" x14ac:dyDescent="0.25">
      <c r="A896" s="16"/>
      <c r="B896" s="10"/>
      <c r="C896" s="14" t="str">
        <f>IFERROR(INDEX(Menu!$C$6:$C$205,MATCH($B896,Menu!$B$6:$B$205,0)),"")</f>
        <v/>
      </c>
      <c r="D896" s="18"/>
      <c r="E896" s="8" t="str">
        <f>IFERROR(INDEX(Menu!$E$6:$E$205,MATCH($B896,Menu!$B$6:$B$205,0)),"")</f>
        <v/>
      </c>
      <c r="F896" s="8" t="str">
        <f t="shared" si="65"/>
        <v/>
      </c>
      <c r="G896" s="15" t="str">
        <f>IFERROR(INDEX(Menu!$D$6:$D$205,MATCH($B896,Menu!$B$6:$B$205,0)),"")</f>
        <v/>
      </c>
      <c r="H896" s="15" t="str">
        <f t="shared" si="66"/>
        <v/>
      </c>
      <c r="I896" s="15" t="str">
        <f t="shared" si="67"/>
        <v/>
      </c>
      <c r="J896" s="10"/>
      <c r="K896" s="10"/>
      <c r="L896" t="str">
        <f t="shared" si="68"/>
        <v/>
      </c>
      <c r="M896" s="14" t="str">
        <f t="shared" si="69"/>
        <v/>
      </c>
    </row>
    <row r="897" spans="1:13" x14ac:dyDescent="0.25">
      <c r="A897" s="16"/>
      <c r="B897" s="10"/>
      <c r="C897" s="14" t="str">
        <f>IFERROR(INDEX(Menu!$C$6:$C$205,MATCH($B897,Menu!$B$6:$B$205,0)),"")</f>
        <v/>
      </c>
      <c r="D897" s="18"/>
      <c r="E897" s="8" t="str">
        <f>IFERROR(INDEX(Menu!$E$6:$E$205,MATCH($B897,Menu!$B$6:$B$205,0)),"")</f>
        <v/>
      </c>
      <c r="F897" s="8" t="str">
        <f t="shared" si="65"/>
        <v/>
      </c>
      <c r="G897" s="15" t="str">
        <f>IFERROR(INDEX(Menu!$D$6:$D$205,MATCH($B897,Menu!$B$6:$B$205,0)),"")</f>
        <v/>
      </c>
      <c r="H897" s="15" t="str">
        <f t="shared" si="66"/>
        <v/>
      </c>
      <c r="I897" s="15" t="str">
        <f t="shared" si="67"/>
        <v/>
      </c>
      <c r="J897" s="10"/>
      <c r="K897" s="10"/>
      <c r="L897" t="str">
        <f t="shared" si="68"/>
        <v/>
      </c>
      <c r="M897" s="14" t="str">
        <f t="shared" si="69"/>
        <v/>
      </c>
    </row>
    <row r="898" spans="1:13" x14ac:dyDescent="0.25">
      <c r="A898" s="16"/>
      <c r="B898" s="10"/>
      <c r="C898" s="14" t="str">
        <f>IFERROR(INDEX(Menu!$C$6:$C$205,MATCH($B898,Menu!$B$6:$B$205,0)),"")</f>
        <v/>
      </c>
      <c r="D898" s="18"/>
      <c r="E898" s="8" t="str">
        <f>IFERROR(INDEX(Menu!$E$6:$E$205,MATCH($B898,Menu!$B$6:$B$205,0)),"")</f>
        <v/>
      </c>
      <c r="F898" s="8" t="str">
        <f t="shared" si="65"/>
        <v/>
      </c>
      <c r="G898" s="15" t="str">
        <f>IFERROR(INDEX(Menu!$D$6:$D$205,MATCH($B898,Menu!$B$6:$B$205,0)),"")</f>
        <v/>
      </c>
      <c r="H898" s="15" t="str">
        <f t="shared" si="66"/>
        <v/>
      </c>
      <c r="I898" s="15" t="str">
        <f t="shared" si="67"/>
        <v/>
      </c>
      <c r="J898" s="10"/>
      <c r="K898" s="10"/>
      <c r="L898" t="str">
        <f t="shared" si="68"/>
        <v/>
      </c>
      <c r="M898" s="14" t="str">
        <f t="shared" si="69"/>
        <v/>
      </c>
    </row>
    <row r="899" spans="1:13" x14ac:dyDescent="0.25">
      <c r="A899" s="16"/>
      <c r="B899" s="10"/>
      <c r="C899" s="14" t="str">
        <f>IFERROR(INDEX(Menu!$C$6:$C$205,MATCH($B899,Menu!$B$6:$B$205,0)),"")</f>
        <v/>
      </c>
      <c r="D899" s="18"/>
      <c r="E899" s="8" t="str">
        <f>IFERROR(INDEX(Menu!$E$6:$E$205,MATCH($B899,Menu!$B$6:$B$205,0)),"")</f>
        <v/>
      </c>
      <c r="F899" s="8" t="str">
        <f t="shared" si="65"/>
        <v/>
      </c>
      <c r="G899" s="15" t="str">
        <f>IFERROR(INDEX(Menu!$D$6:$D$205,MATCH($B899,Menu!$B$6:$B$205,0)),"")</f>
        <v/>
      </c>
      <c r="H899" s="15" t="str">
        <f t="shared" si="66"/>
        <v/>
      </c>
      <c r="I899" s="15" t="str">
        <f t="shared" si="67"/>
        <v/>
      </c>
      <c r="J899" s="10"/>
      <c r="K899" s="10"/>
      <c r="L899" t="str">
        <f t="shared" si="68"/>
        <v/>
      </c>
      <c r="M899" s="14" t="str">
        <f t="shared" si="69"/>
        <v/>
      </c>
    </row>
    <row r="900" spans="1:13" x14ac:dyDescent="0.25">
      <c r="A900" s="16"/>
      <c r="B900" s="10"/>
      <c r="C900" s="14" t="str">
        <f>IFERROR(INDEX(Menu!$C$6:$C$205,MATCH($B900,Menu!$B$6:$B$205,0)),"")</f>
        <v/>
      </c>
      <c r="D900" s="18"/>
      <c r="E900" s="8" t="str">
        <f>IFERROR(INDEX(Menu!$E$6:$E$205,MATCH($B900,Menu!$B$6:$B$205,0)),"")</f>
        <v/>
      </c>
      <c r="F900" s="8" t="str">
        <f t="shared" si="65"/>
        <v/>
      </c>
      <c r="G900" s="15" t="str">
        <f>IFERROR(INDEX(Menu!$D$6:$D$205,MATCH($B900,Menu!$B$6:$B$205,0)),"")</f>
        <v/>
      </c>
      <c r="H900" s="15" t="str">
        <f t="shared" si="66"/>
        <v/>
      </c>
      <c r="I900" s="15" t="str">
        <f t="shared" si="67"/>
        <v/>
      </c>
      <c r="J900" s="10"/>
      <c r="K900" s="10"/>
      <c r="L900" t="str">
        <f t="shared" si="68"/>
        <v/>
      </c>
      <c r="M900" s="14" t="str">
        <f t="shared" si="69"/>
        <v/>
      </c>
    </row>
    <row r="901" spans="1:13" x14ac:dyDescent="0.25">
      <c r="A901" s="16"/>
      <c r="B901" s="10"/>
      <c r="C901" s="14" t="str">
        <f>IFERROR(INDEX(Menu!$C$6:$C$205,MATCH($B901,Menu!$B$6:$B$205,0)),"")</f>
        <v/>
      </c>
      <c r="D901" s="18"/>
      <c r="E901" s="8" t="str">
        <f>IFERROR(INDEX(Menu!$E$6:$E$205,MATCH($B901,Menu!$B$6:$B$205,0)),"")</f>
        <v/>
      </c>
      <c r="F901" s="8" t="str">
        <f t="shared" si="65"/>
        <v/>
      </c>
      <c r="G901" s="15" t="str">
        <f>IFERROR(INDEX(Menu!$D$6:$D$205,MATCH($B901,Menu!$B$6:$B$205,0)),"")</f>
        <v/>
      </c>
      <c r="H901" s="15" t="str">
        <f t="shared" si="66"/>
        <v/>
      </c>
      <c r="I901" s="15" t="str">
        <f t="shared" si="67"/>
        <v/>
      </c>
      <c r="J901" s="10"/>
      <c r="K901" s="10"/>
      <c r="L901" t="str">
        <f t="shared" si="68"/>
        <v/>
      </c>
      <c r="M901" s="14" t="str">
        <f t="shared" si="69"/>
        <v/>
      </c>
    </row>
    <row r="902" spans="1:13" x14ac:dyDescent="0.25">
      <c r="A902" s="16"/>
      <c r="B902" s="10"/>
      <c r="C902" s="14" t="str">
        <f>IFERROR(INDEX(Menu!$C$6:$C$205,MATCH($B902,Menu!$B$6:$B$205,0)),"")</f>
        <v/>
      </c>
      <c r="D902" s="18"/>
      <c r="E902" s="8" t="str">
        <f>IFERROR(INDEX(Menu!$E$6:$E$205,MATCH($B902,Menu!$B$6:$B$205,0)),"")</f>
        <v/>
      </c>
      <c r="F902" s="8" t="str">
        <f t="shared" ref="F902:F965" si="70">IF(OR($D902="",$E902=""),"",$D902*$E902)</f>
        <v/>
      </c>
      <c r="G902" s="15" t="str">
        <f>IFERROR(INDEX(Menu!$D$6:$D$205,MATCH($B902,Menu!$B$6:$B$205,0)),"")</f>
        <v/>
      </c>
      <c r="H902" s="15" t="str">
        <f t="shared" ref="H902:H965" si="71">IF(OR($D902="",$G902=""),"",$D902*$G902)</f>
        <v/>
      </c>
      <c r="I902" s="15" t="str">
        <f t="shared" ref="I902:I965" si="72">IF(OR($F902="",$H902=""),"",$F902-$H902)</f>
        <v/>
      </c>
      <c r="J902" s="10"/>
      <c r="K902" s="10"/>
      <c r="L902" t="str">
        <f t="shared" ref="L902:L965" si="73">IF($A902="","",CHOOSE(WEEKDAY($A902,2),"Lunes","Martes","Miercoles","Jueves","Viernes","Sabado","Domingo"))</f>
        <v/>
      </c>
      <c r="M902" s="14" t="str">
        <f t="shared" ref="M902:M965" si="74">IF($A902="","",TEXT($A902,"YYYY-MM"))</f>
        <v/>
      </c>
    </row>
    <row r="903" spans="1:13" x14ac:dyDescent="0.25">
      <c r="A903" s="16"/>
      <c r="B903" s="10"/>
      <c r="C903" s="14" t="str">
        <f>IFERROR(INDEX(Menu!$C$6:$C$205,MATCH($B903,Menu!$B$6:$B$205,0)),"")</f>
        <v/>
      </c>
      <c r="D903" s="18"/>
      <c r="E903" s="8" t="str">
        <f>IFERROR(INDEX(Menu!$E$6:$E$205,MATCH($B903,Menu!$B$6:$B$205,0)),"")</f>
        <v/>
      </c>
      <c r="F903" s="8" t="str">
        <f t="shared" si="70"/>
        <v/>
      </c>
      <c r="G903" s="15" t="str">
        <f>IFERROR(INDEX(Menu!$D$6:$D$205,MATCH($B903,Menu!$B$6:$B$205,0)),"")</f>
        <v/>
      </c>
      <c r="H903" s="15" t="str">
        <f t="shared" si="71"/>
        <v/>
      </c>
      <c r="I903" s="15" t="str">
        <f t="shared" si="72"/>
        <v/>
      </c>
      <c r="J903" s="10"/>
      <c r="K903" s="10"/>
      <c r="L903" t="str">
        <f t="shared" si="73"/>
        <v/>
      </c>
      <c r="M903" s="14" t="str">
        <f t="shared" si="74"/>
        <v/>
      </c>
    </row>
    <row r="904" spans="1:13" x14ac:dyDescent="0.25">
      <c r="A904" s="16"/>
      <c r="B904" s="10"/>
      <c r="C904" s="14" t="str">
        <f>IFERROR(INDEX(Menu!$C$6:$C$205,MATCH($B904,Menu!$B$6:$B$205,0)),"")</f>
        <v/>
      </c>
      <c r="D904" s="18"/>
      <c r="E904" s="8" t="str">
        <f>IFERROR(INDEX(Menu!$E$6:$E$205,MATCH($B904,Menu!$B$6:$B$205,0)),"")</f>
        <v/>
      </c>
      <c r="F904" s="8" t="str">
        <f t="shared" si="70"/>
        <v/>
      </c>
      <c r="G904" s="15" t="str">
        <f>IFERROR(INDEX(Menu!$D$6:$D$205,MATCH($B904,Menu!$B$6:$B$205,0)),"")</f>
        <v/>
      </c>
      <c r="H904" s="15" t="str">
        <f t="shared" si="71"/>
        <v/>
      </c>
      <c r="I904" s="15" t="str">
        <f t="shared" si="72"/>
        <v/>
      </c>
      <c r="J904" s="10"/>
      <c r="K904" s="10"/>
      <c r="L904" t="str">
        <f t="shared" si="73"/>
        <v/>
      </c>
      <c r="M904" s="14" t="str">
        <f t="shared" si="74"/>
        <v/>
      </c>
    </row>
    <row r="905" spans="1:13" x14ac:dyDescent="0.25">
      <c r="A905" s="16"/>
      <c r="B905" s="10"/>
      <c r="C905" s="14" t="str">
        <f>IFERROR(INDEX(Menu!$C$6:$C$205,MATCH($B905,Menu!$B$6:$B$205,0)),"")</f>
        <v/>
      </c>
      <c r="D905" s="18"/>
      <c r="E905" s="8" t="str">
        <f>IFERROR(INDEX(Menu!$E$6:$E$205,MATCH($B905,Menu!$B$6:$B$205,0)),"")</f>
        <v/>
      </c>
      <c r="F905" s="8" t="str">
        <f t="shared" si="70"/>
        <v/>
      </c>
      <c r="G905" s="15" t="str">
        <f>IFERROR(INDEX(Menu!$D$6:$D$205,MATCH($B905,Menu!$B$6:$B$205,0)),"")</f>
        <v/>
      </c>
      <c r="H905" s="15" t="str">
        <f t="shared" si="71"/>
        <v/>
      </c>
      <c r="I905" s="15" t="str">
        <f t="shared" si="72"/>
        <v/>
      </c>
      <c r="J905" s="10"/>
      <c r="K905" s="10"/>
      <c r="L905" t="str">
        <f t="shared" si="73"/>
        <v/>
      </c>
      <c r="M905" s="14" t="str">
        <f t="shared" si="74"/>
        <v/>
      </c>
    </row>
    <row r="906" spans="1:13" x14ac:dyDescent="0.25">
      <c r="A906" s="16"/>
      <c r="B906" s="10"/>
      <c r="C906" s="14" t="str">
        <f>IFERROR(INDEX(Menu!$C$6:$C$205,MATCH($B906,Menu!$B$6:$B$205,0)),"")</f>
        <v/>
      </c>
      <c r="D906" s="18"/>
      <c r="E906" s="8" t="str">
        <f>IFERROR(INDEX(Menu!$E$6:$E$205,MATCH($B906,Menu!$B$6:$B$205,0)),"")</f>
        <v/>
      </c>
      <c r="F906" s="8" t="str">
        <f t="shared" si="70"/>
        <v/>
      </c>
      <c r="G906" s="15" t="str">
        <f>IFERROR(INDEX(Menu!$D$6:$D$205,MATCH($B906,Menu!$B$6:$B$205,0)),"")</f>
        <v/>
      </c>
      <c r="H906" s="15" t="str">
        <f t="shared" si="71"/>
        <v/>
      </c>
      <c r="I906" s="15" t="str">
        <f t="shared" si="72"/>
        <v/>
      </c>
      <c r="J906" s="10"/>
      <c r="K906" s="10"/>
      <c r="L906" t="str">
        <f t="shared" si="73"/>
        <v/>
      </c>
      <c r="M906" s="14" t="str">
        <f t="shared" si="74"/>
        <v/>
      </c>
    </row>
    <row r="907" spans="1:13" x14ac:dyDescent="0.25">
      <c r="A907" s="16"/>
      <c r="B907" s="10"/>
      <c r="C907" s="14" t="str">
        <f>IFERROR(INDEX(Menu!$C$6:$C$205,MATCH($B907,Menu!$B$6:$B$205,0)),"")</f>
        <v/>
      </c>
      <c r="D907" s="18"/>
      <c r="E907" s="8" t="str">
        <f>IFERROR(INDEX(Menu!$E$6:$E$205,MATCH($B907,Menu!$B$6:$B$205,0)),"")</f>
        <v/>
      </c>
      <c r="F907" s="8" t="str">
        <f t="shared" si="70"/>
        <v/>
      </c>
      <c r="G907" s="15" t="str">
        <f>IFERROR(INDEX(Menu!$D$6:$D$205,MATCH($B907,Menu!$B$6:$B$205,0)),"")</f>
        <v/>
      </c>
      <c r="H907" s="15" t="str">
        <f t="shared" si="71"/>
        <v/>
      </c>
      <c r="I907" s="15" t="str">
        <f t="shared" si="72"/>
        <v/>
      </c>
      <c r="J907" s="10"/>
      <c r="K907" s="10"/>
      <c r="L907" t="str">
        <f t="shared" si="73"/>
        <v/>
      </c>
      <c r="M907" s="14" t="str">
        <f t="shared" si="74"/>
        <v/>
      </c>
    </row>
    <row r="908" spans="1:13" x14ac:dyDescent="0.25">
      <c r="A908" s="16"/>
      <c r="B908" s="10"/>
      <c r="C908" s="14" t="str">
        <f>IFERROR(INDEX(Menu!$C$6:$C$205,MATCH($B908,Menu!$B$6:$B$205,0)),"")</f>
        <v/>
      </c>
      <c r="D908" s="18"/>
      <c r="E908" s="8" t="str">
        <f>IFERROR(INDEX(Menu!$E$6:$E$205,MATCH($B908,Menu!$B$6:$B$205,0)),"")</f>
        <v/>
      </c>
      <c r="F908" s="8" t="str">
        <f t="shared" si="70"/>
        <v/>
      </c>
      <c r="G908" s="15" t="str">
        <f>IFERROR(INDEX(Menu!$D$6:$D$205,MATCH($B908,Menu!$B$6:$B$205,0)),"")</f>
        <v/>
      </c>
      <c r="H908" s="15" t="str">
        <f t="shared" si="71"/>
        <v/>
      </c>
      <c r="I908" s="15" t="str">
        <f t="shared" si="72"/>
        <v/>
      </c>
      <c r="J908" s="10"/>
      <c r="K908" s="10"/>
      <c r="L908" t="str">
        <f t="shared" si="73"/>
        <v/>
      </c>
      <c r="M908" s="14" t="str">
        <f t="shared" si="74"/>
        <v/>
      </c>
    </row>
    <row r="909" spans="1:13" x14ac:dyDescent="0.25">
      <c r="A909" s="16"/>
      <c r="B909" s="10"/>
      <c r="C909" s="14" t="str">
        <f>IFERROR(INDEX(Menu!$C$6:$C$205,MATCH($B909,Menu!$B$6:$B$205,0)),"")</f>
        <v/>
      </c>
      <c r="D909" s="18"/>
      <c r="E909" s="8" t="str">
        <f>IFERROR(INDEX(Menu!$E$6:$E$205,MATCH($B909,Menu!$B$6:$B$205,0)),"")</f>
        <v/>
      </c>
      <c r="F909" s="8" t="str">
        <f t="shared" si="70"/>
        <v/>
      </c>
      <c r="G909" s="15" t="str">
        <f>IFERROR(INDEX(Menu!$D$6:$D$205,MATCH($B909,Menu!$B$6:$B$205,0)),"")</f>
        <v/>
      </c>
      <c r="H909" s="15" t="str">
        <f t="shared" si="71"/>
        <v/>
      </c>
      <c r="I909" s="15" t="str">
        <f t="shared" si="72"/>
        <v/>
      </c>
      <c r="J909" s="10"/>
      <c r="K909" s="10"/>
      <c r="L909" t="str">
        <f t="shared" si="73"/>
        <v/>
      </c>
      <c r="M909" s="14" t="str">
        <f t="shared" si="74"/>
        <v/>
      </c>
    </row>
    <row r="910" spans="1:13" x14ac:dyDescent="0.25">
      <c r="A910" s="16"/>
      <c r="B910" s="10"/>
      <c r="C910" s="14" t="str">
        <f>IFERROR(INDEX(Menu!$C$6:$C$205,MATCH($B910,Menu!$B$6:$B$205,0)),"")</f>
        <v/>
      </c>
      <c r="D910" s="18"/>
      <c r="E910" s="8" t="str">
        <f>IFERROR(INDEX(Menu!$E$6:$E$205,MATCH($B910,Menu!$B$6:$B$205,0)),"")</f>
        <v/>
      </c>
      <c r="F910" s="8" t="str">
        <f t="shared" si="70"/>
        <v/>
      </c>
      <c r="G910" s="15" t="str">
        <f>IFERROR(INDEX(Menu!$D$6:$D$205,MATCH($B910,Menu!$B$6:$B$205,0)),"")</f>
        <v/>
      </c>
      <c r="H910" s="15" t="str">
        <f t="shared" si="71"/>
        <v/>
      </c>
      <c r="I910" s="15" t="str">
        <f t="shared" si="72"/>
        <v/>
      </c>
      <c r="J910" s="10"/>
      <c r="K910" s="10"/>
      <c r="L910" t="str">
        <f t="shared" si="73"/>
        <v/>
      </c>
      <c r="M910" s="14" t="str">
        <f t="shared" si="74"/>
        <v/>
      </c>
    </row>
    <row r="911" spans="1:13" x14ac:dyDescent="0.25">
      <c r="A911" s="16"/>
      <c r="B911" s="10"/>
      <c r="C911" s="14" t="str">
        <f>IFERROR(INDEX(Menu!$C$6:$C$205,MATCH($B911,Menu!$B$6:$B$205,0)),"")</f>
        <v/>
      </c>
      <c r="D911" s="18"/>
      <c r="E911" s="8" t="str">
        <f>IFERROR(INDEX(Menu!$E$6:$E$205,MATCH($B911,Menu!$B$6:$B$205,0)),"")</f>
        <v/>
      </c>
      <c r="F911" s="8" t="str">
        <f t="shared" si="70"/>
        <v/>
      </c>
      <c r="G911" s="15" t="str">
        <f>IFERROR(INDEX(Menu!$D$6:$D$205,MATCH($B911,Menu!$B$6:$B$205,0)),"")</f>
        <v/>
      </c>
      <c r="H911" s="15" t="str">
        <f t="shared" si="71"/>
        <v/>
      </c>
      <c r="I911" s="15" t="str">
        <f t="shared" si="72"/>
        <v/>
      </c>
      <c r="J911" s="10"/>
      <c r="K911" s="10"/>
      <c r="L911" t="str">
        <f t="shared" si="73"/>
        <v/>
      </c>
      <c r="M911" s="14" t="str">
        <f t="shared" si="74"/>
        <v/>
      </c>
    </row>
    <row r="912" spans="1:13" x14ac:dyDescent="0.25">
      <c r="A912" s="16"/>
      <c r="B912" s="10"/>
      <c r="C912" s="14" t="str">
        <f>IFERROR(INDEX(Menu!$C$6:$C$205,MATCH($B912,Menu!$B$6:$B$205,0)),"")</f>
        <v/>
      </c>
      <c r="D912" s="18"/>
      <c r="E912" s="8" t="str">
        <f>IFERROR(INDEX(Menu!$E$6:$E$205,MATCH($B912,Menu!$B$6:$B$205,0)),"")</f>
        <v/>
      </c>
      <c r="F912" s="8" t="str">
        <f t="shared" si="70"/>
        <v/>
      </c>
      <c r="G912" s="15" t="str">
        <f>IFERROR(INDEX(Menu!$D$6:$D$205,MATCH($B912,Menu!$B$6:$B$205,0)),"")</f>
        <v/>
      </c>
      <c r="H912" s="15" t="str">
        <f t="shared" si="71"/>
        <v/>
      </c>
      <c r="I912" s="15" t="str">
        <f t="shared" si="72"/>
        <v/>
      </c>
      <c r="J912" s="10"/>
      <c r="K912" s="10"/>
      <c r="L912" t="str">
        <f t="shared" si="73"/>
        <v/>
      </c>
      <c r="M912" s="14" t="str">
        <f t="shared" si="74"/>
        <v/>
      </c>
    </row>
    <row r="913" spans="1:13" x14ac:dyDescent="0.25">
      <c r="A913" s="16"/>
      <c r="B913" s="10"/>
      <c r="C913" s="14" t="str">
        <f>IFERROR(INDEX(Menu!$C$6:$C$205,MATCH($B913,Menu!$B$6:$B$205,0)),"")</f>
        <v/>
      </c>
      <c r="D913" s="18"/>
      <c r="E913" s="8" t="str">
        <f>IFERROR(INDEX(Menu!$E$6:$E$205,MATCH($B913,Menu!$B$6:$B$205,0)),"")</f>
        <v/>
      </c>
      <c r="F913" s="8" t="str">
        <f t="shared" si="70"/>
        <v/>
      </c>
      <c r="G913" s="15" t="str">
        <f>IFERROR(INDEX(Menu!$D$6:$D$205,MATCH($B913,Menu!$B$6:$B$205,0)),"")</f>
        <v/>
      </c>
      <c r="H913" s="15" t="str">
        <f t="shared" si="71"/>
        <v/>
      </c>
      <c r="I913" s="15" t="str">
        <f t="shared" si="72"/>
        <v/>
      </c>
      <c r="J913" s="10"/>
      <c r="K913" s="10"/>
      <c r="L913" t="str">
        <f t="shared" si="73"/>
        <v/>
      </c>
      <c r="M913" s="14" t="str">
        <f t="shared" si="74"/>
        <v/>
      </c>
    </row>
    <row r="914" spans="1:13" x14ac:dyDescent="0.25">
      <c r="A914" s="16"/>
      <c r="B914" s="10"/>
      <c r="C914" s="14" t="str">
        <f>IFERROR(INDEX(Menu!$C$6:$C$205,MATCH($B914,Menu!$B$6:$B$205,0)),"")</f>
        <v/>
      </c>
      <c r="D914" s="18"/>
      <c r="E914" s="8" t="str">
        <f>IFERROR(INDEX(Menu!$E$6:$E$205,MATCH($B914,Menu!$B$6:$B$205,0)),"")</f>
        <v/>
      </c>
      <c r="F914" s="8" t="str">
        <f t="shared" si="70"/>
        <v/>
      </c>
      <c r="G914" s="15" t="str">
        <f>IFERROR(INDEX(Menu!$D$6:$D$205,MATCH($B914,Menu!$B$6:$B$205,0)),"")</f>
        <v/>
      </c>
      <c r="H914" s="15" t="str">
        <f t="shared" si="71"/>
        <v/>
      </c>
      <c r="I914" s="15" t="str">
        <f t="shared" si="72"/>
        <v/>
      </c>
      <c r="J914" s="10"/>
      <c r="K914" s="10"/>
      <c r="L914" t="str">
        <f t="shared" si="73"/>
        <v/>
      </c>
      <c r="M914" s="14" t="str">
        <f t="shared" si="74"/>
        <v/>
      </c>
    </row>
    <row r="915" spans="1:13" x14ac:dyDescent="0.25">
      <c r="A915" s="16"/>
      <c r="B915" s="10"/>
      <c r="C915" s="14" t="str">
        <f>IFERROR(INDEX(Menu!$C$6:$C$205,MATCH($B915,Menu!$B$6:$B$205,0)),"")</f>
        <v/>
      </c>
      <c r="D915" s="18"/>
      <c r="E915" s="8" t="str">
        <f>IFERROR(INDEX(Menu!$E$6:$E$205,MATCH($B915,Menu!$B$6:$B$205,0)),"")</f>
        <v/>
      </c>
      <c r="F915" s="8" t="str">
        <f t="shared" si="70"/>
        <v/>
      </c>
      <c r="G915" s="15" t="str">
        <f>IFERROR(INDEX(Menu!$D$6:$D$205,MATCH($B915,Menu!$B$6:$B$205,0)),"")</f>
        <v/>
      </c>
      <c r="H915" s="15" t="str">
        <f t="shared" si="71"/>
        <v/>
      </c>
      <c r="I915" s="15" t="str">
        <f t="shared" si="72"/>
        <v/>
      </c>
      <c r="J915" s="10"/>
      <c r="K915" s="10"/>
      <c r="L915" t="str">
        <f t="shared" si="73"/>
        <v/>
      </c>
      <c r="M915" s="14" t="str">
        <f t="shared" si="74"/>
        <v/>
      </c>
    </row>
    <row r="916" spans="1:13" x14ac:dyDescent="0.25">
      <c r="A916" s="16"/>
      <c r="B916" s="10"/>
      <c r="C916" s="14" t="str">
        <f>IFERROR(INDEX(Menu!$C$6:$C$205,MATCH($B916,Menu!$B$6:$B$205,0)),"")</f>
        <v/>
      </c>
      <c r="D916" s="18"/>
      <c r="E916" s="8" t="str">
        <f>IFERROR(INDEX(Menu!$E$6:$E$205,MATCH($B916,Menu!$B$6:$B$205,0)),"")</f>
        <v/>
      </c>
      <c r="F916" s="8" t="str">
        <f t="shared" si="70"/>
        <v/>
      </c>
      <c r="G916" s="15" t="str">
        <f>IFERROR(INDEX(Menu!$D$6:$D$205,MATCH($B916,Menu!$B$6:$B$205,0)),"")</f>
        <v/>
      </c>
      <c r="H916" s="15" t="str">
        <f t="shared" si="71"/>
        <v/>
      </c>
      <c r="I916" s="15" t="str">
        <f t="shared" si="72"/>
        <v/>
      </c>
      <c r="J916" s="10"/>
      <c r="K916" s="10"/>
      <c r="L916" t="str">
        <f t="shared" si="73"/>
        <v/>
      </c>
      <c r="M916" s="14" t="str">
        <f t="shared" si="74"/>
        <v/>
      </c>
    </row>
    <row r="917" spans="1:13" x14ac:dyDescent="0.25">
      <c r="A917" s="16"/>
      <c r="B917" s="10"/>
      <c r="C917" s="14" t="str">
        <f>IFERROR(INDEX(Menu!$C$6:$C$205,MATCH($B917,Menu!$B$6:$B$205,0)),"")</f>
        <v/>
      </c>
      <c r="D917" s="18"/>
      <c r="E917" s="8" t="str">
        <f>IFERROR(INDEX(Menu!$E$6:$E$205,MATCH($B917,Menu!$B$6:$B$205,0)),"")</f>
        <v/>
      </c>
      <c r="F917" s="8" t="str">
        <f t="shared" si="70"/>
        <v/>
      </c>
      <c r="G917" s="15" t="str">
        <f>IFERROR(INDEX(Menu!$D$6:$D$205,MATCH($B917,Menu!$B$6:$B$205,0)),"")</f>
        <v/>
      </c>
      <c r="H917" s="15" t="str">
        <f t="shared" si="71"/>
        <v/>
      </c>
      <c r="I917" s="15" t="str">
        <f t="shared" si="72"/>
        <v/>
      </c>
      <c r="J917" s="10"/>
      <c r="K917" s="10"/>
      <c r="L917" t="str">
        <f t="shared" si="73"/>
        <v/>
      </c>
      <c r="M917" s="14" t="str">
        <f t="shared" si="74"/>
        <v/>
      </c>
    </row>
    <row r="918" spans="1:13" x14ac:dyDescent="0.25">
      <c r="A918" s="16"/>
      <c r="B918" s="10"/>
      <c r="C918" s="14" t="str">
        <f>IFERROR(INDEX(Menu!$C$6:$C$205,MATCH($B918,Menu!$B$6:$B$205,0)),"")</f>
        <v/>
      </c>
      <c r="D918" s="18"/>
      <c r="E918" s="8" t="str">
        <f>IFERROR(INDEX(Menu!$E$6:$E$205,MATCH($B918,Menu!$B$6:$B$205,0)),"")</f>
        <v/>
      </c>
      <c r="F918" s="8" t="str">
        <f t="shared" si="70"/>
        <v/>
      </c>
      <c r="G918" s="15" t="str">
        <f>IFERROR(INDEX(Menu!$D$6:$D$205,MATCH($B918,Menu!$B$6:$B$205,0)),"")</f>
        <v/>
      </c>
      <c r="H918" s="15" t="str">
        <f t="shared" si="71"/>
        <v/>
      </c>
      <c r="I918" s="15" t="str">
        <f t="shared" si="72"/>
        <v/>
      </c>
      <c r="J918" s="10"/>
      <c r="K918" s="10"/>
      <c r="L918" t="str">
        <f t="shared" si="73"/>
        <v/>
      </c>
      <c r="M918" s="14" t="str">
        <f t="shared" si="74"/>
        <v/>
      </c>
    </row>
    <row r="919" spans="1:13" x14ac:dyDescent="0.25">
      <c r="A919" s="16"/>
      <c r="B919" s="10"/>
      <c r="C919" s="14" t="str">
        <f>IFERROR(INDEX(Menu!$C$6:$C$205,MATCH($B919,Menu!$B$6:$B$205,0)),"")</f>
        <v/>
      </c>
      <c r="D919" s="18"/>
      <c r="E919" s="8" t="str">
        <f>IFERROR(INDEX(Menu!$E$6:$E$205,MATCH($B919,Menu!$B$6:$B$205,0)),"")</f>
        <v/>
      </c>
      <c r="F919" s="8" t="str">
        <f t="shared" si="70"/>
        <v/>
      </c>
      <c r="G919" s="15" t="str">
        <f>IFERROR(INDEX(Menu!$D$6:$D$205,MATCH($B919,Menu!$B$6:$B$205,0)),"")</f>
        <v/>
      </c>
      <c r="H919" s="15" t="str">
        <f t="shared" si="71"/>
        <v/>
      </c>
      <c r="I919" s="15" t="str">
        <f t="shared" si="72"/>
        <v/>
      </c>
      <c r="J919" s="10"/>
      <c r="K919" s="10"/>
      <c r="L919" t="str">
        <f t="shared" si="73"/>
        <v/>
      </c>
      <c r="M919" s="14" t="str">
        <f t="shared" si="74"/>
        <v/>
      </c>
    </row>
    <row r="920" spans="1:13" x14ac:dyDescent="0.25">
      <c r="A920" s="16"/>
      <c r="B920" s="10"/>
      <c r="C920" s="14" t="str">
        <f>IFERROR(INDEX(Menu!$C$6:$C$205,MATCH($B920,Menu!$B$6:$B$205,0)),"")</f>
        <v/>
      </c>
      <c r="D920" s="18"/>
      <c r="E920" s="8" t="str">
        <f>IFERROR(INDEX(Menu!$E$6:$E$205,MATCH($B920,Menu!$B$6:$B$205,0)),"")</f>
        <v/>
      </c>
      <c r="F920" s="8" t="str">
        <f t="shared" si="70"/>
        <v/>
      </c>
      <c r="G920" s="15" t="str">
        <f>IFERROR(INDEX(Menu!$D$6:$D$205,MATCH($B920,Menu!$B$6:$B$205,0)),"")</f>
        <v/>
      </c>
      <c r="H920" s="15" t="str">
        <f t="shared" si="71"/>
        <v/>
      </c>
      <c r="I920" s="15" t="str">
        <f t="shared" si="72"/>
        <v/>
      </c>
      <c r="J920" s="10"/>
      <c r="K920" s="10"/>
      <c r="L920" t="str">
        <f t="shared" si="73"/>
        <v/>
      </c>
      <c r="M920" s="14" t="str">
        <f t="shared" si="74"/>
        <v/>
      </c>
    </row>
    <row r="921" spans="1:13" x14ac:dyDescent="0.25">
      <c r="A921" s="16"/>
      <c r="B921" s="10"/>
      <c r="C921" s="14" t="str">
        <f>IFERROR(INDEX(Menu!$C$6:$C$205,MATCH($B921,Menu!$B$6:$B$205,0)),"")</f>
        <v/>
      </c>
      <c r="D921" s="18"/>
      <c r="E921" s="8" t="str">
        <f>IFERROR(INDEX(Menu!$E$6:$E$205,MATCH($B921,Menu!$B$6:$B$205,0)),"")</f>
        <v/>
      </c>
      <c r="F921" s="8" t="str">
        <f t="shared" si="70"/>
        <v/>
      </c>
      <c r="G921" s="15" t="str">
        <f>IFERROR(INDEX(Menu!$D$6:$D$205,MATCH($B921,Menu!$B$6:$B$205,0)),"")</f>
        <v/>
      </c>
      <c r="H921" s="15" t="str">
        <f t="shared" si="71"/>
        <v/>
      </c>
      <c r="I921" s="15" t="str">
        <f t="shared" si="72"/>
        <v/>
      </c>
      <c r="J921" s="10"/>
      <c r="K921" s="10"/>
      <c r="L921" t="str">
        <f t="shared" si="73"/>
        <v/>
      </c>
      <c r="M921" s="14" t="str">
        <f t="shared" si="74"/>
        <v/>
      </c>
    </row>
    <row r="922" spans="1:13" x14ac:dyDescent="0.25">
      <c r="A922" s="16"/>
      <c r="B922" s="10"/>
      <c r="C922" s="14" t="str">
        <f>IFERROR(INDEX(Menu!$C$6:$C$205,MATCH($B922,Menu!$B$6:$B$205,0)),"")</f>
        <v/>
      </c>
      <c r="D922" s="18"/>
      <c r="E922" s="8" t="str">
        <f>IFERROR(INDEX(Menu!$E$6:$E$205,MATCH($B922,Menu!$B$6:$B$205,0)),"")</f>
        <v/>
      </c>
      <c r="F922" s="8" t="str">
        <f t="shared" si="70"/>
        <v/>
      </c>
      <c r="G922" s="15" t="str">
        <f>IFERROR(INDEX(Menu!$D$6:$D$205,MATCH($B922,Menu!$B$6:$B$205,0)),"")</f>
        <v/>
      </c>
      <c r="H922" s="15" t="str">
        <f t="shared" si="71"/>
        <v/>
      </c>
      <c r="I922" s="15" t="str">
        <f t="shared" si="72"/>
        <v/>
      </c>
      <c r="J922" s="10"/>
      <c r="K922" s="10"/>
      <c r="L922" t="str">
        <f t="shared" si="73"/>
        <v/>
      </c>
      <c r="M922" s="14" t="str">
        <f t="shared" si="74"/>
        <v/>
      </c>
    </row>
    <row r="923" spans="1:13" x14ac:dyDescent="0.25">
      <c r="A923" s="16"/>
      <c r="B923" s="10"/>
      <c r="C923" s="14" t="str">
        <f>IFERROR(INDEX(Menu!$C$6:$C$205,MATCH($B923,Menu!$B$6:$B$205,0)),"")</f>
        <v/>
      </c>
      <c r="D923" s="18"/>
      <c r="E923" s="8" t="str">
        <f>IFERROR(INDEX(Menu!$E$6:$E$205,MATCH($B923,Menu!$B$6:$B$205,0)),"")</f>
        <v/>
      </c>
      <c r="F923" s="8" t="str">
        <f t="shared" si="70"/>
        <v/>
      </c>
      <c r="G923" s="15" t="str">
        <f>IFERROR(INDEX(Menu!$D$6:$D$205,MATCH($B923,Menu!$B$6:$B$205,0)),"")</f>
        <v/>
      </c>
      <c r="H923" s="15" t="str">
        <f t="shared" si="71"/>
        <v/>
      </c>
      <c r="I923" s="15" t="str">
        <f t="shared" si="72"/>
        <v/>
      </c>
      <c r="J923" s="10"/>
      <c r="K923" s="10"/>
      <c r="L923" t="str">
        <f t="shared" si="73"/>
        <v/>
      </c>
      <c r="M923" s="14" t="str">
        <f t="shared" si="74"/>
        <v/>
      </c>
    </row>
    <row r="924" spans="1:13" x14ac:dyDescent="0.25">
      <c r="A924" s="16"/>
      <c r="B924" s="10"/>
      <c r="C924" s="14" t="str">
        <f>IFERROR(INDEX(Menu!$C$6:$C$205,MATCH($B924,Menu!$B$6:$B$205,0)),"")</f>
        <v/>
      </c>
      <c r="D924" s="18"/>
      <c r="E924" s="8" t="str">
        <f>IFERROR(INDEX(Menu!$E$6:$E$205,MATCH($B924,Menu!$B$6:$B$205,0)),"")</f>
        <v/>
      </c>
      <c r="F924" s="8" t="str">
        <f t="shared" si="70"/>
        <v/>
      </c>
      <c r="G924" s="15" t="str">
        <f>IFERROR(INDEX(Menu!$D$6:$D$205,MATCH($B924,Menu!$B$6:$B$205,0)),"")</f>
        <v/>
      </c>
      <c r="H924" s="15" t="str">
        <f t="shared" si="71"/>
        <v/>
      </c>
      <c r="I924" s="15" t="str">
        <f t="shared" si="72"/>
        <v/>
      </c>
      <c r="J924" s="10"/>
      <c r="K924" s="10"/>
      <c r="L924" t="str">
        <f t="shared" si="73"/>
        <v/>
      </c>
      <c r="M924" s="14" t="str">
        <f t="shared" si="74"/>
        <v/>
      </c>
    </row>
    <row r="925" spans="1:13" x14ac:dyDescent="0.25">
      <c r="A925" s="16"/>
      <c r="B925" s="10"/>
      <c r="C925" s="14" t="str">
        <f>IFERROR(INDEX(Menu!$C$6:$C$205,MATCH($B925,Menu!$B$6:$B$205,0)),"")</f>
        <v/>
      </c>
      <c r="D925" s="18"/>
      <c r="E925" s="8" t="str">
        <f>IFERROR(INDEX(Menu!$E$6:$E$205,MATCH($B925,Menu!$B$6:$B$205,0)),"")</f>
        <v/>
      </c>
      <c r="F925" s="8" t="str">
        <f t="shared" si="70"/>
        <v/>
      </c>
      <c r="G925" s="15" t="str">
        <f>IFERROR(INDEX(Menu!$D$6:$D$205,MATCH($B925,Menu!$B$6:$B$205,0)),"")</f>
        <v/>
      </c>
      <c r="H925" s="15" t="str">
        <f t="shared" si="71"/>
        <v/>
      </c>
      <c r="I925" s="15" t="str">
        <f t="shared" si="72"/>
        <v/>
      </c>
      <c r="J925" s="10"/>
      <c r="K925" s="10"/>
      <c r="L925" t="str">
        <f t="shared" si="73"/>
        <v/>
      </c>
      <c r="M925" s="14" t="str">
        <f t="shared" si="74"/>
        <v/>
      </c>
    </row>
    <row r="926" spans="1:13" x14ac:dyDescent="0.25">
      <c r="A926" s="16"/>
      <c r="B926" s="10"/>
      <c r="C926" s="14" t="str">
        <f>IFERROR(INDEX(Menu!$C$6:$C$205,MATCH($B926,Menu!$B$6:$B$205,0)),"")</f>
        <v/>
      </c>
      <c r="D926" s="18"/>
      <c r="E926" s="8" t="str">
        <f>IFERROR(INDEX(Menu!$E$6:$E$205,MATCH($B926,Menu!$B$6:$B$205,0)),"")</f>
        <v/>
      </c>
      <c r="F926" s="8" t="str">
        <f t="shared" si="70"/>
        <v/>
      </c>
      <c r="G926" s="15" t="str">
        <f>IFERROR(INDEX(Menu!$D$6:$D$205,MATCH($B926,Menu!$B$6:$B$205,0)),"")</f>
        <v/>
      </c>
      <c r="H926" s="15" t="str">
        <f t="shared" si="71"/>
        <v/>
      </c>
      <c r="I926" s="15" t="str">
        <f t="shared" si="72"/>
        <v/>
      </c>
      <c r="J926" s="10"/>
      <c r="K926" s="10"/>
      <c r="L926" t="str">
        <f t="shared" si="73"/>
        <v/>
      </c>
      <c r="M926" s="14" t="str">
        <f t="shared" si="74"/>
        <v/>
      </c>
    </row>
    <row r="927" spans="1:13" x14ac:dyDescent="0.25">
      <c r="A927" s="16"/>
      <c r="B927" s="10"/>
      <c r="C927" s="14" t="str">
        <f>IFERROR(INDEX(Menu!$C$6:$C$205,MATCH($B927,Menu!$B$6:$B$205,0)),"")</f>
        <v/>
      </c>
      <c r="D927" s="18"/>
      <c r="E927" s="8" t="str">
        <f>IFERROR(INDEX(Menu!$E$6:$E$205,MATCH($B927,Menu!$B$6:$B$205,0)),"")</f>
        <v/>
      </c>
      <c r="F927" s="8" t="str">
        <f t="shared" si="70"/>
        <v/>
      </c>
      <c r="G927" s="15" t="str">
        <f>IFERROR(INDEX(Menu!$D$6:$D$205,MATCH($B927,Menu!$B$6:$B$205,0)),"")</f>
        <v/>
      </c>
      <c r="H927" s="15" t="str">
        <f t="shared" si="71"/>
        <v/>
      </c>
      <c r="I927" s="15" t="str">
        <f t="shared" si="72"/>
        <v/>
      </c>
      <c r="J927" s="10"/>
      <c r="K927" s="10"/>
      <c r="L927" t="str">
        <f t="shared" si="73"/>
        <v/>
      </c>
      <c r="M927" s="14" t="str">
        <f t="shared" si="74"/>
        <v/>
      </c>
    </row>
    <row r="928" spans="1:13" x14ac:dyDescent="0.25">
      <c r="A928" s="16"/>
      <c r="B928" s="10"/>
      <c r="C928" s="14" t="str">
        <f>IFERROR(INDEX(Menu!$C$6:$C$205,MATCH($B928,Menu!$B$6:$B$205,0)),"")</f>
        <v/>
      </c>
      <c r="D928" s="18"/>
      <c r="E928" s="8" t="str">
        <f>IFERROR(INDEX(Menu!$E$6:$E$205,MATCH($B928,Menu!$B$6:$B$205,0)),"")</f>
        <v/>
      </c>
      <c r="F928" s="8" t="str">
        <f t="shared" si="70"/>
        <v/>
      </c>
      <c r="G928" s="15" t="str">
        <f>IFERROR(INDEX(Menu!$D$6:$D$205,MATCH($B928,Menu!$B$6:$B$205,0)),"")</f>
        <v/>
      </c>
      <c r="H928" s="15" t="str">
        <f t="shared" si="71"/>
        <v/>
      </c>
      <c r="I928" s="15" t="str">
        <f t="shared" si="72"/>
        <v/>
      </c>
      <c r="J928" s="10"/>
      <c r="K928" s="10"/>
      <c r="L928" t="str">
        <f t="shared" si="73"/>
        <v/>
      </c>
      <c r="M928" s="14" t="str">
        <f t="shared" si="74"/>
        <v/>
      </c>
    </row>
    <row r="929" spans="1:13" x14ac:dyDescent="0.25">
      <c r="A929" s="16"/>
      <c r="B929" s="10"/>
      <c r="C929" s="14" t="str">
        <f>IFERROR(INDEX(Menu!$C$6:$C$205,MATCH($B929,Menu!$B$6:$B$205,0)),"")</f>
        <v/>
      </c>
      <c r="D929" s="18"/>
      <c r="E929" s="8" t="str">
        <f>IFERROR(INDEX(Menu!$E$6:$E$205,MATCH($B929,Menu!$B$6:$B$205,0)),"")</f>
        <v/>
      </c>
      <c r="F929" s="8" t="str">
        <f t="shared" si="70"/>
        <v/>
      </c>
      <c r="G929" s="15" t="str">
        <f>IFERROR(INDEX(Menu!$D$6:$D$205,MATCH($B929,Menu!$B$6:$B$205,0)),"")</f>
        <v/>
      </c>
      <c r="H929" s="15" t="str">
        <f t="shared" si="71"/>
        <v/>
      </c>
      <c r="I929" s="15" t="str">
        <f t="shared" si="72"/>
        <v/>
      </c>
      <c r="J929" s="10"/>
      <c r="K929" s="10"/>
      <c r="L929" t="str">
        <f t="shared" si="73"/>
        <v/>
      </c>
      <c r="M929" s="14" t="str">
        <f t="shared" si="74"/>
        <v/>
      </c>
    </row>
    <row r="930" spans="1:13" x14ac:dyDescent="0.25">
      <c r="A930" s="16"/>
      <c r="B930" s="10"/>
      <c r="C930" s="14" t="str">
        <f>IFERROR(INDEX(Menu!$C$6:$C$205,MATCH($B930,Menu!$B$6:$B$205,0)),"")</f>
        <v/>
      </c>
      <c r="D930" s="18"/>
      <c r="E930" s="8" t="str">
        <f>IFERROR(INDEX(Menu!$E$6:$E$205,MATCH($B930,Menu!$B$6:$B$205,0)),"")</f>
        <v/>
      </c>
      <c r="F930" s="8" t="str">
        <f t="shared" si="70"/>
        <v/>
      </c>
      <c r="G930" s="15" t="str">
        <f>IFERROR(INDEX(Menu!$D$6:$D$205,MATCH($B930,Menu!$B$6:$B$205,0)),"")</f>
        <v/>
      </c>
      <c r="H930" s="15" t="str">
        <f t="shared" si="71"/>
        <v/>
      </c>
      <c r="I930" s="15" t="str">
        <f t="shared" si="72"/>
        <v/>
      </c>
      <c r="J930" s="10"/>
      <c r="K930" s="10"/>
      <c r="L930" t="str">
        <f t="shared" si="73"/>
        <v/>
      </c>
      <c r="M930" s="14" t="str">
        <f t="shared" si="74"/>
        <v/>
      </c>
    </row>
    <row r="931" spans="1:13" x14ac:dyDescent="0.25">
      <c r="A931" s="16"/>
      <c r="B931" s="10"/>
      <c r="C931" s="14" t="str">
        <f>IFERROR(INDEX(Menu!$C$6:$C$205,MATCH($B931,Menu!$B$6:$B$205,0)),"")</f>
        <v/>
      </c>
      <c r="D931" s="18"/>
      <c r="E931" s="8" t="str">
        <f>IFERROR(INDEX(Menu!$E$6:$E$205,MATCH($B931,Menu!$B$6:$B$205,0)),"")</f>
        <v/>
      </c>
      <c r="F931" s="8" t="str">
        <f t="shared" si="70"/>
        <v/>
      </c>
      <c r="G931" s="15" t="str">
        <f>IFERROR(INDEX(Menu!$D$6:$D$205,MATCH($B931,Menu!$B$6:$B$205,0)),"")</f>
        <v/>
      </c>
      <c r="H931" s="15" t="str">
        <f t="shared" si="71"/>
        <v/>
      </c>
      <c r="I931" s="15" t="str">
        <f t="shared" si="72"/>
        <v/>
      </c>
      <c r="J931" s="10"/>
      <c r="K931" s="10"/>
      <c r="L931" t="str">
        <f t="shared" si="73"/>
        <v/>
      </c>
      <c r="M931" s="14" t="str">
        <f t="shared" si="74"/>
        <v/>
      </c>
    </row>
    <row r="932" spans="1:13" x14ac:dyDescent="0.25">
      <c r="A932" s="16"/>
      <c r="B932" s="10"/>
      <c r="C932" s="14" t="str">
        <f>IFERROR(INDEX(Menu!$C$6:$C$205,MATCH($B932,Menu!$B$6:$B$205,0)),"")</f>
        <v/>
      </c>
      <c r="D932" s="18"/>
      <c r="E932" s="8" t="str">
        <f>IFERROR(INDEX(Menu!$E$6:$E$205,MATCH($B932,Menu!$B$6:$B$205,0)),"")</f>
        <v/>
      </c>
      <c r="F932" s="8" t="str">
        <f t="shared" si="70"/>
        <v/>
      </c>
      <c r="G932" s="15" t="str">
        <f>IFERROR(INDEX(Menu!$D$6:$D$205,MATCH($B932,Menu!$B$6:$B$205,0)),"")</f>
        <v/>
      </c>
      <c r="H932" s="15" t="str">
        <f t="shared" si="71"/>
        <v/>
      </c>
      <c r="I932" s="15" t="str">
        <f t="shared" si="72"/>
        <v/>
      </c>
      <c r="J932" s="10"/>
      <c r="K932" s="10"/>
      <c r="L932" t="str">
        <f t="shared" si="73"/>
        <v/>
      </c>
      <c r="M932" s="14" t="str">
        <f t="shared" si="74"/>
        <v/>
      </c>
    </row>
    <row r="933" spans="1:13" x14ac:dyDescent="0.25">
      <c r="A933" s="16"/>
      <c r="B933" s="10"/>
      <c r="C933" s="14" t="str">
        <f>IFERROR(INDEX(Menu!$C$6:$C$205,MATCH($B933,Menu!$B$6:$B$205,0)),"")</f>
        <v/>
      </c>
      <c r="D933" s="18"/>
      <c r="E933" s="8" t="str">
        <f>IFERROR(INDEX(Menu!$E$6:$E$205,MATCH($B933,Menu!$B$6:$B$205,0)),"")</f>
        <v/>
      </c>
      <c r="F933" s="8" t="str">
        <f t="shared" si="70"/>
        <v/>
      </c>
      <c r="G933" s="15" t="str">
        <f>IFERROR(INDEX(Menu!$D$6:$D$205,MATCH($B933,Menu!$B$6:$B$205,0)),"")</f>
        <v/>
      </c>
      <c r="H933" s="15" t="str">
        <f t="shared" si="71"/>
        <v/>
      </c>
      <c r="I933" s="15" t="str">
        <f t="shared" si="72"/>
        <v/>
      </c>
      <c r="J933" s="10"/>
      <c r="K933" s="10"/>
      <c r="L933" t="str">
        <f t="shared" si="73"/>
        <v/>
      </c>
      <c r="M933" s="14" t="str">
        <f t="shared" si="74"/>
        <v/>
      </c>
    </row>
    <row r="934" spans="1:13" x14ac:dyDescent="0.25">
      <c r="A934" s="16"/>
      <c r="B934" s="10"/>
      <c r="C934" s="14" t="str">
        <f>IFERROR(INDEX(Menu!$C$6:$C$205,MATCH($B934,Menu!$B$6:$B$205,0)),"")</f>
        <v/>
      </c>
      <c r="D934" s="18"/>
      <c r="E934" s="8" t="str">
        <f>IFERROR(INDEX(Menu!$E$6:$E$205,MATCH($B934,Menu!$B$6:$B$205,0)),"")</f>
        <v/>
      </c>
      <c r="F934" s="8" t="str">
        <f t="shared" si="70"/>
        <v/>
      </c>
      <c r="G934" s="15" t="str">
        <f>IFERROR(INDEX(Menu!$D$6:$D$205,MATCH($B934,Menu!$B$6:$B$205,0)),"")</f>
        <v/>
      </c>
      <c r="H934" s="15" t="str">
        <f t="shared" si="71"/>
        <v/>
      </c>
      <c r="I934" s="15" t="str">
        <f t="shared" si="72"/>
        <v/>
      </c>
      <c r="J934" s="10"/>
      <c r="K934" s="10"/>
      <c r="L934" t="str">
        <f t="shared" si="73"/>
        <v/>
      </c>
      <c r="M934" s="14" t="str">
        <f t="shared" si="74"/>
        <v/>
      </c>
    </row>
    <row r="935" spans="1:13" x14ac:dyDescent="0.25">
      <c r="A935" s="16"/>
      <c r="B935" s="10"/>
      <c r="C935" s="14" t="str">
        <f>IFERROR(INDEX(Menu!$C$6:$C$205,MATCH($B935,Menu!$B$6:$B$205,0)),"")</f>
        <v/>
      </c>
      <c r="D935" s="18"/>
      <c r="E935" s="8" t="str">
        <f>IFERROR(INDEX(Menu!$E$6:$E$205,MATCH($B935,Menu!$B$6:$B$205,0)),"")</f>
        <v/>
      </c>
      <c r="F935" s="8" t="str">
        <f t="shared" si="70"/>
        <v/>
      </c>
      <c r="G935" s="15" t="str">
        <f>IFERROR(INDEX(Menu!$D$6:$D$205,MATCH($B935,Menu!$B$6:$B$205,0)),"")</f>
        <v/>
      </c>
      <c r="H935" s="15" t="str">
        <f t="shared" si="71"/>
        <v/>
      </c>
      <c r="I935" s="15" t="str">
        <f t="shared" si="72"/>
        <v/>
      </c>
      <c r="J935" s="10"/>
      <c r="K935" s="10"/>
      <c r="L935" t="str">
        <f t="shared" si="73"/>
        <v/>
      </c>
      <c r="M935" s="14" t="str">
        <f t="shared" si="74"/>
        <v/>
      </c>
    </row>
    <row r="936" spans="1:13" x14ac:dyDescent="0.25">
      <c r="A936" s="16"/>
      <c r="B936" s="10"/>
      <c r="C936" s="14" t="str">
        <f>IFERROR(INDEX(Menu!$C$6:$C$205,MATCH($B936,Menu!$B$6:$B$205,0)),"")</f>
        <v/>
      </c>
      <c r="D936" s="18"/>
      <c r="E936" s="8" t="str">
        <f>IFERROR(INDEX(Menu!$E$6:$E$205,MATCH($B936,Menu!$B$6:$B$205,0)),"")</f>
        <v/>
      </c>
      <c r="F936" s="8" t="str">
        <f t="shared" si="70"/>
        <v/>
      </c>
      <c r="G936" s="15" t="str">
        <f>IFERROR(INDEX(Menu!$D$6:$D$205,MATCH($B936,Menu!$B$6:$B$205,0)),"")</f>
        <v/>
      </c>
      <c r="H936" s="15" t="str">
        <f t="shared" si="71"/>
        <v/>
      </c>
      <c r="I936" s="15" t="str">
        <f t="shared" si="72"/>
        <v/>
      </c>
      <c r="J936" s="10"/>
      <c r="K936" s="10"/>
      <c r="L936" t="str">
        <f t="shared" si="73"/>
        <v/>
      </c>
      <c r="M936" s="14" t="str">
        <f t="shared" si="74"/>
        <v/>
      </c>
    </row>
    <row r="937" spans="1:13" x14ac:dyDescent="0.25">
      <c r="A937" s="16"/>
      <c r="B937" s="10"/>
      <c r="C937" s="14" t="str">
        <f>IFERROR(INDEX(Menu!$C$6:$C$205,MATCH($B937,Menu!$B$6:$B$205,0)),"")</f>
        <v/>
      </c>
      <c r="D937" s="18"/>
      <c r="E937" s="8" t="str">
        <f>IFERROR(INDEX(Menu!$E$6:$E$205,MATCH($B937,Menu!$B$6:$B$205,0)),"")</f>
        <v/>
      </c>
      <c r="F937" s="8" t="str">
        <f t="shared" si="70"/>
        <v/>
      </c>
      <c r="G937" s="15" t="str">
        <f>IFERROR(INDEX(Menu!$D$6:$D$205,MATCH($B937,Menu!$B$6:$B$205,0)),"")</f>
        <v/>
      </c>
      <c r="H937" s="15" t="str">
        <f t="shared" si="71"/>
        <v/>
      </c>
      <c r="I937" s="15" t="str">
        <f t="shared" si="72"/>
        <v/>
      </c>
      <c r="J937" s="10"/>
      <c r="K937" s="10"/>
      <c r="L937" t="str">
        <f t="shared" si="73"/>
        <v/>
      </c>
      <c r="M937" s="14" t="str">
        <f t="shared" si="74"/>
        <v/>
      </c>
    </row>
    <row r="938" spans="1:13" x14ac:dyDescent="0.25">
      <c r="A938" s="16"/>
      <c r="B938" s="10"/>
      <c r="C938" s="14" t="str">
        <f>IFERROR(INDEX(Menu!$C$6:$C$205,MATCH($B938,Menu!$B$6:$B$205,0)),"")</f>
        <v/>
      </c>
      <c r="D938" s="18"/>
      <c r="E938" s="8" t="str">
        <f>IFERROR(INDEX(Menu!$E$6:$E$205,MATCH($B938,Menu!$B$6:$B$205,0)),"")</f>
        <v/>
      </c>
      <c r="F938" s="8" t="str">
        <f t="shared" si="70"/>
        <v/>
      </c>
      <c r="G938" s="15" t="str">
        <f>IFERROR(INDEX(Menu!$D$6:$D$205,MATCH($B938,Menu!$B$6:$B$205,0)),"")</f>
        <v/>
      </c>
      <c r="H938" s="15" t="str">
        <f t="shared" si="71"/>
        <v/>
      </c>
      <c r="I938" s="15" t="str">
        <f t="shared" si="72"/>
        <v/>
      </c>
      <c r="J938" s="10"/>
      <c r="K938" s="10"/>
      <c r="L938" t="str">
        <f t="shared" si="73"/>
        <v/>
      </c>
      <c r="M938" s="14" t="str">
        <f t="shared" si="74"/>
        <v/>
      </c>
    </row>
    <row r="939" spans="1:13" x14ac:dyDescent="0.25">
      <c r="A939" s="16"/>
      <c r="B939" s="10"/>
      <c r="C939" s="14" t="str">
        <f>IFERROR(INDEX(Menu!$C$6:$C$205,MATCH($B939,Menu!$B$6:$B$205,0)),"")</f>
        <v/>
      </c>
      <c r="D939" s="18"/>
      <c r="E939" s="8" t="str">
        <f>IFERROR(INDEX(Menu!$E$6:$E$205,MATCH($B939,Menu!$B$6:$B$205,0)),"")</f>
        <v/>
      </c>
      <c r="F939" s="8" t="str">
        <f t="shared" si="70"/>
        <v/>
      </c>
      <c r="G939" s="15" t="str">
        <f>IFERROR(INDEX(Menu!$D$6:$D$205,MATCH($B939,Menu!$B$6:$B$205,0)),"")</f>
        <v/>
      </c>
      <c r="H939" s="15" t="str">
        <f t="shared" si="71"/>
        <v/>
      </c>
      <c r="I939" s="15" t="str">
        <f t="shared" si="72"/>
        <v/>
      </c>
      <c r="J939" s="10"/>
      <c r="K939" s="10"/>
      <c r="L939" t="str">
        <f t="shared" si="73"/>
        <v/>
      </c>
      <c r="M939" s="14" t="str">
        <f t="shared" si="74"/>
        <v/>
      </c>
    </row>
    <row r="940" spans="1:13" x14ac:dyDescent="0.25">
      <c r="A940" s="16"/>
      <c r="B940" s="10"/>
      <c r="C940" s="14" t="str">
        <f>IFERROR(INDEX(Menu!$C$6:$C$205,MATCH($B940,Menu!$B$6:$B$205,0)),"")</f>
        <v/>
      </c>
      <c r="D940" s="18"/>
      <c r="E940" s="8" t="str">
        <f>IFERROR(INDEX(Menu!$E$6:$E$205,MATCH($B940,Menu!$B$6:$B$205,0)),"")</f>
        <v/>
      </c>
      <c r="F940" s="8" t="str">
        <f t="shared" si="70"/>
        <v/>
      </c>
      <c r="G940" s="15" t="str">
        <f>IFERROR(INDEX(Menu!$D$6:$D$205,MATCH($B940,Menu!$B$6:$B$205,0)),"")</f>
        <v/>
      </c>
      <c r="H940" s="15" t="str">
        <f t="shared" si="71"/>
        <v/>
      </c>
      <c r="I940" s="15" t="str">
        <f t="shared" si="72"/>
        <v/>
      </c>
      <c r="J940" s="10"/>
      <c r="K940" s="10"/>
      <c r="L940" t="str">
        <f t="shared" si="73"/>
        <v/>
      </c>
      <c r="M940" s="14" t="str">
        <f t="shared" si="74"/>
        <v/>
      </c>
    </row>
    <row r="941" spans="1:13" x14ac:dyDescent="0.25">
      <c r="A941" s="16"/>
      <c r="B941" s="10"/>
      <c r="C941" s="14" t="str">
        <f>IFERROR(INDEX(Menu!$C$6:$C$205,MATCH($B941,Menu!$B$6:$B$205,0)),"")</f>
        <v/>
      </c>
      <c r="D941" s="18"/>
      <c r="E941" s="8" t="str">
        <f>IFERROR(INDEX(Menu!$E$6:$E$205,MATCH($B941,Menu!$B$6:$B$205,0)),"")</f>
        <v/>
      </c>
      <c r="F941" s="8" t="str">
        <f t="shared" si="70"/>
        <v/>
      </c>
      <c r="G941" s="15" t="str">
        <f>IFERROR(INDEX(Menu!$D$6:$D$205,MATCH($B941,Menu!$B$6:$B$205,0)),"")</f>
        <v/>
      </c>
      <c r="H941" s="15" t="str">
        <f t="shared" si="71"/>
        <v/>
      </c>
      <c r="I941" s="15" t="str">
        <f t="shared" si="72"/>
        <v/>
      </c>
      <c r="J941" s="10"/>
      <c r="K941" s="10"/>
      <c r="L941" t="str">
        <f t="shared" si="73"/>
        <v/>
      </c>
      <c r="M941" s="14" t="str">
        <f t="shared" si="74"/>
        <v/>
      </c>
    </row>
    <row r="942" spans="1:13" x14ac:dyDescent="0.25">
      <c r="A942" s="16"/>
      <c r="B942" s="10"/>
      <c r="C942" s="14" t="str">
        <f>IFERROR(INDEX(Menu!$C$6:$C$205,MATCH($B942,Menu!$B$6:$B$205,0)),"")</f>
        <v/>
      </c>
      <c r="D942" s="18"/>
      <c r="E942" s="8" t="str">
        <f>IFERROR(INDEX(Menu!$E$6:$E$205,MATCH($B942,Menu!$B$6:$B$205,0)),"")</f>
        <v/>
      </c>
      <c r="F942" s="8" t="str">
        <f t="shared" si="70"/>
        <v/>
      </c>
      <c r="G942" s="15" t="str">
        <f>IFERROR(INDEX(Menu!$D$6:$D$205,MATCH($B942,Menu!$B$6:$B$205,0)),"")</f>
        <v/>
      </c>
      <c r="H942" s="15" t="str">
        <f t="shared" si="71"/>
        <v/>
      </c>
      <c r="I942" s="15" t="str">
        <f t="shared" si="72"/>
        <v/>
      </c>
      <c r="J942" s="10"/>
      <c r="K942" s="10"/>
      <c r="L942" t="str">
        <f t="shared" si="73"/>
        <v/>
      </c>
      <c r="M942" s="14" t="str">
        <f t="shared" si="74"/>
        <v/>
      </c>
    </row>
    <row r="943" spans="1:13" x14ac:dyDescent="0.25">
      <c r="A943" s="16"/>
      <c r="B943" s="10"/>
      <c r="C943" s="14" t="str">
        <f>IFERROR(INDEX(Menu!$C$6:$C$205,MATCH($B943,Menu!$B$6:$B$205,0)),"")</f>
        <v/>
      </c>
      <c r="D943" s="18"/>
      <c r="E943" s="8" t="str">
        <f>IFERROR(INDEX(Menu!$E$6:$E$205,MATCH($B943,Menu!$B$6:$B$205,0)),"")</f>
        <v/>
      </c>
      <c r="F943" s="8" t="str">
        <f t="shared" si="70"/>
        <v/>
      </c>
      <c r="G943" s="15" t="str">
        <f>IFERROR(INDEX(Menu!$D$6:$D$205,MATCH($B943,Menu!$B$6:$B$205,0)),"")</f>
        <v/>
      </c>
      <c r="H943" s="15" t="str">
        <f t="shared" si="71"/>
        <v/>
      </c>
      <c r="I943" s="15" t="str">
        <f t="shared" si="72"/>
        <v/>
      </c>
      <c r="J943" s="10"/>
      <c r="K943" s="10"/>
      <c r="L943" t="str">
        <f t="shared" si="73"/>
        <v/>
      </c>
      <c r="M943" s="14" t="str">
        <f t="shared" si="74"/>
        <v/>
      </c>
    </row>
    <row r="944" spans="1:13" x14ac:dyDescent="0.25">
      <c r="A944" s="16"/>
      <c r="B944" s="10"/>
      <c r="C944" s="14" t="str">
        <f>IFERROR(INDEX(Menu!$C$6:$C$205,MATCH($B944,Menu!$B$6:$B$205,0)),"")</f>
        <v/>
      </c>
      <c r="D944" s="18"/>
      <c r="E944" s="8" t="str">
        <f>IFERROR(INDEX(Menu!$E$6:$E$205,MATCH($B944,Menu!$B$6:$B$205,0)),"")</f>
        <v/>
      </c>
      <c r="F944" s="8" t="str">
        <f t="shared" si="70"/>
        <v/>
      </c>
      <c r="G944" s="15" t="str">
        <f>IFERROR(INDEX(Menu!$D$6:$D$205,MATCH($B944,Menu!$B$6:$B$205,0)),"")</f>
        <v/>
      </c>
      <c r="H944" s="15" t="str">
        <f t="shared" si="71"/>
        <v/>
      </c>
      <c r="I944" s="15" t="str">
        <f t="shared" si="72"/>
        <v/>
      </c>
      <c r="J944" s="10"/>
      <c r="K944" s="10"/>
      <c r="L944" t="str">
        <f t="shared" si="73"/>
        <v/>
      </c>
      <c r="M944" s="14" t="str">
        <f t="shared" si="74"/>
        <v/>
      </c>
    </row>
    <row r="945" spans="1:13" x14ac:dyDescent="0.25">
      <c r="A945" s="16"/>
      <c r="B945" s="10"/>
      <c r="C945" s="14" t="str">
        <f>IFERROR(INDEX(Menu!$C$6:$C$205,MATCH($B945,Menu!$B$6:$B$205,0)),"")</f>
        <v/>
      </c>
      <c r="D945" s="18"/>
      <c r="E945" s="8" t="str">
        <f>IFERROR(INDEX(Menu!$E$6:$E$205,MATCH($B945,Menu!$B$6:$B$205,0)),"")</f>
        <v/>
      </c>
      <c r="F945" s="8" t="str">
        <f t="shared" si="70"/>
        <v/>
      </c>
      <c r="G945" s="15" t="str">
        <f>IFERROR(INDEX(Menu!$D$6:$D$205,MATCH($B945,Menu!$B$6:$B$205,0)),"")</f>
        <v/>
      </c>
      <c r="H945" s="15" t="str">
        <f t="shared" si="71"/>
        <v/>
      </c>
      <c r="I945" s="15" t="str">
        <f t="shared" si="72"/>
        <v/>
      </c>
      <c r="J945" s="10"/>
      <c r="K945" s="10"/>
      <c r="L945" t="str">
        <f t="shared" si="73"/>
        <v/>
      </c>
      <c r="M945" s="14" t="str">
        <f t="shared" si="74"/>
        <v/>
      </c>
    </row>
    <row r="946" spans="1:13" x14ac:dyDescent="0.25">
      <c r="A946" s="16"/>
      <c r="B946" s="10"/>
      <c r="C946" s="14" t="str">
        <f>IFERROR(INDEX(Menu!$C$6:$C$205,MATCH($B946,Menu!$B$6:$B$205,0)),"")</f>
        <v/>
      </c>
      <c r="D946" s="18"/>
      <c r="E946" s="8" t="str">
        <f>IFERROR(INDEX(Menu!$E$6:$E$205,MATCH($B946,Menu!$B$6:$B$205,0)),"")</f>
        <v/>
      </c>
      <c r="F946" s="8" t="str">
        <f t="shared" si="70"/>
        <v/>
      </c>
      <c r="G946" s="15" t="str">
        <f>IFERROR(INDEX(Menu!$D$6:$D$205,MATCH($B946,Menu!$B$6:$B$205,0)),"")</f>
        <v/>
      </c>
      <c r="H946" s="15" t="str">
        <f t="shared" si="71"/>
        <v/>
      </c>
      <c r="I946" s="15" t="str">
        <f t="shared" si="72"/>
        <v/>
      </c>
      <c r="J946" s="10"/>
      <c r="K946" s="10"/>
      <c r="L946" t="str">
        <f t="shared" si="73"/>
        <v/>
      </c>
      <c r="M946" s="14" t="str">
        <f t="shared" si="74"/>
        <v/>
      </c>
    </row>
    <row r="947" spans="1:13" x14ac:dyDescent="0.25">
      <c r="A947" s="16"/>
      <c r="B947" s="10"/>
      <c r="C947" s="14" t="str">
        <f>IFERROR(INDEX(Menu!$C$6:$C$205,MATCH($B947,Menu!$B$6:$B$205,0)),"")</f>
        <v/>
      </c>
      <c r="D947" s="18"/>
      <c r="E947" s="8" t="str">
        <f>IFERROR(INDEX(Menu!$E$6:$E$205,MATCH($B947,Menu!$B$6:$B$205,0)),"")</f>
        <v/>
      </c>
      <c r="F947" s="8" t="str">
        <f t="shared" si="70"/>
        <v/>
      </c>
      <c r="G947" s="15" t="str">
        <f>IFERROR(INDEX(Menu!$D$6:$D$205,MATCH($B947,Menu!$B$6:$B$205,0)),"")</f>
        <v/>
      </c>
      <c r="H947" s="15" t="str">
        <f t="shared" si="71"/>
        <v/>
      </c>
      <c r="I947" s="15" t="str">
        <f t="shared" si="72"/>
        <v/>
      </c>
      <c r="J947" s="10"/>
      <c r="K947" s="10"/>
      <c r="L947" t="str">
        <f t="shared" si="73"/>
        <v/>
      </c>
      <c r="M947" s="14" t="str">
        <f t="shared" si="74"/>
        <v/>
      </c>
    </row>
    <row r="948" spans="1:13" x14ac:dyDescent="0.25">
      <c r="A948" s="16"/>
      <c r="B948" s="10"/>
      <c r="C948" s="14" t="str">
        <f>IFERROR(INDEX(Menu!$C$6:$C$205,MATCH($B948,Menu!$B$6:$B$205,0)),"")</f>
        <v/>
      </c>
      <c r="D948" s="18"/>
      <c r="E948" s="8" t="str">
        <f>IFERROR(INDEX(Menu!$E$6:$E$205,MATCH($B948,Menu!$B$6:$B$205,0)),"")</f>
        <v/>
      </c>
      <c r="F948" s="8" t="str">
        <f t="shared" si="70"/>
        <v/>
      </c>
      <c r="G948" s="15" t="str">
        <f>IFERROR(INDEX(Menu!$D$6:$D$205,MATCH($B948,Menu!$B$6:$B$205,0)),"")</f>
        <v/>
      </c>
      <c r="H948" s="15" t="str">
        <f t="shared" si="71"/>
        <v/>
      </c>
      <c r="I948" s="15" t="str">
        <f t="shared" si="72"/>
        <v/>
      </c>
      <c r="J948" s="10"/>
      <c r="K948" s="10"/>
      <c r="L948" t="str">
        <f t="shared" si="73"/>
        <v/>
      </c>
      <c r="M948" s="14" t="str">
        <f t="shared" si="74"/>
        <v/>
      </c>
    </row>
    <row r="949" spans="1:13" x14ac:dyDescent="0.25">
      <c r="A949" s="16"/>
      <c r="B949" s="10"/>
      <c r="C949" s="14" t="str">
        <f>IFERROR(INDEX(Menu!$C$6:$C$205,MATCH($B949,Menu!$B$6:$B$205,0)),"")</f>
        <v/>
      </c>
      <c r="D949" s="18"/>
      <c r="E949" s="8" t="str">
        <f>IFERROR(INDEX(Menu!$E$6:$E$205,MATCH($B949,Menu!$B$6:$B$205,0)),"")</f>
        <v/>
      </c>
      <c r="F949" s="8" t="str">
        <f t="shared" si="70"/>
        <v/>
      </c>
      <c r="G949" s="15" t="str">
        <f>IFERROR(INDEX(Menu!$D$6:$D$205,MATCH($B949,Menu!$B$6:$B$205,0)),"")</f>
        <v/>
      </c>
      <c r="H949" s="15" t="str">
        <f t="shared" si="71"/>
        <v/>
      </c>
      <c r="I949" s="15" t="str">
        <f t="shared" si="72"/>
        <v/>
      </c>
      <c r="J949" s="10"/>
      <c r="K949" s="10"/>
      <c r="L949" t="str">
        <f t="shared" si="73"/>
        <v/>
      </c>
      <c r="M949" s="14" t="str">
        <f t="shared" si="74"/>
        <v/>
      </c>
    </row>
    <row r="950" spans="1:13" x14ac:dyDescent="0.25">
      <c r="A950" s="16"/>
      <c r="B950" s="10"/>
      <c r="C950" s="14" t="str">
        <f>IFERROR(INDEX(Menu!$C$6:$C$205,MATCH($B950,Menu!$B$6:$B$205,0)),"")</f>
        <v/>
      </c>
      <c r="D950" s="18"/>
      <c r="E950" s="8" t="str">
        <f>IFERROR(INDEX(Menu!$E$6:$E$205,MATCH($B950,Menu!$B$6:$B$205,0)),"")</f>
        <v/>
      </c>
      <c r="F950" s="8" t="str">
        <f t="shared" si="70"/>
        <v/>
      </c>
      <c r="G950" s="15" t="str">
        <f>IFERROR(INDEX(Menu!$D$6:$D$205,MATCH($B950,Menu!$B$6:$B$205,0)),"")</f>
        <v/>
      </c>
      <c r="H950" s="15" t="str">
        <f t="shared" si="71"/>
        <v/>
      </c>
      <c r="I950" s="15" t="str">
        <f t="shared" si="72"/>
        <v/>
      </c>
      <c r="J950" s="10"/>
      <c r="K950" s="10"/>
      <c r="L950" t="str">
        <f t="shared" si="73"/>
        <v/>
      </c>
      <c r="M950" s="14" t="str">
        <f t="shared" si="74"/>
        <v/>
      </c>
    </row>
    <row r="951" spans="1:13" x14ac:dyDescent="0.25">
      <c r="A951" s="16"/>
      <c r="B951" s="10"/>
      <c r="C951" s="14" t="str">
        <f>IFERROR(INDEX(Menu!$C$6:$C$205,MATCH($B951,Menu!$B$6:$B$205,0)),"")</f>
        <v/>
      </c>
      <c r="D951" s="18"/>
      <c r="E951" s="8" t="str">
        <f>IFERROR(INDEX(Menu!$E$6:$E$205,MATCH($B951,Menu!$B$6:$B$205,0)),"")</f>
        <v/>
      </c>
      <c r="F951" s="8" t="str">
        <f t="shared" si="70"/>
        <v/>
      </c>
      <c r="G951" s="15" t="str">
        <f>IFERROR(INDEX(Menu!$D$6:$D$205,MATCH($B951,Menu!$B$6:$B$205,0)),"")</f>
        <v/>
      </c>
      <c r="H951" s="15" t="str">
        <f t="shared" si="71"/>
        <v/>
      </c>
      <c r="I951" s="15" t="str">
        <f t="shared" si="72"/>
        <v/>
      </c>
      <c r="J951" s="10"/>
      <c r="K951" s="10"/>
      <c r="L951" t="str">
        <f t="shared" si="73"/>
        <v/>
      </c>
      <c r="M951" s="14" t="str">
        <f t="shared" si="74"/>
        <v/>
      </c>
    </row>
    <row r="952" spans="1:13" x14ac:dyDescent="0.25">
      <c r="A952" s="16"/>
      <c r="B952" s="10"/>
      <c r="C952" s="14" t="str">
        <f>IFERROR(INDEX(Menu!$C$6:$C$205,MATCH($B952,Menu!$B$6:$B$205,0)),"")</f>
        <v/>
      </c>
      <c r="D952" s="18"/>
      <c r="E952" s="8" t="str">
        <f>IFERROR(INDEX(Menu!$E$6:$E$205,MATCH($B952,Menu!$B$6:$B$205,0)),"")</f>
        <v/>
      </c>
      <c r="F952" s="8" t="str">
        <f t="shared" si="70"/>
        <v/>
      </c>
      <c r="G952" s="15" t="str">
        <f>IFERROR(INDEX(Menu!$D$6:$D$205,MATCH($B952,Menu!$B$6:$B$205,0)),"")</f>
        <v/>
      </c>
      <c r="H952" s="15" t="str">
        <f t="shared" si="71"/>
        <v/>
      </c>
      <c r="I952" s="15" t="str">
        <f t="shared" si="72"/>
        <v/>
      </c>
      <c r="J952" s="10"/>
      <c r="K952" s="10"/>
      <c r="L952" t="str">
        <f t="shared" si="73"/>
        <v/>
      </c>
      <c r="M952" s="14" t="str">
        <f t="shared" si="74"/>
        <v/>
      </c>
    </row>
    <row r="953" spans="1:13" x14ac:dyDescent="0.25">
      <c r="A953" s="16"/>
      <c r="B953" s="10"/>
      <c r="C953" s="14" t="str">
        <f>IFERROR(INDEX(Menu!$C$6:$C$205,MATCH($B953,Menu!$B$6:$B$205,0)),"")</f>
        <v/>
      </c>
      <c r="D953" s="18"/>
      <c r="E953" s="8" t="str">
        <f>IFERROR(INDEX(Menu!$E$6:$E$205,MATCH($B953,Menu!$B$6:$B$205,0)),"")</f>
        <v/>
      </c>
      <c r="F953" s="8" t="str">
        <f t="shared" si="70"/>
        <v/>
      </c>
      <c r="G953" s="15" t="str">
        <f>IFERROR(INDEX(Menu!$D$6:$D$205,MATCH($B953,Menu!$B$6:$B$205,0)),"")</f>
        <v/>
      </c>
      <c r="H953" s="15" t="str">
        <f t="shared" si="71"/>
        <v/>
      </c>
      <c r="I953" s="15" t="str">
        <f t="shared" si="72"/>
        <v/>
      </c>
      <c r="J953" s="10"/>
      <c r="K953" s="10"/>
      <c r="L953" t="str">
        <f t="shared" si="73"/>
        <v/>
      </c>
      <c r="M953" s="14" t="str">
        <f t="shared" si="74"/>
        <v/>
      </c>
    </row>
    <row r="954" spans="1:13" x14ac:dyDescent="0.25">
      <c r="A954" s="16"/>
      <c r="B954" s="10"/>
      <c r="C954" s="14" t="str">
        <f>IFERROR(INDEX(Menu!$C$6:$C$205,MATCH($B954,Menu!$B$6:$B$205,0)),"")</f>
        <v/>
      </c>
      <c r="D954" s="18"/>
      <c r="E954" s="8" t="str">
        <f>IFERROR(INDEX(Menu!$E$6:$E$205,MATCH($B954,Menu!$B$6:$B$205,0)),"")</f>
        <v/>
      </c>
      <c r="F954" s="8" t="str">
        <f t="shared" si="70"/>
        <v/>
      </c>
      <c r="G954" s="15" t="str">
        <f>IFERROR(INDEX(Menu!$D$6:$D$205,MATCH($B954,Menu!$B$6:$B$205,0)),"")</f>
        <v/>
      </c>
      <c r="H954" s="15" t="str">
        <f t="shared" si="71"/>
        <v/>
      </c>
      <c r="I954" s="15" t="str">
        <f t="shared" si="72"/>
        <v/>
      </c>
      <c r="J954" s="10"/>
      <c r="K954" s="10"/>
      <c r="L954" t="str">
        <f t="shared" si="73"/>
        <v/>
      </c>
      <c r="M954" s="14" t="str">
        <f t="shared" si="74"/>
        <v/>
      </c>
    </row>
    <row r="955" spans="1:13" x14ac:dyDescent="0.25">
      <c r="A955" s="16"/>
      <c r="B955" s="10"/>
      <c r="C955" s="14" t="str">
        <f>IFERROR(INDEX(Menu!$C$6:$C$205,MATCH($B955,Menu!$B$6:$B$205,0)),"")</f>
        <v/>
      </c>
      <c r="D955" s="18"/>
      <c r="E955" s="8" t="str">
        <f>IFERROR(INDEX(Menu!$E$6:$E$205,MATCH($B955,Menu!$B$6:$B$205,0)),"")</f>
        <v/>
      </c>
      <c r="F955" s="8" t="str">
        <f t="shared" si="70"/>
        <v/>
      </c>
      <c r="G955" s="15" t="str">
        <f>IFERROR(INDEX(Menu!$D$6:$D$205,MATCH($B955,Menu!$B$6:$B$205,0)),"")</f>
        <v/>
      </c>
      <c r="H955" s="15" t="str">
        <f t="shared" si="71"/>
        <v/>
      </c>
      <c r="I955" s="15" t="str">
        <f t="shared" si="72"/>
        <v/>
      </c>
      <c r="J955" s="10"/>
      <c r="K955" s="10"/>
      <c r="L955" t="str">
        <f t="shared" si="73"/>
        <v/>
      </c>
      <c r="M955" s="14" t="str">
        <f t="shared" si="74"/>
        <v/>
      </c>
    </row>
    <row r="956" spans="1:13" x14ac:dyDescent="0.25">
      <c r="A956" s="16"/>
      <c r="B956" s="10"/>
      <c r="C956" s="14" t="str">
        <f>IFERROR(INDEX(Menu!$C$6:$C$205,MATCH($B956,Menu!$B$6:$B$205,0)),"")</f>
        <v/>
      </c>
      <c r="D956" s="18"/>
      <c r="E956" s="8" t="str">
        <f>IFERROR(INDEX(Menu!$E$6:$E$205,MATCH($B956,Menu!$B$6:$B$205,0)),"")</f>
        <v/>
      </c>
      <c r="F956" s="8" t="str">
        <f t="shared" si="70"/>
        <v/>
      </c>
      <c r="G956" s="15" t="str">
        <f>IFERROR(INDEX(Menu!$D$6:$D$205,MATCH($B956,Menu!$B$6:$B$205,0)),"")</f>
        <v/>
      </c>
      <c r="H956" s="15" t="str">
        <f t="shared" si="71"/>
        <v/>
      </c>
      <c r="I956" s="15" t="str">
        <f t="shared" si="72"/>
        <v/>
      </c>
      <c r="J956" s="10"/>
      <c r="K956" s="10"/>
      <c r="L956" t="str">
        <f t="shared" si="73"/>
        <v/>
      </c>
      <c r="M956" s="14" t="str">
        <f t="shared" si="74"/>
        <v/>
      </c>
    </row>
    <row r="957" spans="1:13" x14ac:dyDescent="0.25">
      <c r="A957" s="16"/>
      <c r="B957" s="10"/>
      <c r="C957" s="14" t="str">
        <f>IFERROR(INDEX(Menu!$C$6:$C$205,MATCH($B957,Menu!$B$6:$B$205,0)),"")</f>
        <v/>
      </c>
      <c r="D957" s="18"/>
      <c r="E957" s="8" t="str">
        <f>IFERROR(INDEX(Menu!$E$6:$E$205,MATCH($B957,Menu!$B$6:$B$205,0)),"")</f>
        <v/>
      </c>
      <c r="F957" s="8" t="str">
        <f t="shared" si="70"/>
        <v/>
      </c>
      <c r="G957" s="15" t="str">
        <f>IFERROR(INDEX(Menu!$D$6:$D$205,MATCH($B957,Menu!$B$6:$B$205,0)),"")</f>
        <v/>
      </c>
      <c r="H957" s="15" t="str">
        <f t="shared" si="71"/>
        <v/>
      </c>
      <c r="I957" s="15" t="str">
        <f t="shared" si="72"/>
        <v/>
      </c>
      <c r="J957" s="10"/>
      <c r="K957" s="10"/>
      <c r="L957" t="str">
        <f t="shared" si="73"/>
        <v/>
      </c>
      <c r="M957" s="14" t="str">
        <f t="shared" si="74"/>
        <v/>
      </c>
    </row>
    <row r="958" spans="1:13" x14ac:dyDescent="0.25">
      <c r="A958" s="16"/>
      <c r="B958" s="10"/>
      <c r="C958" s="14" t="str">
        <f>IFERROR(INDEX(Menu!$C$6:$C$205,MATCH($B958,Menu!$B$6:$B$205,0)),"")</f>
        <v/>
      </c>
      <c r="D958" s="18"/>
      <c r="E958" s="8" t="str">
        <f>IFERROR(INDEX(Menu!$E$6:$E$205,MATCH($B958,Menu!$B$6:$B$205,0)),"")</f>
        <v/>
      </c>
      <c r="F958" s="8" t="str">
        <f t="shared" si="70"/>
        <v/>
      </c>
      <c r="G958" s="15" t="str">
        <f>IFERROR(INDEX(Menu!$D$6:$D$205,MATCH($B958,Menu!$B$6:$B$205,0)),"")</f>
        <v/>
      </c>
      <c r="H958" s="15" t="str">
        <f t="shared" si="71"/>
        <v/>
      </c>
      <c r="I958" s="15" t="str">
        <f t="shared" si="72"/>
        <v/>
      </c>
      <c r="J958" s="10"/>
      <c r="K958" s="10"/>
      <c r="L958" t="str">
        <f t="shared" si="73"/>
        <v/>
      </c>
      <c r="M958" s="14" t="str">
        <f t="shared" si="74"/>
        <v/>
      </c>
    </row>
    <row r="959" spans="1:13" x14ac:dyDescent="0.25">
      <c r="A959" s="16"/>
      <c r="B959" s="10"/>
      <c r="C959" s="14" t="str">
        <f>IFERROR(INDEX(Menu!$C$6:$C$205,MATCH($B959,Menu!$B$6:$B$205,0)),"")</f>
        <v/>
      </c>
      <c r="D959" s="18"/>
      <c r="E959" s="8" t="str">
        <f>IFERROR(INDEX(Menu!$E$6:$E$205,MATCH($B959,Menu!$B$6:$B$205,0)),"")</f>
        <v/>
      </c>
      <c r="F959" s="8" t="str">
        <f t="shared" si="70"/>
        <v/>
      </c>
      <c r="G959" s="15" t="str">
        <f>IFERROR(INDEX(Menu!$D$6:$D$205,MATCH($B959,Menu!$B$6:$B$205,0)),"")</f>
        <v/>
      </c>
      <c r="H959" s="15" t="str">
        <f t="shared" si="71"/>
        <v/>
      </c>
      <c r="I959" s="15" t="str">
        <f t="shared" si="72"/>
        <v/>
      </c>
      <c r="J959" s="10"/>
      <c r="K959" s="10"/>
      <c r="L959" t="str">
        <f t="shared" si="73"/>
        <v/>
      </c>
      <c r="M959" s="14" t="str">
        <f t="shared" si="74"/>
        <v/>
      </c>
    </row>
    <row r="960" spans="1:13" x14ac:dyDescent="0.25">
      <c r="A960" s="16"/>
      <c r="B960" s="10"/>
      <c r="C960" s="14" t="str">
        <f>IFERROR(INDEX(Menu!$C$6:$C$205,MATCH($B960,Menu!$B$6:$B$205,0)),"")</f>
        <v/>
      </c>
      <c r="D960" s="18"/>
      <c r="E960" s="8" t="str">
        <f>IFERROR(INDEX(Menu!$E$6:$E$205,MATCH($B960,Menu!$B$6:$B$205,0)),"")</f>
        <v/>
      </c>
      <c r="F960" s="8" t="str">
        <f t="shared" si="70"/>
        <v/>
      </c>
      <c r="G960" s="15" t="str">
        <f>IFERROR(INDEX(Menu!$D$6:$D$205,MATCH($B960,Menu!$B$6:$B$205,0)),"")</f>
        <v/>
      </c>
      <c r="H960" s="15" t="str">
        <f t="shared" si="71"/>
        <v/>
      </c>
      <c r="I960" s="15" t="str">
        <f t="shared" si="72"/>
        <v/>
      </c>
      <c r="J960" s="10"/>
      <c r="K960" s="10"/>
      <c r="L960" t="str">
        <f t="shared" si="73"/>
        <v/>
      </c>
      <c r="M960" s="14" t="str">
        <f t="shared" si="74"/>
        <v/>
      </c>
    </row>
    <row r="961" spans="1:13" x14ac:dyDescent="0.25">
      <c r="A961" s="16"/>
      <c r="B961" s="10"/>
      <c r="C961" s="14" t="str">
        <f>IFERROR(INDEX(Menu!$C$6:$C$205,MATCH($B961,Menu!$B$6:$B$205,0)),"")</f>
        <v/>
      </c>
      <c r="D961" s="18"/>
      <c r="E961" s="8" t="str">
        <f>IFERROR(INDEX(Menu!$E$6:$E$205,MATCH($B961,Menu!$B$6:$B$205,0)),"")</f>
        <v/>
      </c>
      <c r="F961" s="8" t="str">
        <f t="shared" si="70"/>
        <v/>
      </c>
      <c r="G961" s="15" t="str">
        <f>IFERROR(INDEX(Menu!$D$6:$D$205,MATCH($B961,Menu!$B$6:$B$205,0)),"")</f>
        <v/>
      </c>
      <c r="H961" s="15" t="str">
        <f t="shared" si="71"/>
        <v/>
      </c>
      <c r="I961" s="15" t="str">
        <f t="shared" si="72"/>
        <v/>
      </c>
      <c r="J961" s="10"/>
      <c r="K961" s="10"/>
      <c r="L961" t="str">
        <f t="shared" si="73"/>
        <v/>
      </c>
      <c r="M961" s="14" t="str">
        <f t="shared" si="74"/>
        <v/>
      </c>
    </row>
    <row r="962" spans="1:13" x14ac:dyDescent="0.25">
      <c r="A962" s="16"/>
      <c r="B962" s="10"/>
      <c r="C962" s="14" t="str">
        <f>IFERROR(INDEX(Menu!$C$6:$C$205,MATCH($B962,Menu!$B$6:$B$205,0)),"")</f>
        <v/>
      </c>
      <c r="D962" s="18"/>
      <c r="E962" s="8" t="str">
        <f>IFERROR(INDEX(Menu!$E$6:$E$205,MATCH($B962,Menu!$B$6:$B$205,0)),"")</f>
        <v/>
      </c>
      <c r="F962" s="8" t="str">
        <f t="shared" si="70"/>
        <v/>
      </c>
      <c r="G962" s="15" t="str">
        <f>IFERROR(INDEX(Menu!$D$6:$D$205,MATCH($B962,Menu!$B$6:$B$205,0)),"")</f>
        <v/>
      </c>
      <c r="H962" s="15" t="str">
        <f t="shared" si="71"/>
        <v/>
      </c>
      <c r="I962" s="15" t="str">
        <f t="shared" si="72"/>
        <v/>
      </c>
      <c r="J962" s="10"/>
      <c r="K962" s="10"/>
      <c r="L962" t="str">
        <f t="shared" si="73"/>
        <v/>
      </c>
      <c r="M962" s="14" t="str">
        <f t="shared" si="74"/>
        <v/>
      </c>
    </row>
    <row r="963" spans="1:13" x14ac:dyDescent="0.25">
      <c r="A963" s="16"/>
      <c r="B963" s="10"/>
      <c r="C963" s="14" t="str">
        <f>IFERROR(INDEX(Menu!$C$6:$C$205,MATCH($B963,Menu!$B$6:$B$205,0)),"")</f>
        <v/>
      </c>
      <c r="D963" s="18"/>
      <c r="E963" s="8" t="str">
        <f>IFERROR(INDEX(Menu!$E$6:$E$205,MATCH($B963,Menu!$B$6:$B$205,0)),"")</f>
        <v/>
      </c>
      <c r="F963" s="8" t="str">
        <f t="shared" si="70"/>
        <v/>
      </c>
      <c r="G963" s="15" t="str">
        <f>IFERROR(INDEX(Menu!$D$6:$D$205,MATCH($B963,Menu!$B$6:$B$205,0)),"")</f>
        <v/>
      </c>
      <c r="H963" s="15" t="str">
        <f t="shared" si="71"/>
        <v/>
      </c>
      <c r="I963" s="15" t="str">
        <f t="shared" si="72"/>
        <v/>
      </c>
      <c r="J963" s="10"/>
      <c r="K963" s="10"/>
      <c r="L963" t="str">
        <f t="shared" si="73"/>
        <v/>
      </c>
      <c r="M963" s="14" t="str">
        <f t="shared" si="74"/>
        <v/>
      </c>
    </row>
    <row r="964" spans="1:13" x14ac:dyDescent="0.25">
      <c r="A964" s="16"/>
      <c r="B964" s="10"/>
      <c r="C964" s="14" t="str">
        <f>IFERROR(INDEX(Menu!$C$6:$C$205,MATCH($B964,Menu!$B$6:$B$205,0)),"")</f>
        <v/>
      </c>
      <c r="D964" s="18"/>
      <c r="E964" s="8" t="str">
        <f>IFERROR(INDEX(Menu!$E$6:$E$205,MATCH($B964,Menu!$B$6:$B$205,0)),"")</f>
        <v/>
      </c>
      <c r="F964" s="8" t="str">
        <f t="shared" si="70"/>
        <v/>
      </c>
      <c r="G964" s="15" t="str">
        <f>IFERROR(INDEX(Menu!$D$6:$D$205,MATCH($B964,Menu!$B$6:$B$205,0)),"")</f>
        <v/>
      </c>
      <c r="H964" s="15" t="str">
        <f t="shared" si="71"/>
        <v/>
      </c>
      <c r="I964" s="15" t="str">
        <f t="shared" si="72"/>
        <v/>
      </c>
      <c r="J964" s="10"/>
      <c r="K964" s="10"/>
      <c r="L964" t="str">
        <f t="shared" si="73"/>
        <v/>
      </c>
      <c r="M964" s="14" t="str">
        <f t="shared" si="74"/>
        <v/>
      </c>
    </row>
    <row r="965" spans="1:13" x14ac:dyDescent="0.25">
      <c r="A965" s="16"/>
      <c r="B965" s="10"/>
      <c r="C965" s="14" t="str">
        <f>IFERROR(INDEX(Menu!$C$6:$C$205,MATCH($B965,Menu!$B$6:$B$205,0)),"")</f>
        <v/>
      </c>
      <c r="D965" s="18"/>
      <c r="E965" s="8" t="str">
        <f>IFERROR(INDEX(Menu!$E$6:$E$205,MATCH($B965,Menu!$B$6:$B$205,0)),"")</f>
        <v/>
      </c>
      <c r="F965" s="8" t="str">
        <f t="shared" si="70"/>
        <v/>
      </c>
      <c r="G965" s="15" t="str">
        <f>IFERROR(INDEX(Menu!$D$6:$D$205,MATCH($B965,Menu!$B$6:$B$205,0)),"")</f>
        <v/>
      </c>
      <c r="H965" s="15" t="str">
        <f t="shared" si="71"/>
        <v/>
      </c>
      <c r="I965" s="15" t="str">
        <f t="shared" si="72"/>
        <v/>
      </c>
      <c r="J965" s="10"/>
      <c r="K965" s="10"/>
      <c r="L965" t="str">
        <f t="shared" si="73"/>
        <v/>
      </c>
      <c r="M965" s="14" t="str">
        <f t="shared" si="74"/>
        <v/>
      </c>
    </row>
    <row r="966" spans="1:13" x14ac:dyDescent="0.25">
      <c r="A966" s="16"/>
      <c r="B966" s="10"/>
      <c r="C966" s="14" t="str">
        <f>IFERROR(INDEX(Menu!$C$6:$C$205,MATCH($B966,Menu!$B$6:$B$205,0)),"")</f>
        <v/>
      </c>
      <c r="D966" s="18"/>
      <c r="E966" s="8" t="str">
        <f>IFERROR(INDEX(Menu!$E$6:$E$205,MATCH($B966,Menu!$B$6:$B$205,0)),"")</f>
        <v/>
      </c>
      <c r="F966" s="8" t="str">
        <f t="shared" ref="F966:F1029" si="75">IF(OR($D966="",$E966=""),"",$D966*$E966)</f>
        <v/>
      </c>
      <c r="G966" s="15" t="str">
        <f>IFERROR(INDEX(Menu!$D$6:$D$205,MATCH($B966,Menu!$B$6:$B$205,0)),"")</f>
        <v/>
      </c>
      <c r="H966" s="15" t="str">
        <f t="shared" ref="H966:H1029" si="76">IF(OR($D966="",$G966=""),"",$D966*$G966)</f>
        <v/>
      </c>
      <c r="I966" s="15" t="str">
        <f t="shared" ref="I966:I1029" si="77">IF(OR($F966="",$H966=""),"",$F966-$H966)</f>
        <v/>
      </c>
      <c r="J966" s="10"/>
      <c r="K966" s="10"/>
      <c r="L966" t="str">
        <f t="shared" ref="L966:L1029" si="78">IF($A966="","",CHOOSE(WEEKDAY($A966,2),"Lunes","Martes","Miercoles","Jueves","Viernes","Sabado","Domingo"))</f>
        <v/>
      </c>
      <c r="M966" s="14" t="str">
        <f t="shared" ref="M966:M1029" si="79">IF($A966="","",TEXT($A966,"YYYY-MM"))</f>
        <v/>
      </c>
    </row>
    <row r="967" spans="1:13" x14ac:dyDescent="0.25">
      <c r="A967" s="16"/>
      <c r="B967" s="10"/>
      <c r="C967" s="14" t="str">
        <f>IFERROR(INDEX(Menu!$C$6:$C$205,MATCH($B967,Menu!$B$6:$B$205,0)),"")</f>
        <v/>
      </c>
      <c r="D967" s="18"/>
      <c r="E967" s="8" t="str">
        <f>IFERROR(INDEX(Menu!$E$6:$E$205,MATCH($B967,Menu!$B$6:$B$205,0)),"")</f>
        <v/>
      </c>
      <c r="F967" s="8" t="str">
        <f t="shared" si="75"/>
        <v/>
      </c>
      <c r="G967" s="15" t="str">
        <f>IFERROR(INDEX(Menu!$D$6:$D$205,MATCH($B967,Menu!$B$6:$B$205,0)),"")</f>
        <v/>
      </c>
      <c r="H967" s="15" t="str">
        <f t="shared" si="76"/>
        <v/>
      </c>
      <c r="I967" s="15" t="str">
        <f t="shared" si="77"/>
        <v/>
      </c>
      <c r="J967" s="10"/>
      <c r="K967" s="10"/>
      <c r="L967" t="str">
        <f t="shared" si="78"/>
        <v/>
      </c>
      <c r="M967" s="14" t="str">
        <f t="shared" si="79"/>
        <v/>
      </c>
    </row>
    <row r="968" spans="1:13" x14ac:dyDescent="0.25">
      <c r="A968" s="16"/>
      <c r="B968" s="10"/>
      <c r="C968" s="14" t="str">
        <f>IFERROR(INDEX(Menu!$C$6:$C$205,MATCH($B968,Menu!$B$6:$B$205,0)),"")</f>
        <v/>
      </c>
      <c r="D968" s="18"/>
      <c r="E968" s="8" t="str">
        <f>IFERROR(INDEX(Menu!$E$6:$E$205,MATCH($B968,Menu!$B$6:$B$205,0)),"")</f>
        <v/>
      </c>
      <c r="F968" s="8" t="str">
        <f t="shared" si="75"/>
        <v/>
      </c>
      <c r="G968" s="15" t="str">
        <f>IFERROR(INDEX(Menu!$D$6:$D$205,MATCH($B968,Menu!$B$6:$B$205,0)),"")</f>
        <v/>
      </c>
      <c r="H968" s="15" t="str">
        <f t="shared" si="76"/>
        <v/>
      </c>
      <c r="I968" s="15" t="str">
        <f t="shared" si="77"/>
        <v/>
      </c>
      <c r="J968" s="10"/>
      <c r="K968" s="10"/>
      <c r="L968" t="str">
        <f t="shared" si="78"/>
        <v/>
      </c>
      <c r="M968" s="14" t="str">
        <f t="shared" si="79"/>
        <v/>
      </c>
    </row>
    <row r="969" spans="1:13" x14ac:dyDescent="0.25">
      <c r="A969" s="16"/>
      <c r="B969" s="10"/>
      <c r="C969" s="14" t="str">
        <f>IFERROR(INDEX(Menu!$C$6:$C$205,MATCH($B969,Menu!$B$6:$B$205,0)),"")</f>
        <v/>
      </c>
      <c r="D969" s="18"/>
      <c r="E969" s="8" t="str">
        <f>IFERROR(INDEX(Menu!$E$6:$E$205,MATCH($B969,Menu!$B$6:$B$205,0)),"")</f>
        <v/>
      </c>
      <c r="F969" s="8" t="str">
        <f t="shared" si="75"/>
        <v/>
      </c>
      <c r="G969" s="15" t="str">
        <f>IFERROR(INDEX(Menu!$D$6:$D$205,MATCH($B969,Menu!$B$6:$B$205,0)),"")</f>
        <v/>
      </c>
      <c r="H969" s="15" t="str">
        <f t="shared" si="76"/>
        <v/>
      </c>
      <c r="I969" s="15" t="str">
        <f t="shared" si="77"/>
        <v/>
      </c>
      <c r="J969" s="10"/>
      <c r="K969" s="10"/>
      <c r="L969" t="str">
        <f t="shared" si="78"/>
        <v/>
      </c>
      <c r="M969" s="14" t="str">
        <f t="shared" si="79"/>
        <v/>
      </c>
    </row>
    <row r="970" spans="1:13" x14ac:dyDescent="0.25">
      <c r="A970" s="16"/>
      <c r="B970" s="10"/>
      <c r="C970" s="14" t="str">
        <f>IFERROR(INDEX(Menu!$C$6:$C$205,MATCH($B970,Menu!$B$6:$B$205,0)),"")</f>
        <v/>
      </c>
      <c r="D970" s="18"/>
      <c r="E970" s="8" t="str">
        <f>IFERROR(INDEX(Menu!$E$6:$E$205,MATCH($B970,Menu!$B$6:$B$205,0)),"")</f>
        <v/>
      </c>
      <c r="F970" s="8" t="str">
        <f t="shared" si="75"/>
        <v/>
      </c>
      <c r="G970" s="15" t="str">
        <f>IFERROR(INDEX(Menu!$D$6:$D$205,MATCH($B970,Menu!$B$6:$B$205,0)),"")</f>
        <v/>
      </c>
      <c r="H970" s="15" t="str">
        <f t="shared" si="76"/>
        <v/>
      </c>
      <c r="I970" s="15" t="str">
        <f t="shared" si="77"/>
        <v/>
      </c>
      <c r="J970" s="10"/>
      <c r="K970" s="10"/>
      <c r="L970" t="str">
        <f t="shared" si="78"/>
        <v/>
      </c>
      <c r="M970" s="14" t="str">
        <f t="shared" si="79"/>
        <v/>
      </c>
    </row>
    <row r="971" spans="1:13" x14ac:dyDescent="0.25">
      <c r="A971" s="16"/>
      <c r="B971" s="10"/>
      <c r="C971" s="14" t="str">
        <f>IFERROR(INDEX(Menu!$C$6:$C$205,MATCH($B971,Menu!$B$6:$B$205,0)),"")</f>
        <v/>
      </c>
      <c r="D971" s="18"/>
      <c r="E971" s="8" t="str">
        <f>IFERROR(INDEX(Menu!$E$6:$E$205,MATCH($B971,Menu!$B$6:$B$205,0)),"")</f>
        <v/>
      </c>
      <c r="F971" s="8" t="str">
        <f t="shared" si="75"/>
        <v/>
      </c>
      <c r="G971" s="15" t="str">
        <f>IFERROR(INDEX(Menu!$D$6:$D$205,MATCH($B971,Menu!$B$6:$B$205,0)),"")</f>
        <v/>
      </c>
      <c r="H971" s="15" t="str">
        <f t="shared" si="76"/>
        <v/>
      </c>
      <c r="I971" s="15" t="str">
        <f t="shared" si="77"/>
        <v/>
      </c>
      <c r="J971" s="10"/>
      <c r="K971" s="10"/>
      <c r="L971" t="str">
        <f t="shared" si="78"/>
        <v/>
      </c>
      <c r="M971" s="14" t="str">
        <f t="shared" si="79"/>
        <v/>
      </c>
    </row>
    <row r="972" spans="1:13" x14ac:dyDescent="0.25">
      <c r="A972" s="16"/>
      <c r="B972" s="10"/>
      <c r="C972" s="14" t="str">
        <f>IFERROR(INDEX(Menu!$C$6:$C$205,MATCH($B972,Menu!$B$6:$B$205,0)),"")</f>
        <v/>
      </c>
      <c r="D972" s="18"/>
      <c r="E972" s="8" t="str">
        <f>IFERROR(INDEX(Menu!$E$6:$E$205,MATCH($B972,Menu!$B$6:$B$205,0)),"")</f>
        <v/>
      </c>
      <c r="F972" s="8" t="str">
        <f t="shared" si="75"/>
        <v/>
      </c>
      <c r="G972" s="15" t="str">
        <f>IFERROR(INDEX(Menu!$D$6:$D$205,MATCH($B972,Menu!$B$6:$B$205,0)),"")</f>
        <v/>
      </c>
      <c r="H972" s="15" t="str">
        <f t="shared" si="76"/>
        <v/>
      </c>
      <c r="I972" s="15" t="str">
        <f t="shared" si="77"/>
        <v/>
      </c>
      <c r="J972" s="10"/>
      <c r="K972" s="10"/>
      <c r="L972" t="str">
        <f t="shared" si="78"/>
        <v/>
      </c>
      <c r="M972" s="14" t="str">
        <f t="shared" si="79"/>
        <v/>
      </c>
    </row>
    <row r="973" spans="1:13" x14ac:dyDescent="0.25">
      <c r="A973" s="16"/>
      <c r="B973" s="10"/>
      <c r="C973" s="14" t="str">
        <f>IFERROR(INDEX(Menu!$C$6:$C$205,MATCH($B973,Menu!$B$6:$B$205,0)),"")</f>
        <v/>
      </c>
      <c r="D973" s="18"/>
      <c r="E973" s="8" t="str">
        <f>IFERROR(INDEX(Menu!$E$6:$E$205,MATCH($B973,Menu!$B$6:$B$205,0)),"")</f>
        <v/>
      </c>
      <c r="F973" s="8" t="str">
        <f t="shared" si="75"/>
        <v/>
      </c>
      <c r="G973" s="15" t="str">
        <f>IFERROR(INDEX(Menu!$D$6:$D$205,MATCH($B973,Menu!$B$6:$B$205,0)),"")</f>
        <v/>
      </c>
      <c r="H973" s="15" t="str">
        <f t="shared" si="76"/>
        <v/>
      </c>
      <c r="I973" s="15" t="str">
        <f t="shared" si="77"/>
        <v/>
      </c>
      <c r="J973" s="10"/>
      <c r="K973" s="10"/>
      <c r="L973" t="str">
        <f t="shared" si="78"/>
        <v/>
      </c>
      <c r="M973" s="14" t="str">
        <f t="shared" si="79"/>
        <v/>
      </c>
    </row>
    <row r="974" spans="1:13" x14ac:dyDescent="0.25">
      <c r="A974" s="16"/>
      <c r="B974" s="10"/>
      <c r="C974" s="14" t="str">
        <f>IFERROR(INDEX(Menu!$C$6:$C$205,MATCH($B974,Menu!$B$6:$B$205,0)),"")</f>
        <v/>
      </c>
      <c r="D974" s="18"/>
      <c r="E974" s="8" t="str">
        <f>IFERROR(INDEX(Menu!$E$6:$E$205,MATCH($B974,Menu!$B$6:$B$205,0)),"")</f>
        <v/>
      </c>
      <c r="F974" s="8" t="str">
        <f t="shared" si="75"/>
        <v/>
      </c>
      <c r="G974" s="15" t="str">
        <f>IFERROR(INDEX(Menu!$D$6:$D$205,MATCH($B974,Menu!$B$6:$B$205,0)),"")</f>
        <v/>
      </c>
      <c r="H974" s="15" t="str">
        <f t="shared" si="76"/>
        <v/>
      </c>
      <c r="I974" s="15" t="str">
        <f t="shared" si="77"/>
        <v/>
      </c>
      <c r="J974" s="10"/>
      <c r="K974" s="10"/>
      <c r="L974" t="str">
        <f t="shared" si="78"/>
        <v/>
      </c>
      <c r="M974" s="14" t="str">
        <f t="shared" si="79"/>
        <v/>
      </c>
    </row>
    <row r="975" spans="1:13" x14ac:dyDescent="0.25">
      <c r="A975" s="16"/>
      <c r="B975" s="10"/>
      <c r="C975" s="14" t="str">
        <f>IFERROR(INDEX(Menu!$C$6:$C$205,MATCH($B975,Menu!$B$6:$B$205,0)),"")</f>
        <v/>
      </c>
      <c r="D975" s="18"/>
      <c r="E975" s="8" t="str">
        <f>IFERROR(INDEX(Menu!$E$6:$E$205,MATCH($B975,Menu!$B$6:$B$205,0)),"")</f>
        <v/>
      </c>
      <c r="F975" s="8" t="str">
        <f t="shared" si="75"/>
        <v/>
      </c>
      <c r="G975" s="15" t="str">
        <f>IFERROR(INDEX(Menu!$D$6:$D$205,MATCH($B975,Menu!$B$6:$B$205,0)),"")</f>
        <v/>
      </c>
      <c r="H975" s="15" t="str">
        <f t="shared" si="76"/>
        <v/>
      </c>
      <c r="I975" s="15" t="str">
        <f t="shared" si="77"/>
        <v/>
      </c>
      <c r="J975" s="10"/>
      <c r="K975" s="10"/>
      <c r="L975" t="str">
        <f t="shared" si="78"/>
        <v/>
      </c>
      <c r="M975" s="14" t="str">
        <f t="shared" si="79"/>
        <v/>
      </c>
    </row>
    <row r="976" spans="1:13" x14ac:dyDescent="0.25">
      <c r="A976" s="16"/>
      <c r="B976" s="10"/>
      <c r="C976" s="14" t="str">
        <f>IFERROR(INDEX(Menu!$C$6:$C$205,MATCH($B976,Menu!$B$6:$B$205,0)),"")</f>
        <v/>
      </c>
      <c r="D976" s="18"/>
      <c r="E976" s="8" t="str">
        <f>IFERROR(INDEX(Menu!$E$6:$E$205,MATCH($B976,Menu!$B$6:$B$205,0)),"")</f>
        <v/>
      </c>
      <c r="F976" s="8" t="str">
        <f t="shared" si="75"/>
        <v/>
      </c>
      <c r="G976" s="15" t="str">
        <f>IFERROR(INDEX(Menu!$D$6:$D$205,MATCH($B976,Menu!$B$6:$B$205,0)),"")</f>
        <v/>
      </c>
      <c r="H976" s="15" t="str">
        <f t="shared" si="76"/>
        <v/>
      </c>
      <c r="I976" s="15" t="str">
        <f t="shared" si="77"/>
        <v/>
      </c>
      <c r="J976" s="10"/>
      <c r="K976" s="10"/>
      <c r="L976" t="str">
        <f t="shared" si="78"/>
        <v/>
      </c>
      <c r="M976" s="14" t="str">
        <f t="shared" si="79"/>
        <v/>
      </c>
    </row>
    <row r="977" spans="1:13" x14ac:dyDescent="0.25">
      <c r="A977" s="16"/>
      <c r="B977" s="10"/>
      <c r="C977" s="14" t="str">
        <f>IFERROR(INDEX(Menu!$C$6:$C$205,MATCH($B977,Menu!$B$6:$B$205,0)),"")</f>
        <v/>
      </c>
      <c r="D977" s="18"/>
      <c r="E977" s="8" t="str">
        <f>IFERROR(INDEX(Menu!$E$6:$E$205,MATCH($B977,Menu!$B$6:$B$205,0)),"")</f>
        <v/>
      </c>
      <c r="F977" s="8" t="str">
        <f t="shared" si="75"/>
        <v/>
      </c>
      <c r="G977" s="15" t="str">
        <f>IFERROR(INDEX(Menu!$D$6:$D$205,MATCH($B977,Menu!$B$6:$B$205,0)),"")</f>
        <v/>
      </c>
      <c r="H977" s="15" t="str">
        <f t="shared" si="76"/>
        <v/>
      </c>
      <c r="I977" s="15" t="str">
        <f t="shared" si="77"/>
        <v/>
      </c>
      <c r="J977" s="10"/>
      <c r="K977" s="10"/>
      <c r="L977" t="str">
        <f t="shared" si="78"/>
        <v/>
      </c>
      <c r="M977" s="14" t="str">
        <f t="shared" si="79"/>
        <v/>
      </c>
    </row>
    <row r="978" spans="1:13" x14ac:dyDescent="0.25">
      <c r="A978" s="16"/>
      <c r="B978" s="10"/>
      <c r="C978" s="14" t="str">
        <f>IFERROR(INDEX(Menu!$C$6:$C$205,MATCH($B978,Menu!$B$6:$B$205,0)),"")</f>
        <v/>
      </c>
      <c r="D978" s="18"/>
      <c r="E978" s="8" t="str">
        <f>IFERROR(INDEX(Menu!$E$6:$E$205,MATCH($B978,Menu!$B$6:$B$205,0)),"")</f>
        <v/>
      </c>
      <c r="F978" s="8" t="str">
        <f t="shared" si="75"/>
        <v/>
      </c>
      <c r="G978" s="15" t="str">
        <f>IFERROR(INDEX(Menu!$D$6:$D$205,MATCH($B978,Menu!$B$6:$B$205,0)),"")</f>
        <v/>
      </c>
      <c r="H978" s="15" t="str">
        <f t="shared" si="76"/>
        <v/>
      </c>
      <c r="I978" s="15" t="str">
        <f t="shared" si="77"/>
        <v/>
      </c>
      <c r="J978" s="10"/>
      <c r="K978" s="10"/>
      <c r="L978" t="str">
        <f t="shared" si="78"/>
        <v/>
      </c>
      <c r="M978" s="14" t="str">
        <f t="shared" si="79"/>
        <v/>
      </c>
    </row>
    <row r="979" spans="1:13" x14ac:dyDescent="0.25">
      <c r="A979" s="16"/>
      <c r="B979" s="10"/>
      <c r="C979" s="14" t="str">
        <f>IFERROR(INDEX(Menu!$C$6:$C$205,MATCH($B979,Menu!$B$6:$B$205,0)),"")</f>
        <v/>
      </c>
      <c r="D979" s="18"/>
      <c r="E979" s="8" t="str">
        <f>IFERROR(INDEX(Menu!$E$6:$E$205,MATCH($B979,Menu!$B$6:$B$205,0)),"")</f>
        <v/>
      </c>
      <c r="F979" s="8" t="str">
        <f t="shared" si="75"/>
        <v/>
      </c>
      <c r="G979" s="15" t="str">
        <f>IFERROR(INDEX(Menu!$D$6:$D$205,MATCH($B979,Menu!$B$6:$B$205,0)),"")</f>
        <v/>
      </c>
      <c r="H979" s="15" t="str">
        <f t="shared" si="76"/>
        <v/>
      </c>
      <c r="I979" s="15" t="str">
        <f t="shared" si="77"/>
        <v/>
      </c>
      <c r="J979" s="10"/>
      <c r="K979" s="10"/>
      <c r="L979" t="str">
        <f t="shared" si="78"/>
        <v/>
      </c>
      <c r="M979" s="14" t="str">
        <f t="shared" si="79"/>
        <v/>
      </c>
    </row>
    <row r="980" spans="1:13" x14ac:dyDescent="0.25">
      <c r="A980" s="16"/>
      <c r="B980" s="10"/>
      <c r="C980" s="14" t="str">
        <f>IFERROR(INDEX(Menu!$C$6:$C$205,MATCH($B980,Menu!$B$6:$B$205,0)),"")</f>
        <v/>
      </c>
      <c r="D980" s="18"/>
      <c r="E980" s="8" t="str">
        <f>IFERROR(INDEX(Menu!$E$6:$E$205,MATCH($B980,Menu!$B$6:$B$205,0)),"")</f>
        <v/>
      </c>
      <c r="F980" s="8" t="str">
        <f t="shared" si="75"/>
        <v/>
      </c>
      <c r="G980" s="15" t="str">
        <f>IFERROR(INDEX(Menu!$D$6:$D$205,MATCH($B980,Menu!$B$6:$B$205,0)),"")</f>
        <v/>
      </c>
      <c r="H980" s="15" t="str">
        <f t="shared" si="76"/>
        <v/>
      </c>
      <c r="I980" s="15" t="str">
        <f t="shared" si="77"/>
        <v/>
      </c>
      <c r="J980" s="10"/>
      <c r="K980" s="10"/>
      <c r="L980" t="str">
        <f t="shared" si="78"/>
        <v/>
      </c>
      <c r="M980" s="14" t="str">
        <f t="shared" si="79"/>
        <v/>
      </c>
    </row>
    <row r="981" spans="1:13" x14ac:dyDescent="0.25">
      <c r="A981" s="16"/>
      <c r="B981" s="10"/>
      <c r="C981" s="14" t="str">
        <f>IFERROR(INDEX(Menu!$C$6:$C$205,MATCH($B981,Menu!$B$6:$B$205,0)),"")</f>
        <v/>
      </c>
      <c r="D981" s="18"/>
      <c r="E981" s="8" t="str">
        <f>IFERROR(INDEX(Menu!$E$6:$E$205,MATCH($B981,Menu!$B$6:$B$205,0)),"")</f>
        <v/>
      </c>
      <c r="F981" s="8" t="str">
        <f t="shared" si="75"/>
        <v/>
      </c>
      <c r="G981" s="15" t="str">
        <f>IFERROR(INDEX(Menu!$D$6:$D$205,MATCH($B981,Menu!$B$6:$B$205,0)),"")</f>
        <v/>
      </c>
      <c r="H981" s="15" t="str">
        <f t="shared" si="76"/>
        <v/>
      </c>
      <c r="I981" s="15" t="str">
        <f t="shared" si="77"/>
        <v/>
      </c>
      <c r="J981" s="10"/>
      <c r="K981" s="10"/>
      <c r="L981" t="str">
        <f t="shared" si="78"/>
        <v/>
      </c>
      <c r="M981" s="14" t="str">
        <f t="shared" si="79"/>
        <v/>
      </c>
    </row>
    <row r="982" spans="1:13" x14ac:dyDescent="0.25">
      <c r="A982" s="16"/>
      <c r="B982" s="10"/>
      <c r="C982" s="14" t="str">
        <f>IFERROR(INDEX(Menu!$C$6:$C$205,MATCH($B982,Menu!$B$6:$B$205,0)),"")</f>
        <v/>
      </c>
      <c r="D982" s="18"/>
      <c r="E982" s="8" t="str">
        <f>IFERROR(INDEX(Menu!$E$6:$E$205,MATCH($B982,Menu!$B$6:$B$205,0)),"")</f>
        <v/>
      </c>
      <c r="F982" s="8" t="str">
        <f t="shared" si="75"/>
        <v/>
      </c>
      <c r="G982" s="15" t="str">
        <f>IFERROR(INDEX(Menu!$D$6:$D$205,MATCH($B982,Menu!$B$6:$B$205,0)),"")</f>
        <v/>
      </c>
      <c r="H982" s="15" t="str">
        <f t="shared" si="76"/>
        <v/>
      </c>
      <c r="I982" s="15" t="str">
        <f t="shared" si="77"/>
        <v/>
      </c>
      <c r="J982" s="10"/>
      <c r="K982" s="10"/>
      <c r="L982" t="str">
        <f t="shared" si="78"/>
        <v/>
      </c>
      <c r="M982" s="14" t="str">
        <f t="shared" si="79"/>
        <v/>
      </c>
    </row>
    <row r="983" spans="1:13" x14ac:dyDescent="0.25">
      <c r="A983" s="16"/>
      <c r="B983" s="10"/>
      <c r="C983" s="14" t="str">
        <f>IFERROR(INDEX(Menu!$C$6:$C$205,MATCH($B983,Menu!$B$6:$B$205,0)),"")</f>
        <v/>
      </c>
      <c r="D983" s="18"/>
      <c r="E983" s="8" t="str">
        <f>IFERROR(INDEX(Menu!$E$6:$E$205,MATCH($B983,Menu!$B$6:$B$205,0)),"")</f>
        <v/>
      </c>
      <c r="F983" s="8" t="str">
        <f t="shared" si="75"/>
        <v/>
      </c>
      <c r="G983" s="15" t="str">
        <f>IFERROR(INDEX(Menu!$D$6:$D$205,MATCH($B983,Menu!$B$6:$B$205,0)),"")</f>
        <v/>
      </c>
      <c r="H983" s="15" t="str">
        <f t="shared" si="76"/>
        <v/>
      </c>
      <c r="I983" s="15" t="str">
        <f t="shared" si="77"/>
        <v/>
      </c>
      <c r="J983" s="10"/>
      <c r="K983" s="10"/>
      <c r="L983" t="str">
        <f t="shared" si="78"/>
        <v/>
      </c>
      <c r="M983" s="14" t="str">
        <f t="shared" si="79"/>
        <v/>
      </c>
    </row>
    <row r="984" spans="1:13" x14ac:dyDescent="0.25">
      <c r="A984" s="16"/>
      <c r="B984" s="10"/>
      <c r="C984" s="14" t="str">
        <f>IFERROR(INDEX(Menu!$C$6:$C$205,MATCH($B984,Menu!$B$6:$B$205,0)),"")</f>
        <v/>
      </c>
      <c r="D984" s="18"/>
      <c r="E984" s="8" t="str">
        <f>IFERROR(INDEX(Menu!$E$6:$E$205,MATCH($B984,Menu!$B$6:$B$205,0)),"")</f>
        <v/>
      </c>
      <c r="F984" s="8" t="str">
        <f t="shared" si="75"/>
        <v/>
      </c>
      <c r="G984" s="15" t="str">
        <f>IFERROR(INDEX(Menu!$D$6:$D$205,MATCH($B984,Menu!$B$6:$B$205,0)),"")</f>
        <v/>
      </c>
      <c r="H984" s="15" t="str">
        <f t="shared" si="76"/>
        <v/>
      </c>
      <c r="I984" s="15" t="str">
        <f t="shared" si="77"/>
        <v/>
      </c>
      <c r="J984" s="10"/>
      <c r="K984" s="10"/>
      <c r="L984" t="str">
        <f t="shared" si="78"/>
        <v/>
      </c>
      <c r="M984" s="14" t="str">
        <f t="shared" si="79"/>
        <v/>
      </c>
    </row>
    <row r="985" spans="1:13" x14ac:dyDescent="0.25">
      <c r="A985" s="16"/>
      <c r="B985" s="10"/>
      <c r="C985" s="14" t="str">
        <f>IFERROR(INDEX(Menu!$C$6:$C$205,MATCH($B985,Menu!$B$6:$B$205,0)),"")</f>
        <v/>
      </c>
      <c r="D985" s="18"/>
      <c r="E985" s="8" t="str">
        <f>IFERROR(INDEX(Menu!$E$6:$E$205,MATCH($B985,Menu!$B$6:$B$205,0)),"")</f>
        <v/>
      </c>
      <c r="F985" s="8" t="str">
        <f t="shared" si="75"/>
        <v/>
      </c>
      <c r="G985" s="15" t="str">
        <f>IFERROR(INDEX(Menu!$D$6:$D$205,MATCH($B985,Menu!$B$6:$B$205,0)),"")</f>
        <v/>
      </c>
      <c r="H985" s="15" t="str">
        <f t="shared" si="76"/>
        <v/>
      </c>
      <c r="I985" s="15" t="str">
        <f t="shared" si="77"/>
        <v/>
      </c>
      <c r="J985" s="10"/>
      <c r="K985" s="10"/>
      <c r="L985" t="str">
        <f t="shared" si="78"/>
        <v/>
      </c>
      <c r="M985" s="14" t="str">
        <f t="shared" si="79"/>
        <v/>
      </c>
    </row>
    <row r="986" spans="1:13" x14ac:dyDescent="0.25">
      <c r="A986" s="16"/>
      <c r="B986" s="10"/>
      <c r="C986" s="14" t="str">
        <f>IFERROR(INDEX(Menu!$C$6:$C$205,MATCH($B986,Menu!$B$6:$B$205,0)),"")</f>
        <v/>
      </c>
      <c r="D986" s="18"/>
      <c r="E986" s="8" t="str">
        <f>IFERROR(INDEX(Menu!$E$6:$E$205,MATCH($B986,Menu!$B$6:$B$205,0)),"")</f>
        <v/>
      </c>
      <c r="F986" s="8" t="str">
        <f t="shared" si="75"/>
        <v/>
      </c>
      <c r="G986" s="15" t="str">
        <f>IFERROR(INDEX(Menu!$D$6:$D$205,MATCH($B986,Menu!$B$6:$B$205,0)),"")</f>
        <v/>
      </c>
      <c r="H986" s="15" t="str">
        <f t="shared" si="76"/>
        <v/>
      </c>
      <c r="I986" s="15" t="str">
        <f t="shared" si="77"/>
        <v/>
      </c>
      <c r="J986" s="10"/>
      <c r="K986" s="10"/>
      <c r="L986" t="str">
        <f t="shared" si="78"/>
        <v/>
      </c>
      <c r="M986" s="14" t="str">
        <f t="shared" si="79"/>
        <v/>
      </c>
    </row>
    <row r="987" spans="1:13" x14ac:dyDescent="0.25">
      <c r="A987" s="16"/>
      <c r="B987" s="10"/>
      <c r="C987" s="14" t="str">
        <f>IFERROR(INDEX(Menu!$C$6:$C$205,MATCH($B987,Menu!$B$6:$B$205,0)),"")</f>
        <v/>
      </c>
      <c r="D987" s="18"/>
      <c r="E987" s="8" t="str">
        <f>IFERROR(INDEX(Menu!$E$6:$E$205,MATCH($B987,Menu!$B$6:$B$205,0)),"")</f>
        <v/>
      </c>
      <c r="F987" s="8" t="str">
        <f t="shared" si="75"/>
        <v/>
      </c>
      <c r="G987" s="15" t="str">
        <f>IFERROR(INDEX(Menu!$D$6:$D$205,MATCH($B987,Menu!$B$6:$B$205,0)),"")</f>
        <v/>
      </c>
      <c r="H987" s="15" t="str">
        <f t="shared" si="76"/>
        <v/>
      </c>
      <c r="I987" s="15" t="str">
        <f t="shared" si="77"/>
        <v/>
      </c>
      <c r="J987" s="10"/>
      <c r="K987" s="10"/>
      <c r="L987" t="str">
        <f t="shared" si="78"/>
        <v/>
      </c>
      <c r="M987" s="14" t="str">
        <f t="shared" si="79"/>
        <v/>
      </c>
    </row>
    <row r="988" spans="1:13" x14ac:dyDescent="0.25">
      <c r="A988" s="16"/>
      <c r="B988" s="10"/>
      <c r="C988" s="14" t="str">
        <f>IFERROR(INDEX(Menu!$C$6:$C$205,MATCH($B988,Menu!$B$6:$B$205,0)),"")</f>
        <v/>
      </c>
      <c r="D988" s="18"/>
      <c r="E988" s="8" t="str">
        <f>IFERROR(INDEX(Menu!$E$6:$E$205,MATCH($B988,Menu!$B$6:$B$205,0)),"")</f>
        <v/>
      </c>
      <c r="F988" s="8" t="str">
        <f t="shared" si="75"/>
        <v/>
      </c>
      <c r="G988" s="15" t="str">
        <f>IFERROR(INDEX(Menu!$D$6:$D$205,MATCH($B988,Menu!$B$6:$B$205,0)),"")</f>
        <v/>
      </c>
      <c r="H988" s="15" t="str">
        <f t="shared" si="76"/>
        <v/>
      </c>
      <c r="I988" s="15" t="str">
        <f t="shared" si="77"/>
        <v/>
      </c>
      <c r="J988" s="10"/>
      <c r="K988" s="10"/>
      <c r="L988" t="str">
        <f t="shared" si="78"/>
        <v/>
      </c>
      <c r="M988" s="14" t="str">
        <f t="shared" si="79"/>
        <v/>
      </c>
    </row>
    <row r="989" spans="1:13" x14ac:dyDescent="0.25">
      <c r="A989" s="16"/>
      <c r="B989" s="10"/>
      <c r="C989" s="14" t="str">
        <f>IFERROR(INDEX(Menu!$C$6:$C$205,MATCH($B989,Menu!$B$6:$B$205,0)),"")</f>
        <v/>
      </c>
      <c r="D989" s="18"/>
      <c r="E989" s="8" t="str">
        <f>IFERROR(INDEX(Menu!$E$6:$E$205,MATCH($B989,Menu!$B$6:$B$205,0)),"")</f>
        <v/>
      </c>
      <c r="F989" s="8" t="str">
        <f t="shared" si="75"/>
        <v/>
      </c>
      <c r="G989" s="15" t="str">
        <f>IFERROR(INDEX(Menu!$D$6:$D$205,MATCH($B989,Menu!$B$6:$B$205,0)),"")</f>
        <v/>
      </c>
      <c r="H989" s="15" t="str">
        <f t="shared" si="76"/>
        <v/>
      </c>
      <c r="I989" s="15" t="str">
        <f t="shared" si="77"/>
        <v/>
      </c>
      <c r="J989" s="10"/>
      <c r="K989" s="10"/>
      <c r="L989" t="str">
        <f t="shared" si="78"/>
        <v/>
      </c>
      <c r="M989" s="14" t="str">
        <f t="shared" si="79"/>
        <v/>
      </c>
    </row>
    <row r="990" spans="1:13" x14ac:dyDescent="0.25">
      <c r="A990" s="16"/>
      <c r="B990" s="10"/>
      <c r="C990" s="14" t="str">
        <f>IFERROR(INDEX(Menu!$C$6:$C$205,MATCH($B990,Menu!$B$6:$B$205,0)),"")</f>
        <v/>
      </c>
      <c r="D990" s="18"/>
      <c r="E990" s="8" t="str">
        <f>IFERROR(INDEX(Menu!$E$6:$E$205,MATCH($B990,Menu!$B$6:$B$205,0)),"")</f>
        <v/>
      </c>
      <c r="F990" s="8" t="str">
        <f t="shared" si="75"/>
        <v/>
      </c>
      <c r="G990" s="15" t="str">
        <f>IFERROR(INDEX(Menu!$D$6:$D$205,MATCH($B990,Menu!$B$6:$B$205,0)),"")</f>
        <v/>
      </c>
      <c r="H990" s="15" t="str">
        <f t="shared" si="76"/>
        <v/>
      </c>
      <c r="I990" s="15" t="str">
        <f t="shared" si="77"/>
        <v/>
      </c>
      <c r="J990" s="10"/>
      <c r="K990" s="10"/>
      <c r="L990" t="str">
        <f t="shared" si="78"/>
        <v/>
      </c>
      <c r="M990" s="14" t="str">
        <f t="shared" si="79"/>
        <v/>
      </c>
    </row>
    <row r="991" spans="1:13" x14ac:dyDescent="0.25">
      <c r="A991" s="16"/>
      <c r="B991" s="10"/>
      <c r="C991" s="14" t="str">
        <f>IFERROR(INDEX(Menu!$C$6:$C$205,MATCH($B991,Menu!$B$6:$B$205,0)),"")</f>
        <v/>
      </c>
      <c r="D991" s="18"/>
      <c r="E991" s="8" t="str">
        <f>IFERROR(INDEX(Menu!$E$6:$E$205,MATCH($B991,Menu!$B$6:$B$205,0)),"")</f>
        <v/>
      </c>
      <c r="F991" s="8" t="str">
        <f t="shared" si="75"/>
        <v/>
      </c>
      <c r="G991" s="15" t="str">
        <f>IFERROR(INDEX(Menu!$D$6:$D$205,MATCH($B991,Menu!$B$6:$B$205,0)),"")</f>
        <v/>
      </c>
      <c r="H991" s="15" t="str">
        <f t="shared" si="76"/>
        <v/>
      </c>
      <c r="I991" s="15" t="str">
        <f t="shared" si="77"/>
        <v/>
      </c>
      <c r="J991" s="10"/>
      <c r="K991" s="10"/>
      <c r="L991" t="str">
        <f t="shared" si="78"/>
        <v/>
      </c>
      <c r="M991" s="14" t="str">
        <f t="shared" si="79"/>
        <v/>
      </c>
    </row>
    <row r="992" spans="1:13" x14ac:dyDescent="0.25">
      <c r="A992" s="16"/>
      <c r="B992" s="10"/>
      <c r="C992" s="14" t="str">
        <f>IFERROR(INDEX(Menu!$C$6:$C$205,MATCH($B992,Menu!$B$6:$B$205,0)),"")</f>
        <v/>
      </c>
      <c r="D992" s="18"/>
      <c r="E992" s="8" t="str">
        <f>IFERROR(INDEX(Menu!$E$6:$E$205,MATCH($B992,Menu!$B$6:$B$205,0)),"")</f>
        <v/>
      </c>
      <c r="F992" s="8" t="str">
        <f t="shared" si="75"/>
        <v/>
      </c>
      <c r="G992" s="15" t="str">
        <f>IFERROR(INDEX(Menu!$D$6:$D$205,MATCH($B992,Menu!$B$6:$B$205,0)),"")</f>
        <v/>
      </c>
      <c r="H992" s="15" t="str">
        <f t="shared" si="76"/>
        <v/>
      </c>
      <c r="I992" s="15" t="str">
        <f t="shared" si="77"/>
        <v/>
      </c>
      <c r="J992" s="10"/>
      <c r="K992" s="10"/>
      <c r="L992" t="str">
        <f t="shared" si="78"/>
        <v/>
      </c>
      <c r="M992" s="14" t="str">
        <f t="shared" si="79"/>
        <v/>
      </c>
    </row>
    <row r="993" spans="1:13" x14ac:dyDescent="0.25">
      <c r="A993" s="16"/>
      <c r="B993" s="10"/>
      <c r="C993" s="14" t="str">
        <f>IFERROR(INDEX(Menu!$C$6:$C$205,MATCH($B993,Menu!$B$6:$B$205,0)),"")</f>
        <v/>
      </c>
      <c r="D993" s="18"/>
      <c r="E993" s="8" t="str">
        <f>IFERROR(INDEX(Menu!$E$6:$E$205,MATCH($B993,Menu!$B$6:$B$205,0)),"")</f>
        <v/>
      </c>
      <c r="F993" s="8" t="str">
        <f t="shared" si="75"/>
        <v/>
      </c>
      <c r="G993" s="15" t="str">
        <f>IFERROR(INDEX(Menu!$D$6:$D$205,MATCH($B993,Menu!$B$6:$B$205,0)),"")</f>
        <v/>
      </c>
      <c r="H993" s="15" t="str">
        <f t="shared" si="76"/>
        <v/>
      </c>
      <c r="I993" s="15" t="str">
        <f t="shared" si="77"/>
        <v/>
      </c>
      <c r="J993" s="10"/>
      <c r="K993" s="10"/>
      <c r="L993" t="str">
        <f t="shared" si="78"/>
        <v/>
      </c>
      <c r="M993" s="14" t="str">
        <f t="shared" si="79"/>
        <v/>
      </c>
    </row>
    <row r="994" spans="1:13" x14ac:dyDescent="0.25">
      <c r="A994" s="16"/>
      <c r="B994" s="10"/>
      <c r="C994" s="14" t="str">
        <f>IFERROR(INDEX(Menu!$C$6:$C$205,MATCH($B994,Menu!$B$6:$B$205,0)),"")</f>
        <v/>
      </c>
      <c r="D994" s="18"/>
      <c r="E994" s="8" t="str">
        <f>IFERROR(INDEX(Menu!$E$6:$E$205,MATCH($B994,Menu!$B$6:$B$205,0)),"")</f>
        <v/>
      </c>
      <c r="F994" s="8" t="str">
        <f t="shared" si="75"/>
        <v/>
      </c>
      <c r="G994" s="15" t="str">
        <f>IFERROR(INDEX(Menu!$D$6:$D$205,MATCH($B994,Menu!$B$6:$B$205,0)),"")</f>
        <v/>
      </c>
      <c r="H994" s="15" t="str">
        <f t="shared" si="76"/>
        <v/>
      </c>
      <c r="I994" s="15" t="str">
        <f t="shared" si="77"/>
        <v/>
      </c>
      <c r="J994" s="10"/>
      <c r="K994" s="10"/>
      <c r="L994" t="str">
        <f t="shared" si="78"/>
        <v/>
      </c>
      <c r="M994" s="14" t="str">
        <f t="shared" si="79"/>
        <v/>
      </c>
    </row>
    <row r="995" spans="1:13" x14ac:dyDescent="0.25">
      <c r="A995" s="16"/>
      <c r="B995" s="10"/>
      <c r="C995" s="14" t="str">
        <f>IFERROR(INDEX(Menu!$C$6:$C$205,MATCH($B995,Menu!$B$6:$B$205,0)),"")</f>
        <v/>
      </c>
      <c r="D995" s="18"/>
      <c r="E995" s="8" t="str">
        <f>IFERROR(INDEX(Menu!$E$6:$E$205,MATCH($B995,Menu!$B$6:$B$205,0)),"")</f>
        <v/>
      </c>
      <c r="F995" s="8" t="str">
        <f t="shared" si="75"/>
        <v/>
      </c>
      <c r="G995" s="15" t="str">
        <f>IFERROR(INDEX(Menu!$D$6:$D$205,MATCH($B995,Menu!$B$6:$B$205,0)),"")</f>
        <v/>
      </c>
      <c r="H995" s="15" t="str">
        <f t="shared" si="76"/>
        <v/>
      </c>
      <c r="I995" s="15" t="str">
        <f t="shared" si="77"/>
        <v/>
      </c>
      <c r="J995" s="10"/>
      <c r="K995" s="10"/>
      <c r="L995" t="str">
        <f t="shared" si="78"/>
        <v/>
      </c>
      <c r="M995" s="14" t="str">
        <f t="shared" si="79"/>
        <v/>
      </c>
    </row>
    <row r="996" spans="1:13" x14ac:dyDescent="0.25">
      <c r="A996" s="16"/>
      <c r="B996" s="10"/>
      <c r="C996" s="14" t="str">
        <f>IFERROR(INDEX(Menu!$C$6:$C$205,MATCH($B996,Menu!$B$6:$B$205,0)),"")</f>
        <v/>
      </c>
      <c r="D996" s="18"/>
      <c r="E996" s="8" t="str">
        <f>IFERROR(INDEX(Menu!$E$6:$E$205,MATCH($B996,Menu!$B$6:$B$205,0)),"")</f>
        <v/>
      </c>
      <c r="F996" s="8" t="str">
        <f t="shared" si="75"/>
        <v/>
      </c>
      <c r="G996" s="15" t="str">
        <f>IFERROR(INDEX(Menu!$D$6:$D$205,MATCH($B996,Menu!$B$6:$B$205,0)),"")</f>
        <v/>
      </c>
      <c r="H996" s="15" t="str">
        <f t="shared" si="76"/>
        <v/>
      </c>
      <c r="I996" s="15" t="str">
        <f t="shared" si="77"/>
        <v/>
      </c>
      <c r="J996" s="10"/>
      <c r="K996" s="10"/>
      <c r="L996" t="str">
        <f t="shared" si="78"/>
        <v/>
      </c>
      <c r="M996" s="14" t="str">
        <f t="shared" si="79"/>
        <v/>
      </c>
    </row>
    <row r="997" spans="1:13" x14ac:dyDescent="0.25">
      <c r="A997" s="16"/>
      <c r="B997" s="10"/>
      <c r="C997" s="14" t="str">
        <f>IFERROR(INDEX(Menu!$C$6:$C$205,MATCH($B997,Menu!$B$6:$B$205,0)),"")</f>
        <v/>
      </c>
      <c r="D997" s="18"/>
      <c r="E997" s="8" t="str">
        <f>IFERROR(INDEX(Menu!$E$6:$E$205,MATCH($B997,Menu!$B$6:$B$205,0)),"")</f>
        <v/>
      </c>
      <c r="F997" s="8" t="str">
        <f t="shared" si="75"/>
        <v/>
      </c>
      <c r="G997" s="15" t="str">
        <f>IFERROR(INDEX(Menu!$D$6:$D$205,MATCH($B997,Menu!$B$6:$B$205,0)),"")</f>
        <v/>
      </c>
      <c r="H997" s="15" t="str">
        <f t="shared" si="76"/>
        <v/>
      </c>
      <c r="I997" s="15" t="str">
        <f t="shared" si="77"/>
        <v/>
      </c>
      <c r="J997" s="10"/>
      <c r="K997" s="10"/>
      <c r="L997" t="str">
        <f t="shared" si="78"/>
        <v/>
      </c>
      <c r="M997" s="14" t="str">
        <f t="shared" si="79"/>
        <v/>
      </c>
    </row>
    <row r="998" spans="1:13" x14ac:dyDescent="0.25">
      <c r="A998" s="16"/>
      <c r="B998" s="10"/>
      <c r="C998" s="14" t="str">
        <f>IFERROR(INDEX(Menu!$C$6:$C$205,MATCH($B998,Menu!$B$6:$B$205,0)),"")</f>
        <v/>
      </c>
      <c r="D998" s="18"/>
      <c r="E998" s="8" t="str">
        <f>IFERROR(INDEX(Menu!$E$6:$E$205,MATCH($B998,Menu!$B$6:$B$205,0)),"")</f>
        <v/>
      </c>
      <c r="F998" s="8" t="str">
        <f t="shared" si="75"/>
        <v/>
      </c>
      <c r="G998" s="15" t="str">
        <f>IFERROR(INDEX(Menu!$D$6:$D$205,MATCH($B998,Menu!$B$6:$B$205,0)),"")</f>
        <v/>
      </c>
      <c r="H998" s="15" t="str">
        <f t="shared" si="76"/>
        <v/>
      </c>
      <c r="I998" s="15" t="str">
        <f t="shared" si="77"/>
        <v/>
      </c>
      <c r="J998" s="10"/>
      <c r="K998" s="10"/>
      <c r="L998" t="str">
        <f t="shared" si="78"/>
        <v/>
      </c>
      <c r="M998" s="14" t="str">
        <f t="shared" si="79"/>
        <v/>
      </c>
    </row>
    <row r="999" spans="1:13" x14ac:dyDescent="0.25">
      <c r="A999" s="16"/>
      <c r="B999" s="10"/>
      <c r="C999" s="14" t="str">
        <f>IFERROR(INDEX(Menu!$C$6:$C$205,MATCH($B999,Menu!$B$6:$B$205,0)),"")</f>
        <v/>
      </c>
      <c r="D999" s="18"/>
      <c r="E999" s="8" t="str">
        <f>IFERROR(INDEX(Menu!$E$6:$E$205,MATCH($B999,Menu!$B$6:$B$205,0)),"")</f>
        <v/>
      </c>
      <c r="F999" s="8" t="str">
        <f t="shared" si="75"/>
        <v/>
      </c>
      <c r="G999" s="15" t="str">
        <f>IFERROR(INDEX(Menu!$D$6:$D$205,MATCH($B999,Menu!$B$6:$B$205,0)),"")</f>
        <v/>
      </c>
      <c r="H999" s="15" t="str">
        <f t="shared" si="76"/>
        <v/>
      </c>
      <c r="I999" s="15" t="str">
        <f t="shared" si="77"/>
        <v/>
      </c>
      <c r="J999" s="10"/>
      <c r="K999" s="10"/>
      <c r="L999" t="str">
        <f t="shared" si="78"/>
        <v/>
      </c>
      <c r="M999" s="14" t="str">
        <f t="shared" si="79"/>
        <v/>
      </c>
    </row>
    <row r="1000" spans="1:13" x14ac:dyDescent="0.25">
      <c r="A1000" s="16"/>
      <c r="B1000" s="10"/>
      <c r="C1000" s="14" t="str">
        <f>IFERROR(INDEX(Menu!$C$6:$C$205,MATCH($B1000,Menu!$B$6:$B$205,0)),"")</f>
        <v/>
      </c>
      <c r="D1000" s="18"/>
      <c r="E1000" s="8" t="str">
        <f>IFERROR(INDEX(Menu!$E$6:$E$205,MATCH($B1000,Menu!$B$6:$B$205,0)),"")</f>
        <v/>
      </c>
      <c r="F1000" s="8" t="str">
        <f t="shared" si="75"/>
        <v/>
      </c>
      <c r="G1000" s="15" t="str">
        <f>IFERROR(INDEX(Menu!$D$6:$D$205,MATCH($B1000,Menu!$B$6:$B$205,0)),"")</f>
        <v/>
      </c>
      <c r="H1000" s="15" t="str">
        <f t="shared" si="76"/>
        <v/>
      </c>
      <c r="I1000" s="15" t="str">
        <f t="shared" si="77"/>
        <v/>
      </c>
      <c r="J1000" s="10"/>
      <c r="K1000" s="10"/>
      <c r="L1000" t="str">
        <f t="shared" si="78"/>
        <v/>
      </c>
      <c r="M1000" s="14" t="str">
        <f t="shared" si="79"/>
        <v/>
      </c>
    </row>
    <row r="1001" spans="1:13" x14ac:dyDescent="0.25">
      <c r="A1001" s="16"/>
      <c r="B1001" s="10"/>
      <c r="C1001" s="14" t="str">
        <f>IFERROR(INDEX(Menu!$C$6:$C$205,MATCH($B1001,Menu!$B$6:$B$205,0)),"")</f>
        <v/>
      </c>
      <c r="D1001" s="18"/>
      <c r="E1001" s="8" t="str">
        <f>IFERROR(INDEX(Menu!$E$6:$E$205,MATCH($B1001,Menu!$B$6:$B$205,0)),"")</f>
        <v/>
      </c>
      <c r="F1001" s="8" t="str">
        <f t="shared" si="75"/>
        <v/>
      </c>
      <c r="G1001" s="15" t="str">
        <f>IFERROR(INDEX(Menu!$D$6:$D$205,MATCH($B1001,Menu!$B$6:$B$205,0)),"")</f>
        <v/>
      </c>
      <c r="H1001" s="15" t="str">
        <f t="shared" si="76"/>
        <v/>
      </c>
      <c r="I1001" s="15" t="str">
        <f t="shared" si="77"/>
        <v/>
      </c>
      <c r="J1001" s="10"/>
      <c r="K1001" s="10"/>
      <c r="L1001" t="str">
        <f t="shared" si="78"/>
        <v/>
      </c>
      <c r="M1001" s="14" t="str">
        <f t="shared" si="79"/>
        <v/>
      </c>
    </row>
    <row r="1002" spans="1:13" x14ac:dyDescent="0.25">
      <c r="A1002" s="16"/>
      <c r="B1002" s="10"/>
      <c r="C1002" s="14" t="str">
        <f>IFERROR(INDEX(Menu!$C$6:$C$205,MATCH($B1002,Menu!$B$6:$B$205,0)),"")</f>
        <v/>
      </c>
      <c r="D1002" s="18"/>
      <c r="E1002" s="8" t="str">
        <f>IFERROR(INDEX(Menu!$E$6:$E$205,MATCH($B1002,Menu!$B$6:$B$205,0)),"")</f>
        <v/>
      </c>
      <c r="F1002" s="8" t="str">
        <f t="shared" si="75"/>
        <v/>
      </c>
      <c r="G1002" s="15" t="str">
        <f>IFERROR(INDEX(Menu!$D$6:$D$205,MATCH($B1002,Menu!$B$6:$B$205,0)),"")</f>
        <v/>
      </c>
      <c r="H1002" s="15" t="str">
        <f t="shared" si="76"/>
        <v/>
      </c>
      <c r="I1002" s="15" t="str">
        <f t="shared" si="77"/>
        <v/>
      </c>
      <c r="J1002" s="10"/>
      <c r="K1002" s="10"/>
      <c r="L1002" t="str">
        <f t="shared" si="78"/>
        <v/>
      </c>
      <c r="M1002" s="14" t="str">
        <f t="shared" si="79"/>
        <v/>
      </c>
    </row>
    <row r="1003" spans="1:13" x14ac:dyDescent="0.25">
      <c r="A1003" s="16"/>
      <c r="B1003" s="10"/>
      <c r="C1003" s="14" t="str">
        <f>IFERROR(INDEX(Menu!$C$6:$C$205,MATCH($B1003,Menu!$B$6:$B$205,0)),"")</f>
        <v/>
      </c>
      <c r="D1003" s="18"/>
      <c r="E1003" s="8" t="str">
        <f>IFERROR(INDEX(Menu!$E$6:$E$205,MATCH($B1003,Menu!$B$6:$B$205,0)),"")</f>
        <v/>
      </c>
      <c r="F1003" s="8" t="str">
        <f t="shared" si="75"/>
        <v/>
      </c>
      <c r="G1003" s="15" t="str">
        <f>IFERROR(INDEX(Menu!$D$6:$D$205,MATCH($B1003,Menu!$B$6:$B$205,0)),"")</f>
        <v/>
      </c>
      <c r="H1003" s="15" t="str">
        <f t="shared" si="76"/>
        <v/>
      </c>
      <c r="I1003" s="15" t="str">
        <f t="shared" si="77"/>
        <v/>
      </c>
      <c r="J1003" s="10"/>
      <c r="K1003" s="10"/>
      <c r="L1003" t="str">
        <f t="shared" si="78"/>
        <v/>
      </c>
      <c r="M1003" s="14" t="str">
        <f t="shared" si="79"/>
        <v/>
      </c>
    </row>
    <row r="1004" spans="1:13" x14ac:dyDescent="0.25">
      <c r="A1004" s="16"/>
      <c r="B1004" s="10"/>
      <c r="C1004" s="14" t="str">
        <f>IFERROR(INDEX(Menu!$C$6:$C$205,MATCH($B1004,Menu!$B$6:$B$205,0)),"")</f>
        <v/>
      </c>
      <c r="D1004" s="18"/>
      <c r="E1004" s="8" t="str">
        <f>IFERROR(INDEX(Menu!$E$6:$E$205,MATCH($B1004,Menu!$B$6:$B$205,0)),"")</f>
        <v/>
      </c>
      <c r="F1004" s="8" t="str">
        <f t="shared" si="75"/>
        <v/>
      </c>
      <c r="G1004" s="15" t="str">
        <f>IFERROR(INDEX(Menu!$D$6:$D$205,MATCH($B1004,Menu!$B$6:$B$205,0)),"")</f>
        <v/>
      </c>
      <c r="H1004" s="15" t="str">
        <f t="shared" si="76"/>
        <v/>
      </c>
      <c r="I1004" s="15" t="str">
        <f t="shared" si="77"/>
        <v/>
      </c>
      <c r="J1004" s="10"/>
      <c r="K1004" s="10"/>
      <c r="L1004" t="str">
        <f t="shared" si="78"/>
        <v/>
      </c>
      <c r="M1004" s="14" t="str">
        <f t="shared" si="79"/>
        <v/>
      </c>
    </row>
    <row r="1005" spans="1:13" x14ac:dyDescent="0.25">
      <c r="A1005" s="16"/>
      <c r="B1005" s="10"/>
      <c r="C1005" s="14" t="str">
        <f>IFERROR(INDEX(Menu!$C$6:$C$205,MATCH($B1005,Menu!$B$6:$B$205,0)),"")</f>
        <v/>
      </c>
      <c r="D1005" s="18"/>
      <c r="E1005" s="8" t="str">
        <f>IFERROR(INDEX(Menu!$E$6:$E$205,MATCH($B1005,Menu!$B$6:$B$205,0)),"")</f>
        <v/>
      </c>
      <c r="F1005" s="8" t="str">
        <f t="shared" si="75"/>
        <v/>
      </c>
      <c r="G1005" s="15" t="str">
        <f>IFERROR(INDEX(Menu!$D$6:$D$205,MATCH($B1005,Menu!$B$6:$B$205,0)),"")</f>
        <v/>
      </c>
      <c r="H1005" s="15" t="str">
        <f t="shared" si="76"/>
        <v/>
      </c>
      <c r="I1005" s="15" t="str">
        <f t="shared" si="77"/>
        <v/>
      </c>
      <c r="J1005" s="10"/>
      <c r="K1005" s="10"/>
      <c r="L1005" t="str">
        <f t="shared" si="78"/>
        <v/>
      </c>
      <c r="M1005" s="14" t="str">
        <f t="shared" si="79"/>
        <v/>
      </c>
    </row>
    <row r="1006" spans="1:13" x14ac:dyDescent="0.25">
      <c r="A1006" s="16"/>
      <c r="B1006" s="10"/>
      <c r="C1006" s="14" t="str">
        <f>IFERROR(INDEX(Menu!$C$6:$C$205,MATCH($B1006,Menu!$B$6:$B$205,0)),"")</f>
        <v/>
      </c>
      <c r="D1006" s="18"/>
      <c r="E1006" s="8" t="str">
        <f>IFERROR(INDEX(Menu!$E$6:$E$205,MATCH($B1006,Menu!$B$6:$B$205,0)),"")</f>
        <v/>
      </c>
      <c r="F1006" s="8" t="str">
        <f t="shared" si="75"/>
        <v/>
      </c>
      <c r="G1006" s="15" t="str">
        <f>IFERROR(INDEX(Menu!$D$6:$D$205,MATCH($B1006,Menu!$B$6:$B$205,0)),"")</f>
        <v/>
      </c>
      <c r="H1006" s="15" t="str">
        <f t="shared" si="76"/>
        <v/>
      </c>
      <c r="I1006" s="15" t="str">
        <f t="shared" si="77"/>
        <v/>
      </c>
      <c r="J1006" s="10"/>
      <c r="K1006" s="10"/>
      <c r="L1006" t="str">
        <f t="shared" si="78"/>
        <v/>
      </c>
      <c r="M1006" s="14" t="str">
        <f t="shared" si="79"/>
        <v/>
      </c>
    </row>
    <row r="1007" spans="1:13" x14ac:dyDescent="0.25">
      <c r="A1007" s="16"/>
      <c r="B1007" s="10"/>
      <c r="C1007" s="14" t="str">
        <f>IFERROR(INDEX(Menu!$C$6:$C$205,MATCH($B1007,Menu!$B$6:$B$205,0)),"")</f>
        <v/>
      </c>
      <c r="D1007" s="18"/>
      <c r="E1007" s="8" t="str">
        <f>IFERROR(INDEX(Menu!$E$6:$E$205,MATCH($B1007,Menu!$B$6:$B$205,0)),"")</f>
        <v/>
      </c>
      <c r="F1007" s="8" t="str">
        <f t="shared" si="75"/>
        <v/>
      </c>
      <c r="G1007" s="15" t="str">
        <f>IFERROR(INDEX(Menu!$D$6:$D$205,MATCH($B1007,Menu!$B$6:$B$205,0)),"")</f>
        <v/>
      </c>
      <c r="H1007" s="15" t="str">
        <f t="shared" si="76"/>
        <v/>
      </c>
      <c r="I1007" s="15" t="str">
        <f t="shared" si="77"/>
        <v/>
      </c>
      <c r="J1007" s="10"/>
      <c r="K1007" s="10"/>
      <c r="L1007" t="str">
        <f t="shared" si="78"/>
        <v/>
      </c>
      <c r="M1007" s="14" t="str">
        <f t="shared" si="79"/>
        <v/>
      </c>
    </row>
    <row r="1008" spans="1:13" x14ac:dyDescent="0.25">
      <c r="A1008" s="16"/>
      <c r="B1008" s="10"/>
      <c r="C1008" s="14" t="str">
        <f>IFERROR(INDEX(Menu!$C$6:$C$205,MATCH($B1008,Menu!$B$6:$B$205,0)),"")</f>
        <v/>
      </c>
      <c r="D1008" s="18"/>
      <c r="E1008" s="8" t="str">
        <f>IFERROR(INDEX(Menu!$E$6:$E$205,MATCH($B1008,Menu!$B$6:$B$205,0)),"")</f>
        <v/>
      </c>
      <c r="F1008" s="8" t="str">
        <f t="shared" si="75"/>
        <v/>
      </c>
      <c r="G1008" s="15" t="str">
        <f>IFERROR(INDEX(Menu!$D$6:$D$205,MATCH($B1008,Menu!$B$6:$B$205,0)),"")</f>
        <v/>
      </c>
      <c r="H1008" s="15" t="str">
        <f t="shared" si="76"/>
        <v/>
      </c>
      <c r="I1008" s="15" t="str">
        <f t="shared" si="77"/>
        <v/>
      </c>
      <c r="J1008" s="10"/>
      <c r="K1008" s="10"/>
      <c r="L1008" t="str">
        <f t="shared" si="78"/>
        <v/>
      </c>
      <c r="M1008" s="14" t="str">
        <f t="shared" si="79"/>
        <v/>
      </c>
    </row>
    <row r="1009" spans="1:13" x14ac:dyDescent="0.25">
      <c r="A1009" s="16"/>
      <c r="B1009" s="10"/>
      <c r="C1009" s="14" t="str">
        <f>IFERROR(INDEX(Menu!$C$6:$C$205,MATCH($B1009,Menu!$B$6:$B$205,0)),"")</f>
        <v/>
      </c>
      <c r="D1009" s="18"/>
      <c r="E1009" s="8" t="str">
        <f>IFERROR(INDEX(Menu!$E$6:$E$205,MATCH($B1009,Menu!$B$6:$B$205,0)),"")</f>
        <v/>
      </c>
      <c r="F1009" s="8" t="str">
        <f t="shared" si="75"/>
        <v/>
      </c>
      <c r="G1009" s="15" t="str">
        <f>IFERROR(INDEX(Menu!$D$6:$D$205,MATCH($B1009,Menu!$B$6:$B$205,0)),"")</f>
        <v/>
      </c>
      <c r="H1009" s="15" t="str">
        <f t="shared" si="76"/>
        <v/>
      </c>
      <c r="I1009" s="15" t="str">
        <f t="shared" si="77"/>
        <v/>
      </c>
      <c r="J1009" s="10"/>
      <c r="K1009" s="10"/>
      <c r="L1009" t="str">
        <f t="shared" si="78"/>
        <v/>
      </c>
      <c r="M1009" s="14" t="str">
        <f t="shared" si="79"/>
        <v/>
      </c>
    </row>
    <row r="1010" spans="1:13" x14ac:dyDescent="0.25">
      <c r="A1010" s="16"/>
      <c r="B1010" s="10"/>
      <c r="C1010" s="14" t="str">
        <f>IFERROR(INDEX(Menu!$C$6:$C$205,MATCH($B1010,Menu!$B$6:$B$205,0)),"")</f>
        <v/>
      </c>
      <c r="D1010" s="18"/>
      <c r="E1010" s="8" t="str">
        <f>IFERROR(INDEX(Menu!$E$6:$E$205,MATCH($B1010,Menu!$B$6:$B$205,0)),"")</f>
        <v/>
      </c>
      <c r="F1010" s="8" t="str">
        <f t="shared" si="75"/>
        <v/>
      </c>
      <c r="G1010" s="15" t="str">
        <f>IFERROR(INDEX(Menu!$D$6:$D$205,MATCH($B1010,Menu!$B$6:$B$205,0)),"")</f>
        <v/>
      </c>
      <c r="H1010" s="15" t="str">
        <f t="shared" si="76"/>
        <v/>
      </c>
      <c r="I1010" s="15" t="str">
        <f t="shared" si="77"/>
        <v/>
      </c>
      <c r="J1010" s="10"/>
      <c r="K1010" s="10"/>
      <c r="L1010" t="str">
        <f t="shared" si="78"/>
        <v/>
      </c>
      <c r="M1010" s="14" t="str">
        <f t="shared" si="79"/>
        <v/>
      </c>
    </row>
    <row r="1011" spans="1:13" x14ac:dyDescent="0.25">
      <c r="A1011" s="16"/>
      <c r="B1011" s="10"/>
      <c r="C1011" s="14" t="str">
        <f>IFERROR(INDEX(Menu!$C$6:$C$205,MATCH($B1011,Menu!$B$6:$B$205,0)),"")</f>
        <v/>
      </c>
      <c r="D1011" s="18"/>
      <c r="E1011" s="8" t="str">
        <f>IFERROR(INDEX(Menu!$E$6:$E$205,MATCH($B1011,Menu!$B$6:$B$205,0)),"")</f>
        <v/>
      </c>
      <c r="F1011" s="8" t="str">
        <f t="shared" si="75"/>
        <v/>
      </c>
      <c r="G1011" s="15" t="str">
        <f>IFERROR(INDEX(Menu!$D$6:$D$205,MATCH($B1011,Menu!$B$6:$B$205,0)),"")</f>
        <v/>
      </c>
      <c r="H1011" s="15" t="str">
        <f t="shared" si="76"/>
        <v/>
      </c>
      <c r="I1011" s="15" t="str">
        <f t="shared" si="77"/>
        <v/>
      </c>
      <c r="J1011" s="10"/>
      <c r="K1011" s="10"/>
      <c r="L1011" t="str">
        <f t="shared" si="78"/>
        <v/>
      </c>
      <c r="M1011" s="14" t="str">
        <f t="shared" si="79"/>
        <v/>
      </c>
    </row>
    <row r="1012" spans="1:13" x14ac:dyDescent="0.25">
      <c r="A1012" s="16"/>
      <c r="B1012" s="10"/>
      <c r="C1012" s="14" t="str">
        <f>IFERROR(INDEX(Menu!$C$6:$C$205,MATCH($B1012,Menu!$B$6:$B$205,0)),"")</f>
        <v/>
      </c>
      <c r="D1012" s="18"/>
      <c r="E1012" s="8" t="str">
        <f>IFERROR(INDEX(Menu!$E$6:$E$205,MATCH($B1012,Menu!$B$6:$B$205,0)),"")</f>
        <v/>
      </c>
      <c r="F1012" s="8" t="str">
        <f t="shared" si="75"/>
        <v/>
      </c>
      <c r="G1012" s="15" t="str">
        <f>IFERROR(INDEX(Menu!$D$6:$D$205,MATCH($B1012,Menu!$B$6:$B$205,0)),"")</f>
        <v/>
      </c>
      <c r="H1012" s="15" t="str">
        <f t="shared" si="76"/>
        <v/>
      </c>
      <c r="I1012" s="15" t="str">
        <f t="shared" si="77"/>
        <v/>
      </c>
      <c r="J1012" s="10"/>
      <c r="K1012" s="10"/>
      <c r="L1012" t="str">
        <f t="shared" si="78"/>
        <v/>
      </c>
      <c r="M1012" s="14" t="str">
        <f t="shared" si="79"/>
        <v/>
      </c>
    </row>
    <row r="1013" spans="1:13" x14ac:dyDescent="0.25">
      <c r="A1013" s="16"/>
      <c r="B1013" s="10"/>
      <c r="C1013" s="14" t="str">
        <f>IFERROR(INDEX(Menu!$C$6:$C$205,MATCH($B1013,Menu!$B$6:$B$205,0)),"")</f>
        <v/>
      </c>
      <c r="D1013" s="18"/>
      <c r="E1013" s="8" t="str">
        <f>IFERROR(INDEX(Menu!$E$6:$E$205,MATCH($B1013,Menu!$B$6:$B$205,0)),"")</f>
        <v/>
      </c>
      <c r="F1013" s="8" t="str">
        <f t="shared" si="75"/>
        <v/>
      </c>
      <c r="G1013" s="15" t="str">
        <f>IFERROR(INDEX(Menu!$D$6:$D$205,MATCH($B1013,Menu!$B$6:$B$205,0)),"")</f>
        <v/>
      </c>
      <c r="H1013" s="15" t="str">
        <f t="shared" si="76"/>
        <v/>
      </c>
      <c r="I1013" s="15" t="str">
        <f t="shared" si="77"/>
        <v/>
      </c>
      <c r="J1013" s="10"/>
      <c r="K1013" s="10"/>
      <c r="L1013" t="str">
        <f t="shared" si="78"/>
        <v/>
      </c>
      <c r="M1013" s="14" t="str">
        <f t="shared" si="79"/>
        <v/>
      </c>
    </row>
    <row r="1014" spans="1:13" x14ac:dyDescent="0.25">
      <c r="A1014" s="16"/>
      <c r="B1014" s="10"/>
      <c r="C1014" s="14" t="str">
        <f>IFERROR(INDEX(Menu!$C$6:$C$205,MATCH($B1014,Menu!$B$6:$B$205,0)),"")</f>
        <v/>
      </c>
      <c r="D1014" s="18"/>
      <c r="E1014" s="8" t="str">
        <f>IFERROR(INDEX(Menu!$E$6:$E$205,MATCH($B1014,Menu!$B$6:$B$205,0)),"")</f>
        <v/>
      </c>
      <c r="F1014" s="8" t="str">
        <f t="shared" si="75"/>
        <v/>
      </c>
      <c r="G1014" s="15" t="str">
        <f>IFERROR(INDEX(Menu!$D$6:$D$205,MATCH($B1014,Menu!$B$6:$B$205,0)),"")</f>
        <v/>
      </c>
      <c r="H1014" s="15" t="str">
        <f t="shared" si="76"/>
        <v/>
      </c>
      <c r="I1014" s="15" t="str">
        <f t="shared" si="77"/>
        <v/>
      </c>
      <c r="J1014" s="10"/>
      <c r="K1014" s="10"/>
      <c r="L1014" t="str">
        <f t="shared" si="78"/>
        <v/>
      </c>
      <c r="M1014" s="14" t="str">
        <f t="shared" si="79"/>
        <v/>
      </c>
    </row>
    <row r="1015" spans="1:13" x14ac:dyDescent="0.25">
      <c r="A1015" s="16"/>
      <c r="B1015" s="10"/>
      <c r="C1015" s="14" t="str">
        <f>IFERROR(INDEX(Menu!$C$6:$C$205,MATCH($B1015,Menu!$B$6:$B$205,0)),"")</f>
        <v/>
      </c>
      <c r="D1015" s="18"/>
      <c r="E1015" s="8" t="str">
        <f>IFERROR(INDEX(Menu!$E$6:$E$205,MATCH($B1015,Menu!$B$6:$B$205,0)),"")</f>
        <v/>
      </c>
      <c r="F1015" s="8" t="str">
        <f t="shared" si="75"/>
        <v/>
      </c>
      <c r="G1015" s="15" t="str">
        <f>IFERROR(INDEX(Menu!$D$6:$D$205,MATCH($B1015,Menu!$B$6:$B$205,0)),"")</f>
        <v/>
      </c>
      <c r="H1015" s="15" t="str">
        <f t="shared" si="76"/>
        <v/>
      </c>
      <c r="I1015" s="15" t="str">
        <f t="shared" si="77"/>
        <v/>
      </c>
      <c r="J1015" s="10"/>
      <c r="K1015" s="10"/>
      <c r="L1015" t="str">
        <f t="shared" si="78"/>
        <v/>
      </c>
      <c r="M1015" s="14" t="str">
        <f t="shared" si="79"/>
        <v/>
      </c>
    </row>
    <row r="1016" spans="1:13" x14ac:dyDescent="0.25">
      <c r="A1016" s="16"/>
      <c r="B1016" s="10"/>
      <c r="C1016" s="14" t="str">
        <f>IFERROR(INDEX(Menu!$C$6:$C$205,MATCH($B1016,Menu!$B$6:$B$205,0)),"")</f>
        <v/>
      </c>
      <c r="D1016" s="18"/>
      <c r="E1016" s="8" t="str">
        <f>IFERROR(INDEX(Menu!$E$6:$E$205,MATCH($B1016,Menu!$B$6:$B$205,0)),"")</f>
        <v/>
      </c>
      <c r="F1016" s="8" t="str">
        <f t="shared" si="75"/>
        <v/>
      </c>
      <c r="G1016" s="15" t="str">
        <f>IFERROR(INDEX(Menu!$D$6:$D$205,MATCH($B1016,Menu!$B$6:$B$205,0)),"")</f>
        <v/>
      </c>
      <c r="H1016" s="15" t="str">
        <f t="shared" si="76"/>
        <v/>
      </c>
      <c r="I1016" s="15" t="str">
        <f t="shared" si="77"/>
        <v/>
      </c>
      <c r="J1016" s="10"/>
      <c r="K1016" s="10"/>
      <c r="L1016" t="str">
        <f t="shared" si="78"/>
        <v/>
      </c>
      <c r="M1016" s="14" t="str">
        <f t="shared" si="79"/>
        <v/>
      </c>
    </row>
    <row r="1017" spans="1:13" x14ac:dyDescent="0.25">
      <c r="A1017" s="16"/>
      <c r="B1017" s="10"/>
      <c r="C1017" s="14" t="str">
        <f>IFERROR(INDEX(Menu!$C$6:$C$205,MATCH($B1017,Menu!$B$6:$B$205,0)),"")</f>
        <v/>
      </c>
      <c r="D1017" s="18"/>
      <c r="E1017" s="8" t="str">
        <f>IFERROR(INDEX(Menu!$E$6:$E$205,MATCH($B1017,Menu!$B$6:$B$205,0)),"")</f>
        <v/>
      </c>
      <c r="F1017" s="8" t="str">
        <f t="shared" si="75"/>
        <v/>
      </c>
      <c r="G1017" s="15" t="str">
        <f>IFERROR(INDEX(Menu!$D$6:$D$205,MATCH($B1017,Menu!$B$6:$B$205,0)),"")</f>
        <v/>
      </c>
      <c r="H1017" s="15" t="str">
        <f t="shared" si="76"/>
        <v/>
      </c>
      <c r="I1017" s="15" t="str">
        <f t="shared" si="77"/>
        <v/>
      </c>
      <c r="J1017" s="10"/>
      <c r="K1017" s="10"/>
      <c r="L1017" t="str">
        <f t="shared" si="78"/>
        <v/>
      </c>
      <c r="M1017" s="14" t="str">
        <f t="shared" si="79"/>
        <v/>
      </c>
    </row>
    <row r="1018" spans="1:13" x14ac:dyDescent="0.25">
      <c r="A1018" s="16"/>
      <c r="B1018" s="10"/>
      <c r="C1018" s="14" t="str">
        <f>IFERROR(INDEX(Menu!$C$6:$C$205,MATCH($B1018,Menu!$B$6:$B$205,0)),"")</f>
        <v/>
      </c>
      <c r="D1018" s="18"/>
      <c r="E1018" s="8" t="str">
        <f>IFERROR(INDEX(Menu!$E$6:$E$205,MATCH($B1018,Menu!$B$6:$B$205,0)),"")</f>
        <v/>
      </c>
      <c r="F1018" s="8" t="str">
        <f t="shared" si="75"/>
        <v/>
      </c>
      <c r="G1018" s="15" t="str">
        <f>IFERROR(INDEX(Menu!$D$6:$D$205,MATCH($B1018,Menu!$B$6:$B$205,0)),"")</f>
        <v/>
      </c>
      <c r="H1018" s="15" t="str">
        <f t="shared" si="76"/>
        <v/>
      </c>
      <c r="I1018" s="15" t="str">
        <f t="shared" si="77"/>
        <v/>
      </c>
      <c r="J1018" s="10"/>
      <c r="K1018" s="10"/>
      <c r="L1018" t="str">
        <f t="shared" si="78"/>
        <v/>
      </c>
      <c r="M1018" s="14" t="str">
        <f t="shared" si="79"/>
        <v/>
      </c>
    </row>
    <row r="1019" spans="1:13" x14ac:dyDescent="0.25">
      <c r="A1019" s="16"/>
      <c r="B1019" s="10"/>
      <c r="C1019" s="14" t="str">
        <f>IFERROR(INDEX(Menu!$C$6:$C$205,MATCH($B1019,Menu!$B$6:$B$205,0)),"")</f>
        <v/>
      </c>
      <c r="D1019" s="18"/>
      <c r="E1019" s="8" t="str">
        <f>IFERROR(INDEX(Menu!$E$6:$E$205,MATCH($B1019,Menu!$B$6:$B$205,0)),"")</f>
        <v/>
      </c>
      <c r="F1019" s="8" t="str">
        <f t="shared" si="75"/>
        <v/>
      </c>
      <c r="G1019" s="15" t="str">
        <f>IFERROR(INDEX(Menu!$D$6:$D$205,MATCH($B1019,Menu!$B$6:$B$205,0)),"")</f>
        <v/>
      </c>
      <c r="H1019" s="15" t="str">
        <f t="shared" si="76"/>
        <v/>
      </c>
      <c r="I1019" s="15" t="str">
        <f t="shared" si="77"/>
        <v/>
      </c>
      <c r="J1019" s="10"/>
      <c r="K1019" s="10"/>
      <c r="L1019" t="str">
        <f t="shared" si="78"/>
        <v/>
      </c>
      <c r="M1019" s="14" t="str">
        <f t="shared" si="79"/>
        <v/>
      </c>
    </row>
    <row r="1020" spans="1:13" x14ac:dyDescent="0.25">
      <c r="A1020" s="16"/>
      <c r="B1020" s="10"/>
      <c r="C1020" s="14" t="str">
        <f>IFERROR(INDEX(Menu!$C$6:$C$205,MATCH($B1020,Menu!$B$6:$B$205,0)),"")</f>
        <v/>
      </c>
      <c r="D1020" s="18"/>
      <c r="E1020" s="8" t="str">
        <f>IFERROR(INDEX(Menu!$E$6:$E$205,MATCH($B1020,Menu!$B$6:$B$205,0)),"")</f>
        <v/>
      </c>
      <c r="F1020" s="8" t="str">
        <f t="shared" si="75"/>
        <v/>
      </c>
      <c r="G1020" s="15" t="str">
        <f>IFERROR(INDEX(Menu!$D$6:$D$205,MATCH($B1020,Menu!$B$6:$B$205,0)),"")</f>
        <v/>
      </c>
      <c r="H1020" s="15" t="str">
        <f t="shared" si="76"/>
        <v/>
      </c>
      <c r="I1020" s="15" t="str">
        <f t="shared" si="77"/>
        <v/>
      </c>
      <c r="J1020" s="10"/>
      <c r="K1020" s="10"/>
      <c r="L1020" t="str">
        <f t="shared" si="78"/>
        <v/>
      </c>
      <c r="M1020" s="14" t="str">
        <f t="shared" si="79"/>
        <v/>
      </c>
    </row>
    <row r="1021" spans="1:13" x14ac:dyDescent="0.25">
      <c r="A1021" s="16"/>
      <c r="B1021" s="10"/>
      <c r="C1021" s="14" t="str">
        <f>IFERROR(INDEX(Menu!$C$6:$C$205,MATCH($B1021,Menu!$B$6:$B$205,0)),"")</f>
        <v/>
      </c>
      <c r="D1021" s="18"/>
      <c r="E1021" s="8" t="str">
        <f>IFERROR(INDEX(Menu!$E$6:$E$205,MATCH($B1021,Menu!$B$6:$B$205,0)),"")</f>
        <v/>
      </c>
      <c r="F1021" s="8" t="str">
        <f t="shared" si="75"/>
        <v/>
      </c>
      <c r="G1021" s="15" t="str">
        <f>IFERROR(INDEX(Menu!$D$6:$D$205,MATCH($B1021,Menu!$B$6:$B$205,0)),"")</f>
        <v/>
      </c>
      <c r="H1021" s="15" t="str">
        <f t="shared" si="76"/>
        <v/>
      </c>
      <c r="I1021" s="15" t="str">
        <f t="shared" si="77"/>
        <v/>
      </c>
      <c r="J1021" s="10"/>
      <c r="K1021" s="10"/>
      <c r="L1021" t="str">
        <f t="shared" si="78"/>
        <v/>
      </c>
      <c r="M1021" s="14" t="str">
        <f t="shared" si="79"/>
        <v/>
      </c>
    </row>
    <row r="1022" spans="1:13" x14ac:dyDescent="0.25">
      <c r="A1022" s="16"/>
      <c r="B1022" s="10"/>
      <c r="C1022" s="14" t="str">
        <f>IFERROR(INDEX(Menu!$C$6:$C$205,MATCH($B1022,Menu!$B$6:$B$205,0)),"")</f>
        <v/>
      </c>
      <c r="D1022" s="18"/>
      <c r="E1022" s="8" t="str">
        <f>IFERROR(INDEX(Menu!$E$6:$E$205,MATCH($B1022,Menu!$B$6:$B$205,0)),"")</f>
        <v/>
      </c>
      <c r="F1022" s="8" t="str">
        <f t="shared" si="75"/>
        <v/>
      </c>
      <c r="G1022" s="15" t="str">
        <f>IFERROR(INDEX(Menu!$D$6:$D$205,MATCH($B1022,Menu!$B$6:$B$205,0)),"")</f>
        <v/>
      </c>
      <c r="H1022" s="15" t="str">
        <f t="shared" si="76"/>
        <v/>
      </c>
      <c r="I1022" s="15" t="str">
        <f t="shared" si="77"/>
        <v/>
      </c>
      <c r="J1022" s="10"/>
      <c r="K1022" s="10"/>
      <c r="L1022" t="str">
        <f t="shared" si="78"/>
        <v/>
      </c>
      <c r="M1022" s="14" t="str">
        <f t="shared" si="79"/>
        <v/>
      </c>
    </row>
    <row r="1023" spans="1:13" x14ac:dyDescent="0.25">
      <c r="A1023" s="16"/>
      <c r="B1023" s="10"/>
      <c r="C1023" s="14" t="str">
        <f>IFERROR(INDEX(Menu!$C$6:$C$205,MATCH($B1023,Menu!$B$6:$B$205,0)),"")</f>
        <v/>
      </c>
      <c r="D1023" s="18"/>
      <c r="E1023" s="8" t="str">
        <f>IFERROR(INDEX(Menu!$E$6:$E$205,MATCH($B1023,Menu!$B$6:$B$205,0)),"")</f>
        <v/>
      </c>
      <c r="F1023" s="8" t="str">
        <f t="shared" si="75"/>
        <v/>
      </c>
      <c r="G1023" s="15" t="str">
        <f>IFERROR(INDEX(Menu!$D$6:$D$205,MATCH($B1023,Menu!$B$6:$B$205,0)),"")</f>
        <v/>
      </c>
      <c r="H1023" s="15" t="str">
        <f t="shared" si="76"/>
        <v/>
      </c>
      <c r="I1023" s="15" t="str">
        <f t="shared" si="77"/>
        <v/>
      </c>
      <c r="J1023" s="10"/>
      <c r="K1023" s="10"/>
      <c r="L1023" t="str">
        <f t="shared" si="78"/>
        <v/>
      </c>
      <c r="M1023" s="14" t="str">
        <f t="shared" si="79"/>
        <v/>
      </c>
    </row>
    <row r="1024" spans="1:13" x14ac:dyDescent="0.25">
      <c r="A1024" s="16"/>
      <c r="B1024" s="10"/>
      <c r="C1024" s="14" t="str">
        <f>IFERROR(INDEX(Menu!$C$6:$C$205,MATCH($B1024,Menu!$B$6:$B$205,0)),"")</f>
        <v/>
      </c>
      <c r="D1024" s="18"/>
      <c r="E1024" s="8" t="str">
        <f>IFERROR(INDEX(Menu!$E$6:$E$205,MATCH($B1024,Menu!$B$6:$B$205,0)),"")</f>
        <v/>
      </c>
      <c r="F1024" s="8" t="str">
        <f t="shared" si="75"/>
        <v/>
      </c>
      <c r="G1024" s="15" t="str">
        <f>IFERROR(INDEX(Menu!$D$6:$D$205,MATCH($B1024,Menu!$B$6:$B$205,0)),"")</f>
        <v/>
      </c>
      <c r="H1024" s="15" t="str">
        <f t="shared" si="76"/>
        <v/>
      </c>
      <c r="I1024" s="15" t="str">
        <f t="shared" si="77"/>
        <v/>
      </c>
      <c r="J1024" s="10"/>
      <c r="K1024" s="10"/>
      <c r="L1024" t="str">
        <f t="shared" si="78"/>
        <v/>
      </c>
      <c r="M1024" s="14" t="str">
        <f t="shared" si="79"/>
        <v/>
      </c>
    </row>
    <row r="1025" spans="1:13" x14ac:dyDescent="0.25">
      <c r="A1025" s="16"/>
      <c r="B1025" s="10"/>
      <c r="C1025" s="14" t="str">
        <f>IFERROR(INDEX(Menu!$C$6:$C$205,MATCH($B1025,Menu!$B$6:$B$205,0)),"")</f>
        <v/>
      </c>
      <c r="D1025" s="18"/>
      <c r="E1025" s="8" t="str">
        <f>IFERROR(INDEX(Menu!$E$6:$E$205,MATCH($B1025,Menu!$B$6:$B$205,0)),"")</f>
        <v/>
      </c>
      <c r="F1025" s="8" t="str">
        <f t="shared" si="75"/>
        <v/>
      </c>
      <c r="G1025" s="15" t="str">
        <f>IFERROR(INDEX(Menu!$D$6:$D$205,MATCH($B1025,Menu!$B$6:$B$205,0)),"")</f>
        <v/>
      </c>
      <c r="H1025" s="15" t="str">
        <f t="shared" si="76"/>
        <v/>
      </c>
      <c r="I1025" s="15" t="str">
        <f t="shared" si="77"/>
        <v/>
      </c>
      <c r="J1025" s="10"/>
      <c r="K1025" s="10"/>
      <c r="L1025" t="str">
        <f t="shared" si="78"/>
        <v/>
      </c>
      <c r="M1025" s="14" t="str">
        <f t="shared" si="79"/>
        <v/>
      </c>
    </row>
    <row r="1026" spans="1:13" x14ac:dyDescent="0.25">
      <c r="A1026" s="16"/>
      <c r="B1026" s="10"/>
      <c r="C1026" s="14" t="str">
        <f>IFERROR(INDEX(Menu!$C$6:$C$205,MATCH($B1026,Menu!$B$6:$B$205,0)),"")</f>
        <v/>
      </c>
      <c r="D1026" s="18"/>
      <c r="E1026" s="8" t="str">
        <f>IFERROR(INDEX(Menu!$E$6:$E$205,MATCH($B1026,Menu!$B$6:$B$205,0)),"")</f>
        <v/>
      </c>
      <c r="F1026" s="8" t="str">
        <f t="shared" si="75"/>
        <v/>
      </c>
      <c r="G1026" s="15" t="str">
        <f>IFERROR(INDEX(Menu!$D$6:$D$205,MATCH($B1026,Menu!$B$6:$B$205,0)),"")</f>
        <v/>
      </c>
      <c r="H1026" s="15" t="str">
        <f t="shared" si="76"/>
        <v/>
      </c>
      <c r="I1026" s="15" t="str">
        <f t="shared" si="77"/>
        <v/>
      </c>
      <c r="J1026" s="10"/>
      <c r="K1026" s="10"/>
      <c r="L1026" t="str">
        <f t="shared" si="78"/>
        <v/>
      </c>
      <c r="M1026" s="14" t="str">
        <f t="shared" si="79"/>
        <v/>
      </c>
    </row>
    <row r="1027" spans="1:13" x14ac:dyDescent="0.25">
      <c r="A1027" s="16"/>
      <c r="B1027" s="10"/>
      <c r="C1027" s="14" t="str">
        <f>IFERROR(INDEX(Menu!$C$6:$C$205,MATCH($B1027,Menu!$B$6:$B$205,0)),"")</f>
        <v/>
      </c>
      <c r="D1027" s="18"/>
      <c r="E1027" s="8" t="str">
        <f>IFERROR(INDEX(Menu!$E$6:$E$205,MATCH($B1027,Menu!$B$6:$B$205,0)),"")</f>
        <v/>
      </c>
      <c r="F1027" s="8" t="str">
        <f t="shared" si="75"/>
        <v/>
      </c>
      <c r="G1027" s="15" t="str">
        <f>IFERROR(INDEX(Menu!$D$6:$D$205,MATCH($B1027,Menu!$B$6:$B$205,0)),"")</f>
        <v/>
      </c>
      <c r="H1027" s="15" t="str">
        <f t="shared" si="76"/>
        <v/>
      </c>
      <c r="I1027" s="15" t="str">
        <f t="shared" si="77"/>
        <v/>
      </c>
      <c r="J1027" s="10"/>
      <c r="K1027" s="10"/>
      <c r="L1027" t="str">
        <f t="shared" si="78"/>
        <v/>
      </c>
      <c r="M1027" s="14" t="str">
        <f t="shared" si="79"/>
        <v/>
      </c>
    </row>
    <row r="1028" spans="1:13" x14ac:dyDescent="0.25">
      <c r="A1028" s="16"/>
      <c r="B1028" s="10"/>
      <c r="C1028" s="14" t="str">
        <f>IFERROR(INDEX(Menu!$C$6:$C$205,MATCH($B1028,Menu!$B$6:$B$205,0)),"")</f>
        <v/>
      </c>
      <c r="D1028" s="18"/>
      <c r="E1028" s="8" t="str">
        <f>IFERROR(INDEX(Menu!$E$6:$E$205,MATCH($B1028,Menu!$B$6:$B$205,0)),"")</f>
        <v/>
      </c>
      <c r="F1028" s="8" t="str">
        <f t="shared" si="75"/>
        <v/>
      </c>
      <c r="G1028" s="15" t="str">
        <f>IFERROR(INDEX(Menu!$D$6:$D$205,MATCH($B1028,Menu!$B$6:$B$205,0)),"")</f>
        <v/>
      </c>
      <c r="H1028" s="15" t="str">
        <f t="shared" si="76"/>
        <v/>
      </c>
      <c r="I1028" s="15" t="str">
        <f t="shared" si="77"/>
        <v/>
      </c>
      <c r="J1028" s="10"/>
      <c r="K1028" s="10"/>
      <c r="L1028" t="str">
        <f t="shared" si="78"/>
        <v/>
      </c>
      <c r="M1028" s="14" t="str">
        <f t="shared" si="79"/>
        <v/>
      </c>
    </row>
    <row r="1029" spans="1:13" x14ac:dyDescent="0.25">
      <c r="A1029" s="16"/>
      <c r="B1029" s="10"/>
      <c r="C1029" s="14" t="str">
        <f>IFERROR(INDEX(Menu!$C$6:$C$205,MATCH($B1029,Menu!$B$6:$B$205,0)),"")</f>
        <v/>
      </c>
      <c r="D1029" s="18"/>
      <c r="E1029" s="8" t="str">
        <f>IFERROR(INDEX(Menu!$E$6:$E$205,MATCH($B1029,Menu!$B$6:$B$205,0)),"")</f>
        <v/>
      </c>
      <c r="F1029" s="8" t="str">
        <f t="shared" si="75"/>
        <v/>
      </c>
      <c r="G1029" s="15" t="str">
        <f>IFERROR(INDEX(Menu!$D$6:$D$205,MATCH($B1029,Menu!$B$6:$B$205,0)),"")</f>
        <v/>
      </c>
      <c r="H1029" s="15" t="str">
        <f t="shared" si="76"/>
        <v/>
      </c>
      <c r="I1029" s="15" t="str">
        <f t="shared" si="77"/>
        <v/>
      </c>
      <c r="J1029" s="10"/>
      <c r="K1029" s="10"/>
      <c r="L1029" t="str">
        <f t="shared" si="78"/>
        <v/>
      </c>
      <c r="M1029" s="14" t="str">
        <f t="shared" si="79"/>
        <v/>
      </c>
    </row>
    <row r="1030" spans="1:13" x14ac:dyDescent="0.25">
      <c r="A1030" s="16"/>
      <c r="B1030" s="10"/>
      <c r="C1030" s="14" t="str">
        <f>IFERROR(INDEX(Menu!$C$6:$C$205,MATCH($B1030,Menu!$B$6:$B$205,0)),"")</f>
        <v/>
      </c>
      <c r="D1030" s="18"/>
      <c r="E1030" s="8" t="str">
        <f>IFERROR(INDEX(Menu!$E$6:$E$205,MATCH($B1030,Menu!$B$6:$B$205,0)),"")</f>
        <v/>
      </c>
      <c r="F1030" s="8" t="str">
        <f t="shared" ref="F1030:F1093" si="80">IF(OR($D1030="",$E1030=""),"",$D1030*$E1030)</f>
        <v/>
      </c>
      <c r="G1030" s="15" t="str">
        <f>IFERROR(INDEX(Menu!$D$6:$D$205,MATCH($B1030,Menu!$B$6:$B$205,0)),"")</f>
        <v/>
      </c>
      <c r="H1030" s="15" t="str">
        <f t="shared" ref="H1030:H1093" si="81">IF(OR($D1030="",$G1030=""),"",$D1030*$G1030)</f>
        <v/>
      </c>
      <c r="I1030" s="15" t="str">
        <f t="shared" ref="I1030:I1093" si="82">IF(OR($F1030="",$H1030=""),"",$F1030-$H1030)</f>
        <v/>
      </c>
      <c r="J1030" s="10"/>
      <c r="K1030" s="10"/>
      <c r="L1030" t="str">
        <f t="shared" ref="L1030:L1093" si="83">IF($A1030="","",CHOOSE(WEEKDAY($A1030,2),"Lunes","Martes","Miercoles","Jueves","Viernes","Sabado","Domingo"))</f>
        <v/>
      </c>
      <c r="M1030" s="14" t="str">
        <f t="shared" ref="M1030:M1093" si="84">IF($A1030="","",TEXT($A1030,"YYYY-MM"))</f>
        <v/>
      </c>
    </row>
    <row r="1031" spans="1:13" x14ac:dyDescent="0.25">
      <c r="A1031" s="16"/>
      <c r="B1031" s="10"/>
      <c r="C1031" s="14" t="str">
        <f>IFERROR(INDEX(Menu!$C$6:$C$205,MATCH($B1031,Menu!$B$6:$B$205,0)),"")</f>
        <v/>
      </c>
      <c r="D1031" s="18"/>
      <c r="E1031" s="8" t="str">
        <f>IFERROR(INDEX(Menu!$E$6:$E$205,MATCH($B1031,Menu!$B$6:$B$205,0)),"")</f>
        <v/>
      </c>
      <c r="F1031" s="8" t="str">
        <f t="shared" si="80"/>
        <v/>
      </c>
      <c r="G1031" s="15" t="str">
        <f>IFERROR(INDEX(Menu!$D$6:$D$205,MATCH($B1031,Menu!$B$6:$B$205,0)),"")</f>
        <v/>
      </c>
      <c r="H1031" s="15" t="str">
        <f t="shared" si="81"/>
        <v/>
      </c>
      <c r="I1031" s="15" t="str">
        <f t="shared" si="82"/>
        <v/>
      </c>
      <c r="J1031" s="10"/>
      <c r="K1031" s="10"/>
      <c r="L1031" t="str">
        <f t="shared" si="83"/>
        <v/>
      </c>
      <c r="M1031" s="14" t="str">
        <f t="shared" si="84"/>
        <v/>
      </c>
    </row>
    <row r="1032" spans="1:13" x14ac:dyDescent="0.25">
      <c r="A1032" s="16"/>
      <c r="B1032" s="10"/>
      <c r="C1032" s="14" t="str">
        <f>IFERROR(INDEX(Menu!$C$6:$C$205,MATCH($B1032,Menu!$B$6:$B$205,0)),"")</f>
        <v/>
      </c>
      <c r="D1032" s="18"/>
      <c r="E1032" s="8" t="str">
        <f>IFERROR(INDEX(Menu!$E$6:$E$205,MATCH($B1032,Menu!$B$6:$B$205,0)),"")</f>
        <v/>
      </c>
      <c r="F1032" s="8" t="str">
        <f t="shared" si="80"/>
        <v/>
      </c>
      <c r="G1032" s="15" t="str">
        <f>IFERROR(INDEX(Menu!$D$6:$D$205,MATCH($B1032,Menu!$B$6:$B$205,0)),"")</f>
        <v/>
      </c>
      <c r="H1032" s="15" t="str">
        <f t="shared" si="81"/>
        <v/>
      </c>
      <c r="I1032" s="15" t="str">
        <f t="shared" si="82"/>
        <v/>
      </c>
      <c r="J1032" s="10"/>
      <c r="K1032" s="10"/>
      <c r="L1032" t="str">
        <f t="shared" si="83"/>
        <v/>
      </c>
      <c r="M1032" s="14" t="str">
        <f t="shared" si="84"/>
        <v/>
      </c>
    </row>
    <row r="1033" spans="1:13" x14ac:dyDescent="0.25">
      <c r="A1033" s="16"/>
      <c r="B1033" s="10"/>
      <c r="C1033" s="14" t="str">
        <f>IFERROR(INDEX(Menu!$C$6:$C$205,MATCH($B1033,Menu!$B$6:$B$205,0)),"")</f>
        <v/>
      </c>
      <c r="D1033" s="18"/>
      <c r="E1033" s="8" t="str">
        <f>IFERROR(INDEX(Menu!$E$6:$E$205,MATCH($B1033,Menu!$B$6:$B$205,0)),"")</f>
        <v/>
      </c>
      <c r="F1033" s="8" t="str">
        <f t="shared" si="80"/>
        <v/>
      </c>
      <c r="G1033" s="15" t="str">
        <f>IFERROR(INDEX(Menu!$D$6:$D$205,MATCH($B1033,Menu!$B$6:$B$205,0)),"")</f>
        <v/>
      </c>
      <c r="H1033" s="15" t="str">
        <f t="shared" si="81"/>
        <v/>
      </c>
      <c r="I1033" s="15" t="str">
        <f t="shared" si="82"/>
        <v/>
      </c>
      <c r="J1033" s="10"/>
      <c r="K1033" s="10"/>
      <c r="L1033" t="str">
        <f t="shared" si="83"/>
        <v/>
      </c>
      <c r="M1033" s="14" t="str">
        <f t="shared" si="84"/>
        <v/>
      </c>
    </row>
    <row r="1034" spans="1:13" x14ac:dyDescent="0.25">
      <c r="A1034" s="16"/>
      <c r="B1034" s="10"/>
      <c r="C1034" s="14" t="str">
        <f>IFERROR(INDEX(Menu!$C$6:$C$205,MATCH($B1034,Menu!$B$6:$B$205,0)),"")</f>
        <v/>
      </c>
      <c r="D1034" s="18"/>
      <c r="E1034" s="8" t="str">
        <f>IFERROR(INDEX(Menu!$E$6:$E$205,MATCH($B1034,Menu!$B$6:$B$205,0)),"")</f>
        <v/>
      </c>
      <c r="F1034" s="8" t="str">
        <f t="shared" si="80"/>
        <v/>
      </c>
      <c r="G1034" s="15" t="str">
        <f>IFERROR(INDEX(Menu!$D$6:$D$205,MATCH($B1034,Menu!$B$6:$B$205,0)),"")</f>
        <v/>
      </c>
      <c r="H1034" s="15" t="str">
        <f t="shared" si="81"/>
        <v/>
      </c>
      <c r="I1034" s="15" t="str">
        <f t="shared" si="82"/>
        <v/>
      </c>
      <c r="J1034" s="10"/>
      <c r="K1034" s="10"/>
      <c r="L1034" t="str">
        <f t="shared" si="83"/>
        <v/>
      </c>
      <c r="M1034" s="14" t="str">
        <f t="shared" si="84"/>
        <v/>
      </c>
    </row>
    <row r="1035" spans="1:13" x14ac:dyDescent="0.25">
      <c r="A1035" s="16"/>
      <c r="B1035" s="10"/>
      <c r="C1035" s="14" t="str">
        <f>IFERROR(INDEX(Menu!$C$6:$C$205,MATCH($B1035,Menu!$B$6:$B$205,0)),"")</f>
        <v/>
      </c>
      <c r="D1035" s="18"/>
      <c r="E1035" s="8" t="str">
        <f>IFERROR(INDEX(Menu!$E$6:$E$205,MATCH($B1035,Menu!$B$6:$B$205,0)),"")</f>
        <v/>
      </c>
      <c r="F1035" s="8" t="str">
        <f t="shared" si="80"/>
        <v/>
      </c>
      <c r="G1035" s="15" t="str">
        <f>IFERROR(INDEX(Menu!$D$6:$D$205,MATCH($B1035,Menu!$B$6:$B$205,0)),"")</f>
        <v/>
      </c>
      <c r="H1035" s="15" t="str">
        <f t="shared" si="81"/>
        <v/>
      </c>
      <c r="I1035" s="15" t="str">
        <f t="shared" si="82"/>
        <v/>
      </c>
      <c r="J1035" s="10"/>
      <c r="K1035" s="10"/>
      <c r="L1035" t="str">
        <f t="shared" si="83"/>
        <v/>
      </c>
      <c r="M1035" s="14" t="str">
        <f t="shared" si="84"/>
        <v/>
      </c>
    </row>
    <row r="1036" spans="1:13" x14ac:dyDescent="0.25">
      <c r="A1036" s="16"/>
      <c r="B1036" s="10"/>
      <c r="C1036" s="14" t="str">
        <f>IFERROR(INDEX(Menu!$C$6:$C$205,MATCH($B1036,Menu!$B$6:$B$205,0)),"")</f>
        <v/>
      </c>
      <c r="D1036" s="18"/>
      <c r="E1036" s="8" t="str">
        <f>IFERROR(INDEX(Menu!$E$6:$E$205,MATCH($B1036,Menu!$B$6:$B$205,0)),"")</f>
        <v/>
      </c>
      <c r="F1036" s="8" t="str">
        <f t="shared" si="80"/>
        <v/>
      </c>
      <c r="G1036" s="15" t="str">
        <f>IFERROR(INDEX(Menu!$D$6:$D$205,MATCH($B1036,Menu!$B$6:$B$205,0)),"")</f>
        <v/>
      </c>
      <c r="H1036" s="15" t="str">
        <f t="shared" si="81"/>
        <v/>
      </c>
      <c r="I1036" s="15" t="str">
        <f t="shared" si="82"/>
        <v/>
      </c>
      <c r="J1036" s="10"/>
      <c r="K1036" s="10"/>
      <c r="L1036" t="str">
        <f t="shared" si="83"/>
        <v/>
      </c>
      <c r="M1036" s="14" t="str">
        <f t="shared" si="84"/>
        <v/>
      </c>
    </row>
    <row r="1037" spans="1:13" x14ac:dyDescent="0.25">
      <c r="A1037" s="16"/>
      <c r="B1037" s="10"/>
      <c r="C1037" s="14" t="str">
        <f>IFERROR(INDEX(Menu!$C$6:$C$205,MATCH($B1037,Menu!$B$6:$B$205,0)),"")</f>
        <v/>
      </c>
      <c r="D1037" s="18"/>
      <c r="E1037" s="8" t="str">
        <f>IFERROR(INDEX(Menu!$E$6:$E$205,MATCH($B1037,Menu!$B$6:$B$205,0)),"")</f>
        <v/>
      </c>
      <c r="F1037" s="8" t="str">
        <f t="shared" si="80"/>
        <v/>
      </c>
      <c r="G1037" s="15" t="str">
        <f>IFERROR(INDEX(Menu!$D$6:$D$205,MATCH($B1037,Menu!$B$6:$B$205,0)),"")</f>
        <v/>
      </c>
      <c r="H1037" s="15" t="str">
        <f t="shared" si="81"/>
        <v/>
      </c>
      <c r="I1037" s="15" t="str">
        <f t="shared" si="82"/>
        <v/>
      </c>
      <c r="J1037" s="10"/>
      <c r="K1037" s="10"/>
      <c r="L1037" t="str">
        <f t="shared" si="83"/>
        <v/>
      </c>
      <c r="M1037" s="14" t="str">
        <f t="shared" si="84"/>
        <v/>
      </c>
    </row>
    <row r="1038" spans="1:13" x14ac:dyDescent="0.25">
      <c r="A1038" s="16"/>
      <c r="B1038" s="10"/>
      <c r="C1038" s="14" t="str">
        <f>IFERROR(INDEX(Menu!$C$6:$C$205,MATCH($B1038,Menu!$B$6:$B$205,0)),"")</f>
        <v/>
      </c>
      <c r="D1038" s="18"/>
      <c r="E1038" s="8" t="str">
        <f>IFERROR(INDEX(Menu!$E$6:$E$205,MATCH($B1038,Menu!$B$6:$B$205,0)),"")</f>
        <v/>
      </c>
      <c r="F1038" s="8" t="str">
        <f t="shared" si="80"/>
        <v/>
      </c>
      <c r="G1038" s="15" t="str">
        <f>IFERROR(INDEX(Menu!$D$6:$D$205,MATCH($B1038,Menu!$B$6:$B$205,0)),"")</f>
        <v/>
      </c>
      <c r="H1038" s="15" t="str">
        <f t="shared" si="81"/>
        <v/>
      </c>
      <c r="I1038" s="15" t="str">
        <f t="shared" si="82"/>
        <v/>
      </c>
      <c r="J1038" s="10"/>
      <c r="K1038" s="10"/>
      <c r="L1038" t="str">
        <f t="shared" si="83"/>
        <v/>
      </c>
      <c r="M1038" s="14" t="str">
        <f t="shared" si="84"/>
        <v/>
      </c>
    </row>
    <row r="1039" spans="1:13" x14ac:dyDescent="0.25">
      <c r="A1039" s="16"/>
      <c r="B1039" s="10"/>
      <c r="C1039" s="14" t="str">
        <f>IFERROR(INDEX(Menu!$C$6:$C$205,MATCH($B1039,Menu!$B$6:$B$205,0)),"")</f>
        <v/>
      </c>
      <c r="D1039" s="18"/>
      <c r="E1039" s="8" t="str">
        <f>IFERROR(INDEX(Menu!$E$6:$E$205,MATCH($B1039,Menu!$B$6:$B$205,0)),"")</f>
        <v/>
      </c>
      <c r="F1039" s="8" t="str">
        <f t="shared" si="80"/>
        <v/>
      </c>
      <c r="G1039" s="15" t="str">
        <f>IFERROR(INDEX(Menu!$D$6:$D$205,MATCH($B1039,Menu!$B$6:$B$205,0)),"")</f>
        <v/>
      </c>
      <c r="H1039" s="15" t="str">
        <f t="shared" si="81"/>
        <v/>
      </c>
      <c r="I1039" s="15" t="str">
        <f t="shared" si="82"/>
        <v/>
      </c>
      <c r="J1039" s="10"/>
      <c r="K1039" s="10"/>
      <c r="L1039" t="str">
        <f t="shared" si="83"/>
        <v/>
      </c>
      <c r="M1039" s="14" t="str">
        <f t="shared" si="84"/>
        <v/>
      </c>
    </row>
    <row r="1040" spans="1:13" x14ac:dyDescent="0.25">
      <c r="A1040" s="16"/>
      <c r="B1040" s="10"/>
      <c r="C1040" s="14" t="str">
        <f>IFERROR(INDEX(Menu!$C$6:$C$205,MATCH($B1040,Menu!$B$6:$B$205,0)),"")</f>
        <v/>
      </c>
      <c r="D1040" s="18"/>
      <c r="E1040" s="8" t="str">
        <f>IFERROR(INDEX(Menu!$E$6:$E$205,MATCH($B1040,Menu!$B$6:$B$205,0)),"")</f>
        <v/>
      </c>
      <c r="F1040" s="8" t="str">
        <f t="shared" si="80"/>
        <v/>
      </c>
      <c r="G1040" s="15" t="str">
        <f>IFERROR(INDEX(Menu!$D$6:$D$205,MATCH($B1040,Menu!$B$6:$B$205,0)),"")</f>
        <v/>
      </c>
      <c r="H1040" s="15" t="str">
        <f t="shared" si="81"/>
        <v/>
      </c>
      <c r="I1040" s="15" t="str">
        <f t="shared" si="82"/>
        <v/>
      </c>
      <c r="J1040" s="10"/>
      <c r="K1040" s="10"/>
      <c r="L1040" t="str">
        <f t="shared" si="83"/>
        <v/>
      </c>
      <c r="M1040" s="14" t="str">
        <f t="shared" si="84"/>
        <v/>
      </c>
    </row>
    <row r="1041" spans="1:13" x14ac:dyDescent="0.25">
      <c r="A1041" s="16"/>
      <c r="B1041" s="10"/>
      <c r="C1041" s="14" t="str">
        <f>IFERROR(INDEX(Menu!$C$6:$C$205,MATCH($B1041,Menu!$B$6:$B$205,0)),"")</f>
        <v/>
      </c>
      <c r="D1041" s="18"/>
      <c r="E1041" s="8" t="str">
        <f>IFERROR(INDEX(Menu!$E$6:$E$205,MATCH($B1041,Menu!$B$6:$B$205,0)),"")</f>
        <v/>
      </c>
      <c r="F1041" s="8" t="str">
        <f t="shared" si="80"/>
        <v/>
      </c>
      <c r="G1041" s="15" t="str">
        <f>IFERROR(INDEX(Menu!$D$6:$D$205,MATCH($B1041,Menu!$B$6:$B$205,0)),"")</f>
        <v/>
      </c>
      <c r="H1041" s="15" t="str">
        <f t="shared" si="81"/>
        <v/>
      </c>
      <c r="I1041" s="15" t="str">
        <f t="shared" si="82"/>
        <v/>
      </c>
      <c r="J1041" s="10"/>
      <c r="K1041" s="10"/>
      <c r="L1041" t="str">
        <f t="shared" si="83"/>
        <v/>
      </c>
      <c r="M1041" s="14" t="str">
        <f t="shared" si="84"/>
        <v/>
      </c>
    </row>
    <row r="1042" spans="1:13" x14ac:dyDescent="0.25">
      <c r="A1042" s="16"/>
      <c r="B1042" s="10"/>
      <c r="C1042" s="14" t="str">
        <f>IFERROR(INDEX(Menu!$C$6:$C$205,MATCH($B1042,Menu!$B$6:$B$205,0)),"")</f>
        <v/>
      </c>
      <c r="D1042" s="18"/>
      <c r="E1042" s="8" t="str">
        <f>IFERROR(INDEX(Menu!$E$6:$E$205,MATCH($B1042,Menu!$B$6:$B$205,0)),"")</f>
        <v/>
      </c>
      <c r="F1042" s="8" t="str">
        <f t="shared" si="80"/>
        <v/>
      </c>
      <c r="G1042" s="15" t="str">
        <f>IFERROR(INDEX(Menu!$D$6:$D$205,MATCH($B1042,Menu!$B$6:$B$205,0)),"")</f>
        <v/>
      </c>
      <c r="H1042" s="15" t="str">
        <f t="shared" si="81"/>
        <v/>
      </c>
      <c r="I1042" s="15" t="str">
        <f t="shared" si="82"/>
        <v/>
      </c>
      <c r="J1042" s="10"/>
      <c r="K1042" s="10"/>
      <c r="L1042" t="str">
        <f t="shared" si="83"/>
        <v/>
      </c>
      <c r="M1042" s="14" t="str">
        <f t="shared" si="84"/>
        <v/>
      </c>
    </row>
    <row r="1043" spans="1:13" x14ac:dyDescent="0.25">
      <c r="A1043" s="16"/>
      <c r="B1043" s="10"/>
      <c r="C1043" s="14" t="str">
        <f>IFERROR(INDEX(Menu!$C$6:$C$205,MATCH($B1043,Menu!$B$6:$B$205,0)),"")</f>
        <v/>
      </c>
      <c r="D1043" s="18"/>
      <c r="E1043" s="8" t="str">
        <f>IFERROR(INDEX(Menu!$E$6:$E$205,MATCH($B1043,Menu!$B$6:$B$205,0)),"")</f>
        <v/>
      </c>
      <c r="F1043" s="8" t="str">
        <f t="shared" si="80"/>
        <v/>
      </c>
      <c r="G1043" s="15" t="str">
        <f>IFERROR(INDEX(Menu!$D$6:$D$205,MATCH($B1043,Menu!$B$6:$B$205,0)),"")</f>
        <v/>
      </c>
      <c r="H1043" s="15" t="str">
        <f t="shared" si="81"/>
        <v/>
      </c>
      <c r="I1043" s="15" t="str">
        <f t="shared" si="82"/>
        <v/>
      </c>
      <c r="J1043" s="10"/>
      <c r="K1043" s="10"/>
      <c r="L1043" t="str">
        <f t="shared" si="83"/>
        <v/>
      </c>
      <c r="M1043" s="14" t="str">
        <f t="shared" si="84"/>
        <v/>
      </c>
    </row>
    <row r="1044" spans="1:13" x14ac:dyDescent="0.25">
      <c r="A1044" s="16"/>
      <c r="B1044" s="10"/>
      <c r="C1044" s="14" t="str">
        <f>IFERROR(INDEX(Menu!$C$6:$C$205,MATCH($B1044,Menu!$B$6:$B$205,0)),"")</f>
        <v/>
      </c>
      <c r="D1044" s="18"/>
      <c r="E1044" s="8" t="str">
        <f>IFERROR(INDEX(Menu!$E$6:$E$205,MATCH($B1044,Menu!$B$6:$B$205,0)),"")</f>
        <v/>
      </c>
      <c r="F1044" s="8" t="str">
        <f t="shared" si="80"/>
        <v/>
      </c>
      <c r="G1044" s="15" t="str">
        <f>IFERROR(INDEX(Menu!$D$6:$D$205,MATCH($B1044,Menu!$B$6:$B$205,0)),"")</f>
        <v/>
      </c>
      <c r="H1044" s="15" t="str">
        <f t="shared" si="81"/>
        <v/>
      </c>
      <c r="I1044" s="15" t="str">
        <f t="shared" si="82"/>
        <v/>
      </c>
      <c r="J1044" s="10"/>
      <c r="K1044" s="10"/>
      <c r="L1044" t="str">
        <f t="shared" si="83"/>
        <v/>
      </c>
      <c r="M1044" s="14" t="str">
        <f t="shared" si="84"/>
        <v/>
      </c>
    </row>
    <row r="1045" spans="1:13" x14ac:dyDescent="0.25">
      <c r="A1045" s="16"/>
      <c r="B1045" s="10"/>
      <c r="C1045" s="14" t="str">
        <f>IFERROR(INDEX(Menu!$C$6:$C$205,MATCH($B1045,Menu!$B$6:$B$205,0)),"")</f>
        <v/>
      </c>
      <c r="D1045" s="18"/>
      <c r="E1045" s="8" t="str">
        <f>IFERROR(INDEX(Menu!$E$6:$E$205,MATCH($B1045,Menu!$B$6:$B$205,0)),"")</f>
        <v/>
      </c>
      <c r="F1045" s="8" t="str">
        <f t="shared" si="80"/>
        <v/>
      </c>
      <c r="G1045" s="15" t="str">
        <f>IFERROR(INDEX(Menu!$D$6:$D$205,MATCH($B1045,Menu!$B$6:$B$205,0)),"")</f>
        <v/>
      </c>
      <c r="H1045" s="15" t="str">
        <f t="shared" si="81"/>
        <v/>
      </c>
      <c r="I1045" s="15" t="str">
        <f t="shared" si="82"/>
        <v/>
      </c>
      <c r="J1045" s="10"/>
      <c r="K1045" s="10"/>
      <c r="L1045" t="str">
        <f t="shared" si="83"/>
        <v/>
      </c>
      <c r="M1045" s="14" t="str">
        <f t="shared" si="84"/>
        <v/>
      </c>
    </row>
    <row r="1046" spans="1:13" x14ac:dyDescent="0.25">
      <c r="A1046" s="16"/>
      <c r="B1046" s="10"/>
      <c r="C1046" s="14" t="str">
        <f>IFERROR(INDEX(Menu!$C$6:$C$205,MATCH($B1046,Menu!$B$6:$B$205,0)),"")</f>
        <v/>
      </c>
      <c r="D1046" s="18"/>
      <c r="E1046" s="8" t="str">
        <f>IFERROR(INDEX(Menu!$E$6:$E$205,MATCH($B1046,Menu!$B$6:$B$205,0)),"")</f>
        <v/>
      </c>
      <c r="F1046" s="8" t="str">
        <f t="shared" si="80"/>
        <v/>
      </c>
      <c r="G1046" s="15" t="str">
        <f>IFERROR(INDEX(Menu!$D$6:$D$205,MATCH($B1046,Menu!$B$6:$B$205,0)),"")</f>
        <v/>
      </c>
      <c r="H1046" s="15" t="str">
        <f t="shared" si="81"/>
        <v/>
      </c>
      <c r="I1046" s="15" t="str">
        <f t="shared" si="82"/>
        <v/>
      </c>
      <c r="J1046" s="10"/>
      <c r="K1046" s="10"/>
      <c r="L1046" t="str">
        <f t="shared" si="83"/>
        <v/>
      </c>
      <c r="M1046" s="14" t="str">
        <f t="shared" si="84"/>
        <v/>
      </c>
    </row>
    <row r="1047" spans="1:13" x14ac:dyDescent="0.25">
      <c r="A1047" s="16"/>
      <c r="B1047" s="10"/>
      <c r="C1047" s="14" t="str">
        <f>IFERROR(INDEX(Menu!$C$6:$C$205,MATCH($B1047,Menu!$B$6:$B$205,0)),"")</f>
        <v/>
      </c>
      <c r="D1047" s="18"/>
      <c r="E1047" s="8" t="str">
        <f>IFERROR(INDEX(Menu!$E$6:$E$205,MATCH($B1047,Menu!$B$6:$B$205,0)),"")</f>
        <v/>
      </c>
      <c r="F1047" s="8" t="str">
        <f t="shared" si="80"/>
        <v/>
      </c>
      <c r="G1047" s="15" t="str">
        <f>IFERROR(INDEX(Menu!$D$6:$D$205,MATCH($B1047,Menu!$B$6:$B$205,0)),"")</f>
        <v/>
      </c>
      <c r="H1047" s="15" t="str">
        <f t="shared" si="81"/>
        <v/>
      </c>
      <c r="I1047" s="15" t="str">
        <f t="shared" si="82"/>
        <v/>
      </c>
      <c r="J1047" s="10"/>
      <c r="K1047" s="10"/>
      <c r="L1047" t="str">
        <f t="shared" si="83"/>
        <v/>
      </c>
      <c r="M1047" s="14" t="str">
        <f t="shared" si="84"/>
        <v/>
      </c>
    </row>
    <row r="1048" spans="1:13" x14ac:dyDescent="0.25">
      <c r="A1048" s="16"/>
      <c r="B1048" s="10"/>
      <c r="C1048" s="14" t="str">
        <f>IFERROR(INDEX(Menu!$C$6:$C$205,MATCH($B1048,Menu!$B$6:$B$205,0)),"")</f>
        <v/>
      </c>
      <c r="D1048" s="18"/>
      <c r="E1048" s="8" t="str">
        <f>IFERROR(INDEX(Menu!$E$6:$E$205,MATCH($B1048,Menu!$B$6:$B$205,0)),"")</f>
        <v/>
      </c>
      <c r="F1048" s="8" t="str">
        <f t="shared" si="80"/>
        <v/>
      </c>
      <c r="G1048" s="15" t="str">
        <f>IFERROR(INDEX(Menu!$D$6:$D$205,MATCH($B1048,Menu!$B$6:$B$205,0)),"")</f>
        <v/>
      </c>
      <c r="H1048" s="15" t="str">
        <f t="shared" si="81"/>
        <v/>
      </c>
      <c r="I1048" s="15" t="str">
        <f t="shared" si="82"/>
        <v/>
      </c>
      <c r="J1048" s="10"/>
      <c r="K1048" s="10"/>
      <c r="L1048" t="str">
        <f t="shared" si="83"/>
        <v/>
      </c>
      <c r="M1048" s="14" t="str">
        <f t="shared" si="84"/>
        <v/>
      </c>
    </row>
    <row r="1049" spans="1:13" x14ac:dyDescent="0.25">
      <c r="A1049" s="16"/>
      <c r="B1049" s="10"/>
      <c r="C1049" s="14" t="str">
        <f>IFERROR(INDEX(Menu!$C$6:$C$205,MATCH($B1049,Menu!$B$6:$B$205,0)),"")</f>
        <v/>
      </c>
      <c r="D1049" s="18"/>
      <c r="E1049" s="8" t="str">
        <f>IFERROR(INDEX(Menu!$E$6:$E$205,MATCH($B1049,Menu!$B$6:$B$205,0)),"")</f>
        <v/>
      </c>
      <c r="F1049" s="8" t="str">
        <f t="shared" si="80"/>
        <v/>
      </c>
      <c r="G1049" s="15" t="str">
        <f>IFERROR(INDEX(Menu!$D$6:$D$205,MATCH($B1049,Menu!$B$6:$B$205,0)),"")</f>
        <v/>
      </c>
      <c r="H1049" s="15" t="str">
        <f t="shared" si="81"/>
        <v/>
      </c>
      <c r="I1049" s="15" t="str">
        <f t="shared" si="82"/>
        <v/>
      </c>
      <c r="J1049" s="10"/>
      <c r="K1049" s="10"/>
      <c r="L1049" t="str">
        <f t="shared" si="83"/>
        <v/>
      </c>
      <c r="M1049" s="14" t="str">
        <f t="shared" si="84"/>
        <v/>
      </c>
    </row>
    <row r="1050" spans="1:13" x14ac:dyDescent="0.25">
      <c r="A1050" s="16"/>
      <c r="B1050" s="10"/>
      <c r="C1050" s="14" t="str">
        <f>IFERROR(INDEX(Menu!$C$6:$C$205,MATCH($B1050,Menu!$B$6:$B$205,0)),"")</f>
        <v/>
      </c>
      <c r="D1050" s="18"/>
      <c r="E1050" s="8" t="str">
        <f>IFERROR(INDEX(Menu!$E$6:$E$205,MATCH($B1050,Menu!$B$6:$B$205,0)),"")</f>
        <v/>
      </c>
      <c r="F1050" s="8" t="str">
        <f t="shared" si="80"/>
        <v/>
      </c>
      <c r="G1050" s="15" t="str">
        <f>IFERROR(INDEX(Menu!$D$6:$D$205,MATCH($B1050,Menu!$B$6:$B$205,0)),"")</f>
        <v/>
      </c>
      <c r="H1050" s="15" t="str">
        <f t="shared" si="81"/>
        <v/>
      </c>
      <c r="I1050" s="15" t="str">
        <f t="shared" si="82"/>
        <v/>
      </c>
      <c r="J1050" s="10"/>
      <c r="K1050" s="10"/>
      <c r="L1050" t="str">
        <f t="shared" si="83"/>
        <v/>
      </c>
      <c r="M1050" s="14" t="str">
        <f t="shared" si="84"/>
        <v/>
      </c>
    </row>
    <row r="1051" spans="1:13" x14ac:dyDescent="0.25">
      <c r="A1051" s="16"/>
      <c r="B1051" s="10"/>
      <c r="C1051" s="14" t="str">
        <f>IFERROR(INDEX(Menu!$C$6:$C$205,MATCH($B1051,Menu!$B$6:$B$205,0)),"")</f>
        <v/>
      </c>
      <c r="D1051" s="18"/>
      <c r="E1051" s="8" t="str">
        <f>IFERROR(INDEX(Menu!$E$6:$E$205,MATCH($B1051,Menu!$B$6:$B$205,0)),"")</f>
        <v/>
      </c>
      <c r="F1051" s="8" t="str">
        <f t="shared" si="80"/>
        <v/>
      </c>
      <c r="G1051" s="15" t="str">
        <f>IFERROR(INDEX(Menu!$D$6:$D$205,MATCH($B1051,Menu!$B$6:$B$205,0)),"")</f>
        <v/>
      </c>
      <c r="H1051" s="15" t="str">
        <f t="shared" si="81"/>
        <v/>
      </c>
      <c r="I1051" s="15" t="str">
        <f t="shared" si="82"/>
        <v/>
      </c>
      <c r="J1051" s="10"/>
      <c r="K1051" s="10"/>
      <c r="L1051" t="str">
        <f t="shared" si="83"/>
        <v/>
      </c>
      <c r="M1051" s="14" t="str">
        <f t="shared" si="84"/>
        <v/>
      </c>
    </row>
    <row r="1052" spans="1:13" x14ac:dyDescent="0.25">
      <c r="A1052" s="16"/>
      <c r="B1052" s="10"/>
      <c r="C1052" s="14" t="str">
        <f>IFERROR(INDEX(Menu!$C$6:$C$205,MATCH($B1052,Menu!$B$6:$B$205,0)),"")</f>
        <v/>
      </c>
      <c r="D1052" s="18"/>
      <c r="E1052" s="8" t="str">
        <f>IFERROR(INDEX(Menu!$E$6:$E$205,MATCH($B1052,Menu!$B$6:$B$205,0)),"")</f>
        <v/>
      </c>
      <c r="F1052" s="8" t="str">
        <f t="shared" si="80"/>
        <v/>
      </c>
      <c r="G1052" s="15" t="str">
        <f>IFERROR(INDEX(Menu!$D$6:$D$205,MATCH($B1052,Menu!$B$6:$B$205,0)),"")</f>
        <v/>
      </c>
      <c r="H1052" s="15" t="str">
        <f t="shared" si="81"/>
        <v/>
      </c>
      <c r="I1052" s="15" t="str">
        <f t="shared" si="82"/>
        <v/>
      </c>
      <c r="J1052" s="10"/>
      <c r="K1052" s="10"/>
      <c r="L1052" t="str">
        <f t="shared" si="83"/>
        <v/>
      </c>
      <c r="M1052" s="14" t="str">
        <f t="shared" si="84"/>
        <v/>
      </c>
    </row>
    <row r="1053" spans="1:13" x14ac:dyDescent="0.25">
      <c r="A1053" s="16"/>
      <c r="B1053" s="10"/>
      <c r="C1053" s="14" t="str">
        <f>IFERROR(INDEX(Menu!$C$6:$C$205,MATCH($B1053,Menu!$B$6:$B$205,0)),"")</f>
        <v/>
      </c>
      <c r="D1053" s="18"/>
      <c r="E1053" s="8" t="str">
        <f>IFERROR(INDEX(Menu!$E$6:$E$205,MATCH($B1053,Menu!$B$6:$B$205,0)),"")</f>
        <v/>
      </c>
      <c r="F1053" s="8" t="str">
        <f t="shared" si="80"/>
        <v/>
      </c>
      <c r="G1053" s="15" t="str">
        <f>IFERROR(INDEX(Menu!$D$6:$D$205,MATCH($B1053,Menu!$B$6:$B$205,0)),"")</f>
        <v/>
      </c>
      <c r="H1053" s="15" t="str">
        <f t="shared" si="81"/>
        <v/>
      </c>
      <c r="I1053" s="15" t="str">
        <f t="shared" si="82"/>
        <v/>
      </c>
      <c r="J1053" s="10"/>
      <c r="K1053" s="10"/>
      <c r="L1053" t="str">
        <f t="shared" si="83"/>
        <v/>
      </c>
      <c r="M1053" s="14" t="str">
        <f t="shared" si="84"/>
        <v/>
      </c>
    </row>
    <row r="1054" spans="1:13" x14ac:dyDescent="0.25">
      <c r="A1054" s="16"/>
      <c r="B1054" s="10"/>
      <c r="C1054" s="14" t="str">
        <f>IFERROR(INDEX(Menu!$C$6:$C$205,MATCH($B1054,Menu!$B$6:$B$205,0)),"")</f>
        <v/>
      </c>
      <c r="D1054" s="18"/>
      <c r="E1054" s="8" t="str">
        <f>IFERROR(INDEX(Menu!$E$6:$E$205,MATCH($B1054,Menu!$B$6:$B$205,0)),"")</f>
        <v/>
      </c>
      <c r="F1054" s="8" t="str">
        <f t="shared" si="80"/>
        <v/>
      </c>
      <c r="G1054" s="15" t="str">
        <f>IFERROR(INDEX(Menu!$D$6:$D$205,MATCH($B1054,Menu!$B$6:$B$205,0)),"")</f>
        <v/>
      </c>
      <c r="H1054" s="15" t="str">
        <f t="shared" si="81"/>
        <v/>
      </c>
      <c r="I1054" s="15" t="str">
        <f t="shared" si="82"/>
        <v/>
      </c>
      <c r="J1054" s="10"/>
      <c r="K1054" s="10"/>
      <c r="L1054" t="str">
        <f t="shared" si="83"/>
        <v/>
      </c>
      <c r="M1054" s="14" t="str">
        <f t="shared" si="84"/>
        <v/>
      </c>
    </row>
    <row r="1055" spans="1:13" x14ac:dyDescent="0.25">
      <c r="A1055" s="16"/>
      <c r="B1055" s="10"/>
      <c r="C1055" s="14" t="str">
        <f>IFERROR(INDEX(Menu!$C$6:$C$205,MATCH($B1055,Menu!$B$6:$B$205,0)),"")</f>
        <v/>
      </c>
      <c r="D1055" s="18"/>
      <c r="E1055" s="8" t="str">
        <f>IFERROR(INDEX(Menu!$E$6:$E$205,MATCH($B1055,Menu!$B$6:$B$205,0)),"")</f>
        <v/>
      </c>
      <c r="F1055" s="8" t="str">
        <f t="shared" si="80"/>
        <v/>
      </c>
      <c r="G1055" s="15" t="str">
        <f>IFERROR(INDEX(Menu!$D$6:$D$205,MATCH($B1055,Menu!$B$6:$B$205,0)),"")</f>
        <v/>
      </c>
      <c r="H1055" s="15" t="str">
        <f t="shared" si="81"/>
        <v/>
      </c>
      <c r="I1055" s="15" t="str">
        <f t="shared" si="82"/>
        <v/>
      </c>
      <c r="J1055" s="10"/>
      <c r="K1055" s="10"/>
      <c r="L1055" t="str">
        <f t="shared" si="83"/>
        <v/>
      </c>
      <c r="M1055" s="14" t="str">
        <f t="shared" si="84"/>
        <v/>
      </c>
    </row>
    <row r="1056" spans="1:13" x14ac:dyDescent="0.25">
      <c r="A1056" s="16"/>
      <c r="B1056" s="10"/>
      <c r="C1056" s="14" t="str">
        <f>IFERROR(INDEX(Menu!$C$6:$C$205,MATCH($B1056,Menu!$B$6:$B$205,0)),"")</f>
        <v/>
      </c>
      <c r="D1056" s="18"/>
      <c r="E1056" s="8" t="str">
        <f>IFERROR(INDEX(Menu!$E$6:$E$205,MATCH($B1056,Menu!$B$6:$B$205,0)),"")</f>
        <v/>
      </c>
      <c r="F1056" s="8" t="str">
        <f t="shared" si="80"/>
        <v/>
      </c>
      <c r="G1056" s="15" t="str">
        <f>IFERROR(INDEX(Menu!$D$6:$D$205,MATCH($B1056,Menu!$B$6:$B$205,0)),"")</f>
        <v/>
      </c>
      <c r="H1056" s="15" t="str">
        <f t="shared" si="81"/>
        <v/>
      </c>
      <c r="I1056" s="15" t="str">
        <f t="shared" si="82"/>
        <v/>
      </c>
      <c r="J1056" s="10"/>
      <c r="K1056" s="10"/>
      <c r="L1056" t="str">
        <f t="shared" si="83"/>
        <v/>
      </c>
      <c r="M1056" s="14" t="str">
        <f t="shared" si="84"/>
        <v/>
      </c>
    </row>
    <row r="1057" spans="1:13" x14ac:dyDescent="0.25">
      <c r="A1057" s="16"/>
      <c r="B1057" s="10"/>
      <c r="C1057" s="14" t="str">
        <f>IFERROR(INDEX(Menu!$C$6:$C$205,MATCH($B1057,Menu!$B$6:$B$205,0)),"")</f>
        <v/>
      </c>
      <c r="D1057" s="18"/>
      <c r="E1057" s="8" t="str">
        <f>IFERROR(INDEX(Menu!$E$6:$E$205,MATCH($B1057,Menu!$B$6:$B$205,0)),"")</f>
        <v/>
      </c>
      <c r="F1057" s="8" t="str">
        <f t="shared" si="80"/>
        <v/>
      </c>
      <c r="G1057" s="15" t="str">
        <f>IFERROR(INDEX(Menu!$D$6:$D$205,MATCH($B1057,Menu!$B$6:$B$205,0)),"")</f>
        <v/>
      </c>
      <c r="H1057" s="15" t="str">
        <f t="shared" si="81"/>
        <v/>
      </c>
      <c r="I1057" s="15" t="str">
        <f t="shared" si="82"/>
        <v/>
      </c>
      <c r="J1057" s="10"/>
      <c r="K1057" s="10"/>
      <c r="L1057" t="str">
        <f t="shared" si="83"/>
        <v/>
      </c>
      <c r="M1057" s="14" t="str">
        <f t="shared" si="84"/>
        <v/>
      </c>
    </row>
    <row r="1058" spans="1:13" x14ac:dyDescent="0.25">
      <c r="A1058" s="16"/>
      <c r="B1058" s="10"/>
      <c r="C1058" s="14" t="str">
        <f>IFERROR(INDEX(Menu!$C$6:$C$205,MATCH($B1058,Menu!$B$6:$B$205,0)),"")</f>
        <v/>
      </c>
      <c r="D1058" s="18"/>
      <c r="E1058" s="8" t="str">
        <f>IFERROR(INDEX(Menu!$E$6:$E$205,MATCH($B1058,Menu!$B$6:$B$205,0)),"")</f>
        <v/>
      </c>
      <c r="F1058" s="8" t="str">
        <f t="shared" si="80"/>
        <v/>
      </c>
      <c r="G1058" s="15" t="str">
        <f>IFERROR(INDEX(Menu!$D$6:$D$205,MATCH($B1058,Menu!$B$6:$B$205,0)),"")</f>
        <v/>
      </c>
      <c r="H1058" s="15" t="str">
        <f t="shared" si="81"/>
        <v/>
      </c>
      <c r="I1058" s="15" t="str">
        <f t="shared" si="82"/>
        <v/>
      </c>
      <c r="J1058" s="10"/>
      <c r="K1058" s="10"/>
      <c r="L1058" t="str">
        <f t="shared" si="83"/>
        <v/>
      </c>
      <c r="M1058" s="14" t="str">
        <f t="shared" si="84"/>
        <v/>
      </c>
    </row>
    <row r="1059" spans="1:13" x14ac:dyDescent="0.25">
      <c r="A1059" s="16"/>
      <c r="B1059" s="10"/>
      <c r="C1059" s="14" t="str">
        <f>IFERROR(INDEX(Menu!$C$6:$C$205,MATCH($B1059,Menu!$B$6:$B$205,0)),"")</f>
        <v/>
      </c>
      <c r="D1059" s="18"/>
      <c r="E1059" s="8" t="str">
        <f>IFERROR(INDEX(Menu!$E$6:$E$205,MATCH($B1059,Menu!$B$6:$B$205,0)),"")</f>
        <v/>
      </c>
      <c r="F1059" s="8" t="str">
        <f t="shared" si="80"/>
        <v/>
      </c>
      <c r="G1059" s="15" t="str">
        <f>IFERROR(INDEX(Menu!$D$6:$D$205,MATCH($B1059,Menu!$B$6:$B$205,0)),"")</f>
        <v/>
      </c>
      <c r="H1059" s="15" t="str">
        <f t="shared" si="81"/>
        <v/>
      </c>
      <c r="I1059" s="15" t="str">
        <f t="shared" si="82"/>
        <v/>
      </c>
      <c r="J1059" s="10"/>
      <c r="K1059" s="10"/>
      <c r="L1059" t="str">
        <f t="shared" si="83"/>
        <v/>
      </c>
      <c r="M1059" s="14" t="str">
        <f t="shared" si="84"/>
        <v/>
      </c>
    </row>
    <row r="1060" spans="1:13" x14ac:dyDescent="0.25">
      <c r="A1060" s="16"/>
      <c r="B1060" s="10"/>
      <c r="C1060" s="14" t="str">
        <f>IFERROR(INDEX(Menu!$C$6:$C$205,MATCH($B1060,Menu!$B$6:$B$205,0)),"")</f>
        <v/>
      </c>
      <c r="D1060" s="18"/>
      <c r="E1060" s="8" t="str">
        <f>IFERROR(INDEX(Menu!$E$6:$E$205,MATCH($B1060,Menu!$B$6:$B$205,0)),"")</f>
        <v/>
      </c>
      <c r="F1060" s="8" t="str">
        <f t="shared" si="80"/>
        <v/>
      </c>
      <c r="G1060" s="15" t="str">
        <f>IFERROR(INDEX(Menu!$D$6:$D$205,MATCH($B1060,Menu!$B$6:$B$205,0)),"")</f>
        <v/>
      </c>
      <c r="H1060" s="15" t="str">
        <f t="shared" si="81"/>
        <v/>
      </c>
      <c r="I1060" s="15" t="str">
        <f t="shared" si="82"/>
        <v/>
      </c>
      <c r="J1060" s="10"/>
      <c r="K1060" s="10"/>
      <c r="L1060" t="str">
        <f t="shared" si="83"/>
        <v/>
      </c>
      <c r="M1060" s="14" t="str">
        <f t="shared" si="84"/>
        <v/>
      </c>
    </row>
    <row r="1061" spans="1:13" x14ac:dyDescent="0.25">
      <c r="A1061" s="16"/>
      <c r="B1061" s="10"/>
      <c r="C1061" s="14" t="str">
        <f>IFERROR(INDEX(Menu!$C$6:$C$205,MATCH($B1061,Menu!$B$6:$B$205,0)),"")</f>
        <v/>
      </c>
      <c r="D1061" s="18"/>
      <c r="E1061" s="8" t="str">
        <f>IFERROR(INDEX(Menu!$E$6:$E$205,MATCH($B1061,Menu!$B$6:$B$205,0)),"")</f>
        <v/>
      </c>
      <c r="F1061" s="8" t="str">
        <f t="shared" si="80"/>
        <v/>
      </c>
      <c r="G1061" s="15" t="str">
        <f>IFERROR(INDEX(Menu!$D$6:$D$205,MATCH($B1061,Menu!$B$6:$B$205,0)),"")</f>
        <v/>
      </c>
      <c r="H1061" s="15" t="str">
        <f t="shared" si="81"/>
        <v/>
      </c>
      <c r="I1061" s="15" t="str">
        <f t="shared" si="82"/>
        <v/>
      </c>
      <c r="J1061" s="10"/>
      <c r="K1061" s="10"/>
      <c r="L1061" t="str">
        <f t="shared" si="83"/>
        <v/>
      </c>
      <c r="M1061" s="14" t="str">
        <f t="shared" si="84"/>
        <v/>
      </c>
    </row>
    <row r="1062" spans="1:13" x14ac:dyDescent="0.25">
      <c r="A1062" s="16"/>
      <c r="B1062" s="10"/>
      <c r="C1062" s="14" t="str">
        <f>IFERROR(INDEX(Menu!$C$6:$C$205,MATCH($B1062,Menu!$B$6:$B$205,0)),"")</f>
        <v/>
      </c>
      <c r="D1062" s="18"/>
      <c r="E1062" s="8" t="str">
        <f>IFERROR(INDEX(Menu!$E$6:$E$205,MATCH($B1062,Menu!$B$6:$B$205,0)),"")</f>
        <v/>
      </c>
      <c r="F1062" s="8" t="str">
        <f t="shared" si="80"/>
        <v/>
      </c>
      <c r="G1062" s="15" t="str">
        <f>IFERROR(INDEX(Menu!$D$6:$D$205,MATCH($B1062,Menu!$B$6:$B$205,0)),"")</f>
        <v/>
      </c>
      <c r="H1062" s="15" t="str">
        <f t="shared" si="81"/>
        <v/>
      </c>
      <c r="I1062" s="15" t="str">
        <f t="shared" si="82"/>
        <v/>
      </c>
      <c r="J1062" s="10"/>
      <c r="K1062" s="10"/>
      <c r="L1062" t="str">
        <f t="shared" si="83"/>
        <v/>
      </c>
      <c r="M1062" s="14" t="str">
        <f t="shared" si="84"/>
        <v/>
      </c>
    </row>
    <row r="1063" spans="1:13" x14ac:dyDescent="0.25">
      <c r="A1063" s="16"/>
      <c r="B1063" s="10"/>
      <c r="C1063" s="14" t="str">
        <f>IFERROR(INDEX(Menu!$C$6:$C$205,MATCH($B1063,Menu!$B$6:$B$205,0)),"")</f>
        <v/>
      </c>
      <c r="D1063" s="18"/>
      <c r="E1063" s="8" t="str">
        <f>IFERROR(INDEX(Menu!$E$6:$E$205,MATCH($B1063,Menu!$B$6:$B$205,0)),"")</f>
        <v/>
      </c>
      <c r="F1063" s="8" t="str">
        <f t="shared" si="80"/>
        <v/>
      </c>
      <c r="G1063" s="15" t="str">
        <f>IFERROR(INDEX(Menu!$D$6:$D$205,MATCH($B1063,Menu!$B$6:$B$205,0)),"")</f>
        <v/>
      </c>
      <c r="H1063" s="15" t="str">
        <f t="shared" si="81"/>
        <v/>
      </c>
      <c r="I1063" s="15" t="str">
        <f t="shared" si="82"/>
        <v/>
      </c>
      <c r="J1063" s="10"/>
      <c r="K1063" s="10"/>
      <c r="L1063" t="str">
        <f t="shared" si="83"/>
        <v/>
      </c>
      <c r="M1063" s="14" t="str">
        <f t="shared" si="84"/>
        <v/>
      </c>
    </row>
    <row r="1064" spans="1:13" x14ac:dyDescent="0.25">
      <c r="A1064" s="16"/>
      <c r="B1064" s="10"/>
      <c r="C1064" s="14" t="str">
        <f>IFERROR(INDEX(Menu!$C$6:$C$205,MATCH($B1064,Menu!$B$6:$B$205,0)),"")</f>
        <v/>
      </c>
      <c r="D1064" s="18"/>
      <c r="E1064" s="8" t="str">
        <f>IFERROR(INDEX(Menu!$E$6:$E$205,MATCH($B1064,Menu!$B$6:$B$205,0)),"")</f>
        <v/>
      </c>
      <c r="F1064" s="8" t="str">
        <f t="shared" si="80"/>
        <v/>
      </c>
      <c r="G1064" s="15" t="str">
        <f>IFERROR(INDEX(Menu!$D$6:$D$205,MATCH($B1064,Menu!$B$6:$B$205,0)),"")</f>
        <v/>
      </c>
      <c r="H1064" s="15" t="str">
        <f t="shared" si="81"/>
        <v/>
      </c>
      <c r="I1064" s="15" t="str">
        <f t="shared" si="82"/>
        <v/>
      </c>
      <c r="J1064" s="10"/>
      <c r="K1064" s="10"/>
      <c r="L1064" t="str">
        <f t="shared" si="83"/>
        <v/>
      </c>
      <c r="M1064" s="14" t="str">
        <f t="shared" si="84"/>
        <v/>
      </c>
    </row>
    <row r="1065" spans="1:13" x14ac:dyDescent="0.25">
      <c r="A1065" s="16"/>
      <c r="B1065" s="10"/>
      <c r="C1065" s="14" t="str">
        <f>IFERROR(INDEX(Menu!$C$6:$C$205,MATCH($B1065,Menu!$B$6:$B$205,0)),"")</f>
        <v/>
      </c>
      <c r="D1065" s="18"/>
      <c r="E1065" s="8" t="str">
        <f>IFERROR(INDEX(Menu!$E$6:$E$205,MATCH($B1065,Menu!$B$6:$B$205,0)),"")</f>
        <v/>
      </c>
      <c r="F1065" s="8" t="str">
        <f t="shared" si="80"/>
        <v/>
      </c>
      <c r="G1065" s="15" t="str">
        <f>IFERROR(INDEX(Menu!$D$6:$D$205,MATCH($B1065,Menu!$B$6:$B$205,0)),"")</f>
        <v/>
      </c>
      <c r="H1065" s="15" t="str">
        <f t="shared" si="81"/>
        <v/>
      </c>
      <c r="I1065" s="15" t="str">
        <f t="shared" si="82"/>
        <v/>
      </c>
      <c r="J1065" s="10"/>
      <c r="K1065" s="10"/>
      <c r="L1065" t="str">
        <f t="shared" si="83"/>
        <v/>
      </c>
      <c r="M1065" s="14" t="str">
        <f t="shared" si="84"/>
        <v/>
      </c>
    </row>
    <row r="1066" spans="1:13" x14ac:dyDescent="0.25">
      <c r="A1066" s="16"/>
      <c r="B1066" s="10"/>
      <c r="C1066" s="14" t="str">
        <f>IFERROR(INDEX(Menu!$C$6:$C$205,MATCH($B1066,Menu!$B$6:$B$205,0)),"")</f>
        <v/>
      </c>
      <c r="D1066" s="18"/>
      <c r="E1066" s="8" t="str">
        <f>IFERROR(INDEX(Menu!$E$6:$E$205,MATCH($B1066,Menu!$B$6:$B$205,0)),"")</f>
        <v/>
      </c>
      <c r="F1066" s="8" t="str">
        <f t="shared" si="80"/>
        <v/>
      </c>
      <c r="G1066" s="15" t="str">
        <f>IFERROR(INDEX(Menu!$D$6:$D$205,MATCH($B1066,Menu!$B$6:$B$205,0)),"")</f>
        <v/>
      </c>
      <c r="H1066" s="15" t="str">
        <f t="shared" si="81"/>
        <v/>
      </c>
      <c r="I1066" s="15" t="str">
        <f t="shared" si="82"/>
        <v/>
      </c>
      <c r="J1066" s="10"/>
      <c r="K1066" s="10"/>
      <c r="L1066" t="str">
        <f t="shared" si="83"/>
        <v/>
      </c>
      <c r="M1066" s="14" t="str">
        <f t="shared" si="84"/>
        <v/>
      </c>
    </row>
    <row r="1067" spans="1:13" x14ac:dyDescent="0.25">
      <c r="A1067" s="16"/>
      <c r="B1067" s="10"/>
      <c r="C1067" s="14" t="str">
        <f>IFERROR(INDEX(Menu!$C$6:$C$205,MATCH($B1067,Menu!$B$6:$B$205,0)),"")</f>
        <v/>
      </c>
      <c r="D1067" s="18"/>
      <c r="E1067" s="8" t="str">
        <f>IFERROR(INDEX(Menu!$E$6:$E$205,MATCH($B1067,Menu!$B$6:$B$205,0)),"")</f>
        <v/>
      </c>
      <c r="F1067" s="8" t="str">
        <f t="shared" si="80"/>
        <v/>
      </c>
      <c r="G1067" s="15" t="str">
        <f>IFERROR(INDEX(Menu!$D$6:$D$205,MATCH($B1067,Menu!$B$6:$B$205,0)),"")</f>
        <v/>
      </c>
      <c r="H1067" s="15" t="str">
        <f t="shared" si="81"/>
        <v/>
      </c>
      <c r="I1067" s="15" t="str">
        <f t="shared" si="82"/>
        <v/>
      </c>
      <c r="J1067" s="10"/>
      <c r="K1067" s="10"/>
      <c r="L1067" t="str">
        <f t="shared" si="83"/>
        <v/>
      </c>
      <c r="M1067" s="14" t="str">
        <f t="shared" si="84"/>
        <v/>
      </c>
    </row>
    <row r="1068" spans="1:13" x14ac:dyDescent="0.25">
      <c r="A1068" s="16"/>
      <c r="B1068" s="10"/>
      <c r="C1068" s="14" t="str">
        <f>IFERROR(INDEX(Menu!$C$6:$C$205,MATCH($B1068,Menu!$B$6:$B$205,0)),"")</f>
        <v/>
      </c>
      <c r="D1068" s="18"/>
      <c r="E1068" s="8" t="str">
        <f>IFERROR(INDEX(Menu!$E$6:$E$205,MATCH($B1068,Menu!$B$6:$B$205,0)),"")</f>
        <v/>
      </c>
      <c r="F1068" s="8" t="str">
        <f t="shared" si="80"/>
        <v/>
      </c>
      <c r="G1068" s="15" t="str">
        <f>IFERROR(INDEX(Menu!$D$6:$D$205,MATCH($B1068,Menu!$B$6:$B$205,0)),"")</f>
        <v/>
      </c>
      <c r="H1068" s="15" t="str">
        <f t="shared" si="81"/>
        <v/>
      </c>
      <c r="I1068" s="15" t="str">
        <f t="shared" si="82"/>
        <v/>
      </c>
      <c r="J1068" s="10"/>
      <c r="K1068" s="10"/>
      <c r="L1068" t="str">
        <f t="shared" si="83"/>
        <v/>
      </c>
      <c r="M1068" s="14" t="str">
        <f t="shared" si="84"/>
        <v/>
      </c>
    </row>
    <row r="1069" spans="1:13" x14ac:dyDescent="0.25">
      <c r="A1069" s="16"/>
      <c r="B1069" s="10"/>
      <c r="C1069" s="14" t="str">
        <f>IFERROR(INDEX(Menu!$C$6:$C$205,MATCH($B1069,Menu!$B$6:$B$205,0)),"")</f>
        <v/>
      </c>
      <c r="D1069" s="18"/>
      <c r="E1069" s="8" t="str">
        <f>IFERROR(INDEX(Menu!$E$6:$E$205,MATCH($B1069,Menu!$B$6:$B$205,0)),"")</f>
        <v/>
      </c>
      <c r="F1069" s="8" t="str">
        <f t="shared" si="80"/>
        <v/>
      </c>
      <c r="G1069" s="15" t="str">
        <f>IFERROR(INDEX(Menu!$D$6:$D$205,MATCH($B1069,Menu!$B$6:$B$205,0)),"")</f>
        <v/>
      </c>
      <c r="H1069" s="15" t="str">
        <f t="shared" si="81"/>
        <v/>
      </c>
      <c r="I1069" s="15" t="str">
        <f t="shared" si="82"/>
        <v/>
      </c>
      <c r="J1069" s="10"/>
      <c r="K1069" s="10"/>
      <c r="L1069" t="str">
        <f t="shared" si="83"/>
        <v/>
      </c>
      <c r="M1069" s="14" t="str">
        <f t="shared" si="84"/>
        <v/>
      </c>
    </row>
    <row r="1070" spans="1:13" x14ac:dyDescent="0.25">
      <c r="A1070" s="16"/>
      <c r="B1070" s="10"/>
      <c r="C1070" s="14" t="str">
        <f>IFERROR(INDEX(Menu!$C$6:$C$205,MATCH($B1070,Menu!$B$6:$B$205,0)),"")</f>
        <v/>
      </c>
      <c r="D1070" s="18"/>
      <c r="E1070" s="8" t="str">
        <f>IFERROR(INDEX(Menu!$E$6:$E$205,MATCH($B1070,Menu!$B$6:$B$205,0)),"")</f>
        <v/>
      </c>
      <c r="F1070" s="8" t="str">
        <f t="shared" si="80"/>
        <v/>
      </c>
      <c r="G1070" s="15" t="str">
        <f>IFERROR(INDEX(Menu!$D$6:$D$205,MATCH($B1070,Menu!$B$6:$B$205,0)),"")</f>
        <v/>
      </c>
      <c r="H1070" s="15" t="str">
        <f t="shared" si="81"/>
        <v/>
      </c>
      <c r="I1070" s="15" t="str">
        <f t="shared" si="82"/>
        <v/>
      </c>
      <c r="J1070" s="10"/>
      <c r="K1070" s="10"/>
      <c r="L1070" t="str">
        <f t="shared" si="83"/>
        <v/>
      </c>
      <c r="M1070" s="14" t="str">
        <f t="shared" si="84"/>
        <v/>
      </c>
    </row>
    <row r="1071" spans="1:13" x14ac:dyDescent="0.25">
      <c r="A1071" s="16"/>
      <c r="B1071" s="10"/>
      <c r="C1071" s="14" t="str">
        <f>IFERROR(INDEX(Menu!$C$6:$C$205,MATCH($B1071,Menu!$B$6:$B$205,0)),"")</f>
        <v/>
      </c>
      <c r="D1071" s="18"/>
      <c r="E1071" s="8" t="str">
        <f>IFERROR(INDEX(Menu!$E$6:$E$205,MATCH($B1071,Menu!$B$6:$B$205,0)),"")</f>
        <v/>
      </c>
      <c r="F1071" s="8" t="str">
        <f t="shared" si="80"/>
        <v/>
      </c>
      <c r="G1071" s="15" t="str">
        <f>IFERROR(INDEX(Menu!$D$6:$D$205,MATCH($B1071,Menu!$B$6:$B$205,0)),"")</f>
        <v/>
      </c>
      <c r="H1071" s="15" t="str">
        <f t="shared" si="81"/>
        <v/>
      </c>
      <c r="I1071" s="15" t="str">
        <f t="shared" si="82"/>
        <v/>
      </c>
      <c r="J1071" s="10"/>
      <c r="K1071" s="10"/>
      <c r="L1071" t="str">
        <f t="shared" si="83"/>
        <v/>
      </c>
      <c r="M1071" s="14" t="str">
        <f t="shared" si="84"/>
        <v/>
      </c>
    </row>
    <row r="1072" spans="1:13" x14ac:dyDescent="0.25">
      <c r="A1072" s="16"/>
      <c r="B1072" s="10"/>
      <c r="C1072" s="14" t="str">
        <f>IFERROR(INDEX(Menu!$C$6:$C$205,MATCH($B1072,Menu!$B$6:$B$205,0)),"")</f>
        <v/>
      </c>
      <c r="D1072" s="18"/>
      <c r="E1072" s="8" t="str">
        <f>IFERROR(INDEX(Menu!$E$6:$E$205,MATCH($B1072,Menu!$B$6:$B$205,0)),"")</f>
        <v/>
      </c>
      <c r="F1072" s="8" t="str">
        <f t="shared" si="80"/>
        <v/>
      </c>
      <c r="G1072" s="15" t="str">
        <f>IFERROR(INDEX(Menu!$D$6:$D$205,MATCH($B1072,Menu!$B$6:$B$205,0)),"")</f>
        <v/>
      </c>
      <c r="H1072" s="15" t="str">
        <f t="shared" si="81"/>
        <v/>
      </c>
      <c r="I1072" s="15" t="str">
        <f t="shared" si="82"/>
        <v/>
      </c>
      <c r="J1072" s="10"/>
      <c r="K1072" s="10"/>
      <c r="L1072" t="str">
        <f t="shared" si="83"/>
        <v/>
      </c>
      <c r="M1072" s="14" t="str">
        <f t="shared" si="84"/>
        <v/>
      </c>
    </row>
    <row r="1073" spans="1:13" x14ac:dyDescent="0.25">
      <c r="A1073" s="16"/>
      <c r="B1073" s="10"/>
      <c r="C1073" s="14" t="str">
        <f>IFERROR(INDEX(Menu!$C$6:$C$205,MATCH($B1073,Menu!$B$6:$B$205,0)),"")</f>
        <v/>
      </c>
      <c r="D1073" s="18"/>
      <c r="E1073" s="8" t="str">
        <f>IFERROR(INDEX(Menu!$E$6:$E$205,MATCH($B1073,Menu!$B$6:$B$205,0)),"")</f>
        <v/>
      </c>
      <c r="F1073" s="8" t="str">
        <f t="shared" si="80"/>
        <v/>
      </c>
      <c r="G1073" s="15" t="str">
        <f>IFERROR(INDEX(Menu!$D$6:$D$205,MATCH($B1073,Menu!$B$6:$B$205,0)),"")</f>
        <v/>
      </c>
      <c r="H1073" s="15" t="str">
        <f t="shared" si="81"/>
        <v/>
      </c>
      <c r="I1073" s="15" t="str">
        <f t="shared" si="82"/>
        <v/>
      </c>
      <c r="J1073" s="10"/>
      <c r="K1073" s="10"/>
      <c r="L1073" t="str">
        <f t="shared" si="83"/>
        <v/>
      </c>
      <c r="M1073" s="14" t="str">
        <f t="shared" si="84"/>
        <v/>
      </c>
    </row>
    <row r="1074" spans="1:13" x14ac:dyDescent="0.25">
      <c r="A1074" s="16"/>
      <c r="B1074" s="10"/>
      <c r="C1074" s="14" t="str">
        <f>IFERROR(INDEX(Menu!$C$6:$C$205,MATCH($B1074,Menu!$B$6:$B$205,0)),"")</f>
        <v/>
      </c>
      <c r="D1074" s="18"/>
      <c r="E1074" s="8" t="str">
        <f>IFERROR(INDEX(Menu!$E$6:$E$205,MATCH($B1074,Menu!$B$6:$B$205,0)),"")</f>
        <v/>
      </c>
      <c r="F1074" s="8" t="str">
        <f t="shared" si="80"/>
        <v/>
      </c>
      <c r="G1074" s="15" t="str">
        <f>IFERROR(INDEX(Menu!$D$6:$D$205,MATCH($B1074,Menu!$B$6:$B$205,0)),"")</f>
        <v/>
      </c>
      <c r="H1074" s="15" t="str">
        <f t="shared" si="81"/>
        <v/>
      </c>
      <c r="I1074" s="15" t="str">
        <f t="shared" si="82"/>
        <v/>
      </c>
      <c r="J1074" s="10"/>
      <c r="K1074" s="10"/>
      <c r="L1074" t="str">
        <f t="shared" si="83"/>
        <v/>
      </c>
      <c r="M1074" s="14" t="str">
        <f t="shared" si="84"/>
        <v/>
      </c>
    </row>
    <row r="1075" spans="1:13" x14ac:dyDescent="0.25">
      <c r="A1075" s="16"/>
      <c r="B1075" s="10"/>
      <c r="C1075" s="14" t="str">
        <f>IFERROR(INDEX(Menu!$C$6:$C$205,MATCH($B1075,Menu!$B$6:$B$205,0)),"")</f>
        <v/>
      </c>
      <c r="D1075" s="18"/>
      <c r="E1075" s="8" t="str">
        <f>IFERROR(INDEX(Menu!$E$6:$E$205,MATCH($B1075,Menu!$B$6:$B$205,0)),"")</f>
        <v/>
      </c>
      <c r="F1075" s="8" t="str">
        <f t="shared" si="80"/>
        <v/>
      </c>
      <c r="G1075" s="15" t="str">
        <f>IFERROR(INDEX(Menu!$D$6:$D$205,MATCH($B1075,Menu!$B$6:$B$205,0)),"")</f>
        <v/>
      </c>
      <c r="H1075" s="15" t="str">
        <f t="shared" si="81"/>
        <v/>
      </c>
      <c r="I1075" s="15" t="str">
        <f t="shared" si="82"/>
        <v/>
      </c>
      <c r="J1075" s="10"/>
      <c r="K1075" s="10"/>
      <c r="L1075" t="str">
        <f t="shared" si="83"/>
        <v/>
      </c>
      <c r="M1075" s="14" t="str">
        <f t="shared" si="84"/>
        <v/>
      </c>
    </row>
    <row r="1076" spans="1:13" x14ac:dyDescent="0.25">
      <c r="A1076" s="16"/>
      <c r="B1076" s="10"/>
      <c r="C1076" s="14" t="str">
        <f>IFERROR(INDEX(Menu!$C$6:$C$205,MATCH($B1076,Menu!$B$6:$B$205,0)),"")</f>
        <v/>
      </c>
      <c r="D1076" s="18"/>
      <c r="E1076" s="8" t="str">
        <f>IFERROR(INDEX(Menu!$E$6:$E$205,MATCH($B1076,Menu!$B$6:$B$205,0)),"")</f>
        <v/>
      </c>
      <c r="F1076" s="8" t="str">
        <f t="shared" si="80"/>
        <v/>
      </c>
      <c r="G1076" s="15" t="str">
        <f>IFERROR(INDEX(Menu!$D$6:$D$205,MATCH($B1076,Menu!$B$6:$B$205,0)),"")</f>
        <v/>
      </c>
      <c r="H1076" s="15" t="str">
        <f t="shared" si="81"/>
        <v/>
      </c>
      <c r="I1076" s="15" t="str">
        <f t="shared" si="82"/>
        <v/>
      </c>
      <c r="J1076" s="10"/>
      <c r="K1076" s="10"/>
      <c r="L1076" t="str">
        <f t="shared" si="83"/>
        <v/>
      </c>
      <c r="M1076" s="14" t="str">
        <f t="shared" si="84"/>
        <v/>
      </c>
    </row>
    <row r="1077" spans="1:13" x14ac:dyDescent="0.25">
      <c r="A1077" s="16"/>
      <c r="B1077" s="10"/>
      <c r="C1077" s="14" t="str">
        <f>IFERROR(INDEX(Menu!$C$6:$C$205,MATCH($B1077,Menu!$B$6:$B$205,0)),"")</f>
        <v/>
      </c>
      <c r="D1077" s="18"/>
      <c r="E1077" s="8" t="str">
        <f>IFERROR(INDEX(Menu!$E$6:$E$205,MATCH($B1077,Menu!$B$6:$B$205,0)),"")</f>
        <v/>
      </c>
      <c r="F1077" s="8" t="str">
        <f t="shared" si="80"/>
        <v/>
      </c>
      <c r="G1077" s="15" t="str">
        <f>IFERROR(INDEX(Menu!$D$6:$D$205,MATCH($B1077,Menu!$B$6:$B$205,0)),"")</f>
        <v/>
      </c>
      <c r="H1077" s="15" t="str">
        <f t="shared" si="81"/>
        <v/>
      </c>
      <c r="I1077" s="15" t="str">
        <f t="shared" si="82"/>
        <v/>
      </c>
      <c r="J1077" s="10"/>
      <c r="K1077" s="10"/>
      <c r="L1077" t="str">
        <f t="shared" si="83"/>
        <v/>
      </c>
      <c r="M1077" s="14" t="str">
        <f t="shared" si="84"/>
        <v/>
      </c>
    </row>
    <row r="1078" spans="1:13" x14ac:dyDescent="0.25">
      <c r="A1078" s="16"/>
      <c r="B1078" s="10"/>
      <c r="C1078" s="14" t="str">
        <f>IFERROR(INDEX(Menu!$C$6:$C$205,MATCH($B1078,Menu!$B$6:$B$205,0)),"")</f>
        <v/>
      </c>
      <c r="D1078" s="18"/>
      <c r="E1078" s="8" t="str">
        <f>IFERROR(INDEX(Menu!$E$6:$E$205,MATCH($B1078,Menu!$B$6:$B$205,0)),"")</f>
        <v/>
      </c>
      <c r="F1078" s="8" t="str">
        <f t="shared" si="80"/>
        <v/>
      </c>
      <c r="G1078" s="15" t="str">
        <f>IFERROR(INDEX(Menu!$D$6:$D$205,MATCH($B1078,Menu!$B$6:$B$205,0)),"")</f>
        <v/>
      </c>
      <c r="H1078" s="15" t="str">
        <f t="shared" si="81"/>
        <v/>
      </c>
      <c r="I1078" s="15" t="str">
        <f t="shared" si="82"/>
        <v/>
      </c>
      <c r="J1078" s="10"/>
      <c r="K1078" s="10"/>
      <c r="L1078" t="str">
        <f t="shared" si="83"/>
        <v/>
      </c>
      <c r="M1078" s="14" t="str">
        <f t="shared" si="84"/>
        <v/>
      </c>
    </row>
    <row r="1079" spans="1:13" x14ac:dyDescent="0.25">
      <c r="A1079" s="16"/>
      <c r="B1079" s="10"/>
      <c r="C1079" s="14" t="str">
        <f>IFERROR(INDEX(Menu!$C$6:$C$205,MATCH($B1079,Menu!$B$6:$B$205,0)),"")</f>
        <v/>
      </c>
      <c r="D1079" s="18"/>
      <c r="E1079" s="8" t="str">
        <f>IFERROR(INDEX(Menu!$E$6:$E$205,MATCH($B1079,Menu!$B$6:$B$205,0)),"")</f>
        <v/>
      </c>
      <c r="F1079" s="8" t="str">
        <f t="shared" si="80"/>
        <v/>
      </c>
      <c r="G1079" s="15" t="str">
        <f>IFERROR(INDEX(Menu!$D$6:$D$205,MATCH($B1079,Menu!$B$6:$B$205,0)),"")</f>
        <v/>
      </c>
      <c r="H1079" s="15" t="str">
        <f t="shared" si="81"/>
        <v/>
      </c>
      <c r="I1079" s="15" t="str">
        <f t="shared" si="82"/>
        <v/>
      </c>
      <c r="J1079" s="10"/>
      <c r="K1079" s="10"/>
      <c r="L1079" t="str">
        <f t="shared" si="83"/>
        <v/>
      </c>
      <c r="M1079" s="14" t="str">
        <f t="shared" si="84"/>
        <v/>
      </c>
    </row>
    <row r="1080" spans="1:13" x14ac:dyDescent="0.25">
      <c r="A1080" s="16"/>
      <c r="B1080" s="10"/>
      <c r="C1080" s="14" t="str">
        <f>IFERROR(INDEX(Menu!$C$6:$C$205,MATCH($B1080,Menu!$B$6:$B$205,0)),"")</f>
        <v/>
      </c>
      <c r="D1080" s="18"/>
      <c r="E1080" s="8" t="str">
        <f>IFERROR(INDEX(Menu!$E$6:$E$205,MATCH($B1080,Menu!$B$6:$B$205,0)),"")</f>
        <v/>
      </c>
      <c r="F1080" s="8" t="str">
        <f t="shared" si="80"/>
        <v/>
      </c>
      <c r="G1080" s="15" t="str">
        <f>IFERROR(INDEX(Menu!$D$6:$D$205,MATCH($B1080,Menu!$B$6:$B$205,0)),"")</f>
        <v/>
      </c>
      <c r="H1080" s="15" t="str">
        <f t="shared" si="81"/>
        <v/>
      </c>
      <c r="I1080" s="15" t="str">
        <f t="shared" si="82"/>
        <v/>
      </c>
      <c r="J1080" s="10"/>
      <c r="K1080" s="10"/>
      <c r="L1080" t="str">
        <f t="shared" si="83"/>
        <v/>
      </c>
      <c r="M1080" s="14" t="str">
        <f t="shared" si="84"/>
        <v/>
      </c>
    </row>
    <row r="1081" spans="1:13" x14ac:dyDescent="0.25">
      <c r="A1081" s="16"/>
      <c r="B1081" s="10"/>
      <c r="C1081" s="14" t="str">
        <f>IFERROR(INDEX(Menu!$C$6:$C$205,MATCH($B1081,Menu!$B$6:$B$205,0)),"")</f>
        <v/>
      </c>
      <c r="D1081" s="18"/>
      <c r="E1081" s="8" t="str">
        <f>IFERROR(INDEX(Menu!$E$6:$E$205,MATCH($B1081,Menu!$B$6:$B$205,0)),"")</f>
        <v/>
      </c>
      <c r="F1081" s="8" t="str">
        <f t="shared" si="80"/>
        <v/>
      </c>
      <c r="G1081" s="15" t="str">
        <f>IFERROR(INDEX(Menu!$D$6:$D$205,MATCH($B1081,Menu!$B$6:$B$205,0)),"")</f>
        <v/>
      </c>
      <c r="H1081" s="15" t="str">
        <f t="shared" si="81"/>
        <v/>
      </c>
      <c r="I1081" s="15" t="str">
        <f t="shared" si="82"/>
        <v/>
      </c>
      <c r="J1081" s="10"/>
      <c r="K1081" s="10"/>
      <c r="L1081" t="str">
        <f t="shared" si="83"/>
        <v/>
      </c>
      <c r="M1081" s="14" t="str">
        <f t="shared" si="84"/>
        <v/>
      </c>
    </row>
    <row r="1082" spans="1:13" x14ac:dyDescent="0.25">
      <c r="A1082" s="16"/>
      <c r="B1082" s="10"/>
      <c r="C1082" s="14" t="str">
        <f>IFERROR(INDEX(Menu!$C$6:$C$205,MATCH($B1082,Menu!$B$6:$B$205,0)),"")</f>
        <v/>
      </c>
      <c r="D1082" s="18"/>
      <c r="E1082" s="8" t="str">
        <f>IFERROR(INDEX(Menu!$E$6:$E$205,MATCH($B1082,Menu!$B$6:$B$205,0)),"")</f>
        <v/>
      </c>
      <c r="F1082" s="8" t="str">
        <f t="shared" si="80"/>
        <v/>
      </c>
      <c r="G1082" s="15" t="str">
        <f>IFERROR(INDEX(Menu!$D$6:$D$205,MATCH($B1082,Menu!$B$6:$B$205,0)),"")</f>
        <v/>
      </c>
      <c r="H1082" s="15" t="str">
        <f t="shared" si="81"/>
        <v/>
      </c>
      <c r="I1082" s="15" t="str">
        <f t="shared" si="82"/>
        <v/>
      </c>
      <c r="J1082" s="10"/>
      <c r="K1082" s="10"/>
      <c r="L1082" t="str">
        <f t="shared" si="83"/>
        <v/>
      </c>
      <c r="M1082" s="14" t="str">
        <f t="shared" si="84"/>
        <v/>
      </c>
    </row>
    <row r="1083" spans="1:13" x14ac:dyDescent="0.25">
      <c r="A1083" s="16"/>
      <c r="B1083" s="10"/>
      <c r="C1083" s="14" t="str">
        <f>IFERROR(INDEX(Menu!$C$6:$C$205,MATCH($B1083,Menu!$B$6:$B$205,0)),"")</f>
        <v/>
      </c>
      <c r="D1083" s="18"/>
      <c r="E1083" s="8" t="str">
        <f>IFERROR(INDEX(Menu!$E$6:$E$205,MATCH($B1083,Menu!$B$6:$B$205,0)),"")</f>
        <v/>
      </c>
      <c r="F1083" s="8" t="str">
        <f t="shared" si="80"/>
        <v/>
      </c>
      <c r="G1083" s="15" t="str">
        <f>IFERROR(INDEX(Menu!$D$6:$D$205,MATCH($B1083,Menu!$B$6:$B$205,0)),"")</f>
        <v/>
      </c>
      <c r="H1083" s="15" t="str">
        <f t="shared" si="81"/>
        <v/>
      </c>
      <c r="I1083" s="15" t="str">
        <f t="shared" si="82"/>
        <v/>
      </c>
      <c r="J1083" s="10"/>
      <c r="K1083" s="10"/>
      <c r="L1083" t="str">
        <f t="shared" si="83"/>
        <v/>
      </c>
      <c r="M1083" s="14" t="str">
        <f t="shared" si="84"/>
        <v/>
      </c>
    </row>
    <row r="1084" spans="1:13" x14ac:dyDescent="0.25">
      <c r="A1084" s="16"/>
      <c r="B1084" s="10"/>
      <c r="C1084" s="14" t="str">
        <f>IFERROR(INDEX(Menu!$C$6:$C$205,MATCH($B1084,Menu!$B$6:$B$205,0)),"")</f>
        <v/>
      </c>
      <c r="D1084" s="18"/>
      <c r="E1084" s="8" t="str">
        <f>IFERROR(INDEX(Menu!$E$6:$E$205,MATCH($B1084,Menu!$B$6:$B$205,0)),"")</f>
        <v/>
      </c>
      <c r="F1084" s="8" t="str">
        <f t="shared" si="80"/>
        <v/>
      </c>
      <c r="G1084" s="15" t="str">
        <f>IFERROR(INDEX(Menu!$D$6:$D$205,MATCH($B1084,Menu!$B$6:$B$205,0)),"")</f>
        <v/>
      </c>
      <c r="H1084" s="15" t="str">
        <f t="shared" si="81"/>
        <v/>
      </c>
      <c r="I1084" s="15" t="str">
        <f t="shared" si="82"/>
        <v/>
      </c>
      <c r="J1084" s="10"/>
      <c r="K1084" s="10"/>
      <c r="L1084" t="str">
        <f t="shared" si="83"/>
        <v/>
      </c>
      <c r="M1084" s="14" t="str">
        <f t="shared" si="84"/>
        <v/>
      </c>
    </row>
    <row r="1085" spans="1:13" x14ac:dyDescent="0.25">
      <c r="A1085" s="16"/>
      <c r="B1085" s="10"/>
      <c r="C1085" s="14" t="str">
        <f>IFERROR(INDEX(Menu!$C$6:$C$205,MATCH($B1085,Menu!$B$6:$B$205,0)),"")</f>
        <v/>
      </c>
      <c r="D1085" s="18"/>
      <c r="E1085" s="8" t="str">
        <f>IFERROR(INDEX(Menu!$E$6:$E$205,MATCH($B1085,Menu!$B$6:$B$205,0)),"")</f>
        <v/>
      </c>
      <c r="F1085" s="8" t="str">
        <f t="shared" si="80"/>
        <v/>
      </c>
      <c r="G1085" s="15" t="str">
        <f>IFERROR(INDEX(Menu!$D$6:$D$205,MATCH($B1085,Menu!$B$6:$B$205,0)),"")</f>
        <v/>
      </c>
      <c r="H1085" s="15" t="str">
        <f t="shared" si="81"/>
        <v/>
      </c>
      <c r="I1085" s="15" t="str">
        <f t="shared" si="82"/>
        <v/>
      </c>
      <c r="J1085" s="10"/>
      <c r="K1085" s="10"/>
      <c r="L1085" t="str">
        <f t="shared" si="83"/>
        <v/>
      </c>
      <c r="M1085" s="14" t="str">
        <f t="shared" si="84"/>
        <v/>
      </c>
    </row>
    <row r="1086" spans="1:13" x14ac:dyDescent="0.25">
      <c r="A1086" s="16"/>
      <c r="B1086" s="10"/>
      <c r="C1086" s="14" t="str">
        <f>IFERROR(INDEX(Menu!$C$6:$C$205,MATCH($B1086,Menu!$B$6:$B$205,0)),"")</f>
        <v/>
      </c>
      <c r="D1086" s="18"/>
      <c r="E1086" s="8" t="str">
        <f>IFERROR(INDEX(Menu!$E$6:$E$205,MATCH($B1086,Menu!$B$6:$B$205,0)),"")</f>
        <v/>
      </c>
      <c r="F1086" s="8" t="str">
        <f t="shared" si="80"/>
        <v/>
      </c>
      <c r="G1086" s="15" t="str">
        <f>IFERROR(INDEX(Menu!$D$6:$D$205,MATCH($B1086,Menu!$B$6:$B$205,0)),"")</f>
        <v/>
      </c>
      <c r="H1086" s="15" t="str">
        <f t="shared" si="81"/>
        <v/>
      </c>
      <c r="I1086" s="15" t="str">
        <f t="shared" si="82"/>
        <v/>
      </c>
      <c r="J1086" s="10"/>
      <c r="K1086" s="10"/>
      <c r="L1086" t="str">
        <f t="shared" si="83"/>
        <v/>
      </c>
      <c r="M1086" s="14" t="str">
        <f t="shared" si="84"/>
        <v/>
      </c>
    </row>
    <row r="1087" spans="1:13" x14ac:dyDescent="0.25">
      <c r="A1087" s="16"/>
      <c r="B1087" s="10"/>
      <c r="C1087" s="14" t="str">
        <f>IFERROR(INDEX(Menu!$C$6:$C$205,MATCH($B1087,Menu!$B$6:$B$205,0)),"")</f>
        <v/>
      </c>
      <c r="D1087" s="18"/>
      <c r="E1087" s="8" t="str">
        <f>IFERROR(INDEX(Menu!$E$6:$E$205,MATCH($B1087,Menu!$B$6:$B$205,0)),"")</f>
        <v/>
      </c>
      <c r="F1087" s="8" t="str">
        <f t="shared" si="80"/>
        <v/>
      </c>
      <c r="G1087" s="15" t="str">
        <f>IFERROR(INDEX(Menu!$D$6:$D$205,MATCH($B1087,Menu!$B$6:$B$205,0)),"")</f>
        <v/>
      </c>
      <c r="H1087" s="15" t="str">
        <f t="shared" si="81"/>
        <v/>
      </c>
      <c r="I1087" s="15" t="str">
        <f t="shared" si="82"/>
        <v/>
      </c>
      <c r="J1087" s="10"/>
      <c r="K1087" s="10"/>
      <c r="L1087" t="str">
        <f t="shared" si="83"/>
        <v/>
      </c>
      <c r="M1087" s="14" t="str">
        <f t="shared" si="84"/>
        <v/>
      </c>
    </row>
    <row r="1088" spans="1:13" x14ac:dyDescent="0.25">
      <c r="A1088" s="16"/>
      <c r="B1088" s="10"/>
      <c r="C1088" s="14" t="str">
        <f>IFERROR(INDEX(Menu!$C$6:$C$205,MATCH($B1088,Menu!$B$6:$B$205,0)),"")</f>
        <v/>
      </c>
      <c r="D1088" s="18"/>
      <c r="E1088" s="8" t="str">
        <f>IFERROR(INDEX(Menu!$E$6:$E$205,MATCH($B1088,Menu!$B$6:$B$205,0)),"")</f>
        <v/>
      </c>
      <c r="F1088" s="8" t="str">
        <f t="shared" si="80"/>
        <v/>
      </c>
      <c r="G1088" s="15" t="str">
        <f>IFERROR(INDEX(Menu!$D$6:$D$205,MATCH($B1088,Menu!$B$6:$B$205,0)),"")</f>
        <v/>
      </c>
      <c r="H1088" s="15" t="str">
        <f t="shared" si="81"/>
        <v/>
      </c>
      <c r="I1088" s="15" t="str">
        <f t="shared" si="82"/>
        <v/>
      </c>
      <c r="J1088" s="10"/>
      <c r="K1088" s="10"/>
      <c r="L1088" t="str">
        <f t="shared" si="83"/>
        <v/>
      </c>
      <c r="M1088" s="14" t="str">
        <f t="shared" si="84"/>
        <v/>
      </c>
    </row>
    <row r="1089" spans="1:13" x14ac:dyDescent="0.25">
      <c r="A1089" s="16"/>
      <c r="B1089" s="10"/>
      <c r="C1089" s="14" t="str">
        <f>IFERROR(INDEX(Menu!$C$6:$C$205,MATCH($B1089,Menu!$B$6:$B$205,0)),"")</f>
        <v/>
      </c>
      <c r="D1089" s="18"/>
      <c r="E1089" s="8" t="str">
        <f>IFERROR(INDEX(Menu!$E$6:$E$205,MATCH($B1089,Menu!$B$6:$B$205,0)),"")</f>
        <v/>
      </c>
      <c r="F1089" s="8" t="str">
        <f t="shared" si="80"/>
        <v/>
      </c>
      <c r="G1089" s="15" t="str">
        <f>IFERROR(INDEX(Menu!$D$6:$D$205,MATCH($B1089,Menu!$B$6:$B$205,0)),"")</f>
        <v/>
      </c>
      <c r="H1089" s="15" t="str">
        <f t="shared" si="81"/>
        <v/>
      </c>
      <c r="I1089" s="15" t="str">
        <f t="shared" si="82"/>
        <v/>
      </c>
      <c r="J1089" s="10"/>
      <c r="K1089" s="10"/>
      <c r="L1089" t="str">
        <f t="shared" si="83"/>
        <v/>
      </c>
      <c r="M1089" s="14" t="str">
        <f t="shared" si="84"/>
        <v/>
      </c>
    </row>
    <row r="1090" spans="1:13" x14ac:dyDescent="0.25">
      <c r="A1090" s="16"/>
      <c r="B1090" s="10"/>
      <c r="C1090" s="14" t="str">
        <f>IFERROR(INDEX(Menu!$C$6:$C$205,MATCH($B1090,Menu!$B$6:$B$205,0)),"")</f>
        <v/>
      </c>
      <c r="D1090" s="18"/>
      <c r="E1090" s="8" t="str">
        <f>IFERROR(INDEX(Menu!$E$6:$E$205,MATCH($B1090,Menu!$B$6:$B$205,0)),"")</f>
        <v/>
      </c>
      <c r="F1090" s="8" t="str">
        <f t="shared" si="80"/>
        <v/>
      </c>
      <c r="G1090" s="15" t="str">
        <f>IFERROR(INDEX(Menu!$D$6:$D$205,MATCH($B1090,Menu!$B$6:$B$205,0)),"")</f>
        <v/>
      </c>
      <c r="H1090" s="15" t="str">
        <f t="shared" si="81"/>
        <v/>
      </c>
      <c r="I1090" s="15" t="str">
        <f t="shared" si="82"/>
        <v/>
      </c>
      <c r="J1090" s="10"/>
      <c r="K1090" s="10"/>
      <c r="L1090" t="str">
        <f t="shared" si="83"/>
        <v/>
      </c>
      <c r="M1090" s="14" t="str">
        <f t="shared" si="84"/>
        <v/>
      </c>
    </row>
    <row r="1091" spans="1:13" x14ac:dyDescent="0.25">
      <c r="A1091" s="16"/>
      <c r="B1091" s="10"/>
      <c r="C1091" s="14" t="str">
        <f>IFERROR(INDEX(Menu!$C$6:$C$205,MATCH($B1091,Menu!$B$6:$B$205,0)),"")</f>
        <v/>
      </c>
      <c r="D1091" s="18"/>
      <c r="E1091" s="8" t="str">
        <f>IFERROR(INDEX(Menu!$E$6:$E$205,MATCH($B1091,Menu!$B$6:$B$205,0)),"")</f>
        <v/>
      </c>
      <c r="F1091" s="8" t="str">
        <f t="shared" si="80"/>
        <v/>
      </c>
      <c r="G1091" s="15" t="str">
        <f>IFERROR(INDEX(Menu!$D$6:$D$205,MATCH($B1091,Menu!$B$6:$B$205,0)),"")</f>
        <v/>
      </c>
      <c r="H1091" s="15" t="str">
        <f t="shared" si="81"/>
        <v/>
      </c>
      <c r="I1091" s="15" t="str">
        <f t="shared" si="82"/>
        <v/>
      </c>
      <c r="J1091" s="10"/>
      <c r="K1091" s="10"/>
      <c r="L1091" t="str">
        <f t="shared" si="83"/>
        <v/>
      </c>
      <c r="M1091" s="14" t="str">
        <f t="shared" si="84"/>
        <v/>
      </c>
    </row>
    <row r="1092" spans="1:13" x14ac:dyDescent="0.25">
      <c r="A1092" s="16"/>
      <c r="B1092" s="10"/>
      <c r="C1092" s="14" t="str">
        <f>IFERROR(INDEX(Menu!$C$6:$C$205,MATCH($B1092,Menu!$B$6:$B$205,0)),"")</f>
        <v/>
      </c>
      <c r="D1092" s="18"/>
      <c r="E1092" s="8" t="str">
        <f>IFERROR(INDEX(Menu!$E$6:$E$205,MATCH($B1092,Menu!$B$6:$B$205,0)),"")</f>
        <v/>
      </c>
      <c r="F1092" s="8" t="str">
        <f t="shared" si="80"/>
        <v/>
      </c>
      <c r="G1092" s="15" t="str">
        <f>IFERROR(INDEX(Menu!$D$6:$D$205,MATCH($B1092,Menu!$B$6:$B$205,0)),"")</f>
        <v/>
      </c>
      <c r="H1092" s="15" t="str">
        <f t="shared" si="81"/>
        <v/>
      </c>
      <c r="I1092" s="15" t="str">
        <f t="shared" si="82"/>
        <v/>
      </c>
      <c r="J1092" s="10"/>
      <c r="K1092" s="10"/>
      <c r="L1092" t="str">
        <f t="shared" si="83"/>
        <v/>
      </c>
      <c r="M1092" s="14" t="str">
        <f t="shared" si="84"/>
        <v/>
      </c>
    </row>
    <row r="1093" spans="1:13" x14ac:dyDescent="0.25">
      <c r="A1093" s="16"/>
      <c r="B1093" s="10"/>
      <c r="C1093" s="14" t="str">
        <f>IFERROR(INDEX(Menu!$C$6:$C$205,MATCH($B1093,Menu!$B$6:$B$205,0)),"")</f>
        <v/>
      </c>
      <c r="D1093" s="18"/>
      <c r="E1093" s="8" t="str">
        <f>IFERROR(INDEX(Menu!$E$6:$E$205,MATCH($B1093,Menu!$B$6:$B$205,0)),"")</f>
        <v/>
      </c>
      <c r="F1093" s="8" t="str">
        <f t="shared" si="80"/>
        <v/>
      </c>
      <c r="G1093" s="15" t="str">
        <f>IFERROR(INDEX(Menu!$D$6:$D$205,MATCH($B1093,Menu!$B$6:$B$205,0)),"")</f>
        <v/>
      </c>
      <c r="H1093" s="15" t="str">
        <f t="shared" si="81"/>
        <v/>
      </c>
      <c r="I1093" s="15" t="str">
        <f t="shared" si="82"/>
        <v/>
      </c>
      <c r="J1093" s="10"/>
      <c r="K1093" s="10"/>
      <c r="L1093" t="str">
        <f t="shared" si="83"/>
        <v/>
      </c>
      <c r="M1093" s="14" t="str">
        <f t="shared" si="84"/>
        <v/>
      </c>
    </row>
    <row r="1094" spans="1:13" x14ac:dyDescent="0.25">
      <c r="A1094" s="16"/>
      <c r="B1094" s="10"/>
      <c r="C1094" s="14" t="str">
        <f>IFERROR(INDEX(Menu!$C$6:$C$205,MATCH($B1094,Menu!$B$6:$B$205,0)),"")</f>
        <v/>
      </c>
      <c r="D1094" s="18"/>
      <c r="E1094" s="8" t="str">
        <f>IFERROR(INDEX(Menu!$E$6:$E$205,MATCH($B1094,Menu!$B$6:$B$205,0)),"")</f>
        <v/>
      </c>
      <c r="F1094" s="8" t="str">
        <f t="shared" ref="F1094:F1157" si="85">IF(OR($D1094="",$E1094=""),"",$D1094*$E1094)</f>
        <v/>
      </c>
      <c r="G1094" s="15" t="str">
        <f>IFERROR(INDEX(Menu!$D$6:$D$205,MATCH($B1094,Menu!$B$6:$B$205,0)),"")</f>
        <v/>
      </c>
      <c r="H1094" s="15" t="str">
        <f t="shared" ref="H1094:H1157" si="86">IF(OR($D1094="",$G1094=""),"",$D1094*$G1094)</f>
        <v/>
      </c>
      <c r="I1094" s="15" t="str">
        <f t="shared" ref="I1094:I1157" si="87">IF(OR($F1094="",$H1094=""),"",$F1094-$H1094)</f>
        <v/>
      </c>
      <c r="J1094" s="10"/>
      <c r="K1094" s="10"/>
      <c r="L1094" t="str">
        <f t="shared" ref="L1094:L1157" si="88">IF($A1094="","",CHOOSE(WEEKDAY($A1094,2),"Lunes","Martes","Miercoles","Jueves","Viernes","Sabado","Domingo"))</f>
        <v/>
      </c>
      <c r="M1094" s="14" t="str">
        <f t="shared" ref="M1094:M1157" si="89">IF($A1094="","",TEXT($A1094,"YYYY-MM"))</f>
        <v/>
      </c>
    </row>
    <row r="1095" spans="1:13" x14ac:dyDescent="0.25">
      <c r="A1095" s="16"/>
      <c r="B1095" s="10"/>
      <c r="C1095" s="14" t="str">
        <f>IFERROR(INDEX(Menu!$C$6:$C$205,MATCH($B1095,Menu!$B$6:$B$205,0)),"")</f>
        <v/>
      </c>
      <c r="D1095" s="18"/>
      <c r="E1095" s="8" t="str">
        <f>IFERROR(INDEX(Menu!$E$6:$E$205,MATCH($B1095,Menu!$B$6:$B$205,0)),"")</f>
        <v/>
      </c>
      <c r="F1095" s="8" t="str">
        <f t="shared" si="85"/>
        <v/>
      </c>
      <c r="G1095" s="15" t="str">
        <f>IFERROR(INDEX(Menu!$D$6:$D$205,MATCH($B1095,Menu!$B$6:$B$205,0)),"")</f>
        <v/>
      </c>
      <c r="H1095" s="15" t="str">
        <f t="shared" si="86"/>
        <v/>
      </c>
      <c r="I1095" s="15" t="str">
        <f t="shared" si="87"/>
        <v/>
      </c>
      <c r="J1095" s="10"/>
      <c r="K1095" s="10"/>
      <c r="L1095" t="str">
        <f t="shared" si="88"/>
        <v/>
      </c>
      <c r="M1095" s="14" t="str">
        <f t="shared" si="89"/>
        <v/>
      </c>
    </row>
    <row r="1096" spans="1:13" x14ac:dyDescent="0.25">
      <c r="A1096" s="16"/>
      <c r="B1096" s="10"/>
      <c r="C1096" s="14" t="str">
        <f>IFERROR(INDEX(Menu!$C$6:$C$205,MATCH($B1096,Menu!$B$6:$B$205,0)),"")</f>
        <v/>
      </c>
      <c r="D1096" s="18"/>
      <c r="E1096" s="8" t="str">
        <f>IFERROR(INDEX(Menu!$E$6:$E$205,MATCH($B1096,Menu!$B$6:$B$205,0)),"")</f>
        <v/>
      </c>
      <c r="F1096" s="8" t="str">
        <f t="shared" si="85"/>
        <v/>
      </c>
      <c r="G1096" s="15" t="str">
        <f>IFERROR(INDEX(Menu!$D$6:$D$205,MATCH($B1096,Menu!$B$6:$B$205,0)),"")</f>
        <v/>
      </c>
      <c r="H1096" s="15" t="str">
        <f t="shared" si="86"/>
        <v/>
      </c>
      <c r="I1096" s="15" t="str">
        <f t="shared" si="87"/>
        <v/>
      </c>
      <c r="J1096" s="10"/>
      <c r="K1096" s="10"/>
      <c r="L1096" t="str">
        <f t="shared" si="88"/>
        <v/>
      </c>
      <c r="M1096" s="14" t="str">
        <f t="shared" si="89"/>
        <v/>
      </c>
    </row>
    <row r="1097" spans="1:13" x14ac:dyDescent="0.25">
      <c r="A1097" s="16"/>
      <c r="B1097" s="10"/>
      <c r="C1097" s="14" t="str">
        <f>IFERROR(INDEX(Menu!$C$6:$C$205,MATCH($B1097,Menu!$B$6:$B$205,0)),"")</f>
        <v/>
      </c>
      <c r="D1097" s="18"/>
      <c r="E1097" s="8" t="str">
        <f>IFERROR(INDEX(Menu!$E$6:$E$205,MATCH($B1097,Menu!$B$6:$B$205,0)),"")</f>
        <v/>
      </c>
      <c r="F1097" s="8" t="str">
        <f t="shared" si="85"/>
        <v/>
      </c>
      <c r="G1097" s="15" t="str">
        <f>IFERROR(INDEX(Menu!$D$6:$D$205,MATCH($B1097,Menu!$B$6:$B$205,0)),"")</f>
        <v/>
      </c>
      <c r="H1097" s="15" t="str">
        <f t="shared" si="86"/>
        <v/>
      </c>
      <c r="I1097" s="15" t="str">
        <f t="shared" si="87"/>
        <v/>
      </c>
      <c r="J1097" s="10"/>
      <c r="K1097" s="10"/>
      <c r="L1097" t="str">
        <f t="shared" si="88"/>
        <v/>
      </c>
      <c r="M1097" s="14" t="str">
        <f t="shared" si="89"/>
        <v/>
      </c>
    </row>
    <row r="1098" spans="1:13" x14ac:dyDescent="0.25">
      <c r="A1098" s="16"/>
      <c r="B1098" s="10"/>
      <c r="C1098" s="14" t="str">
        <f>IFERROR(INDEX(Menu!$C$6:$C$205,MATCH($B1098,Menu!$B$6:$B$205,0)),"")</f>
        <v/>
      </c>
      <c r="D1098" s="18"/>
      <c r="E1098" s="8" t="str">
        <f>IFERROR(INDEX(Menu!$E$6:$E$205,MATCH($B1098,Menu!$B$6:$B$205,0)),"")</f>
        <v/>
      </c>
      <c r="F1098" s="8" t="str">
        <f t="shared" si="85"/>
        <v/>
      </c>
      <c r="G1098" s="15" t="str">
        <f>IFERROR(INDEX(Menu!$D$6:$D$205,MATCH($B1098,Menu!$B$6:$B$205,0)),"")</f>
        <v/>
      </c>
      <c r="H1098" s="15" t="str">
        <f t="shared" si="86"/>
        <v/>
      </c>
      <c r="I1098" s="15" t="str">
        <f t="shared" si="87"/>
        <v/>
      </c>
      <c r="J1098" s="10"/>
      <c r="K1098" s="10"/>
      <c r="L1098" t="str">
        <f t="shared" si="88"/>
        <v/>
      </c>
      <c r="M1098" s="14" t="str">
        <f t="shared" si="89"/>
        <v/>
      </c>
    </row>
    <row r="1099" spans="1:13" x14ac:dyDescent="0.25">
      <c r="A1099" s="16"/>
      <c r="B1099" s="10"/>
      <c r="C1099" s="14" t="str">
        <f>IFERROR(INDEX(Menu!$C$6:$C$205,MATCH($B1099,Menu!$B$6:$B$205,0)),"")</f>
        <v/>
      </c>
      <c r="D1099" s="18"/>
      <c r="E1099" s="8" t="str">
        <f>IFERROR(INDEX(Menu!$E$6:$E$205,MATCH($B1099,Menu!$B$6:$B$205,0)),"")</f>
        <v/>
      </c>
      <c r="F1099" s="8" t="str">
        <f t="shared" si="85"/>
        <v/>
      </c>
      <c r="G1099" s="15" t="str">
        <f>IFERROR(INDEX(Menu!$D$6:$D$205,MATCH($B1099,Menu!$B$6:$B$205,0)),"")</f>
        <v/>
      </c>
      <c r="H1099" s="15" t="str">
        <f t="shared" si="86"/>
        <v/>
      </c>
      <c r="I1099" s="15" t="str">
        <f t="shared" si="87"/>
        <v/>
      </c>
      <c r="J1099" s="10"/>
      <c r="K1099" s="10"/>
      <c r="L1099" t="str">
        <f t="shared" si="88"/>
        <v/>
      </c>
      <c r="M1099" s="14" t="str">
        <f t="shared" si="89"/>
        <v/>
      </c>
    </row>
    <row r="1100" spans="1:13" x14ac:dyDescent="0.25">
      <c r="A1100" s="16"/>
      <c r="B1100" s="10"/>
      <c r="C1100" s="14" t="str">
        <f>IFERROR(INDEX(Menu!$C$6:$C$205,MATCH($B1100,Menu!$B$6:$B$205,0)),"")</f>
        <v/>
      </c>
      <c r="D1100" s="18"/>
      <c r="E1100" s="8" t="str">
        <f>IFERROR(INDEX(Menu!$E$6:$E$205,MATCH($B1100,Menu!$B$6:$B$205,0)),"")</f>
        <v/>
      </c>
      <c r="F1100" s="8" t="str">
        <f t="shared" si="85"/>
        <v/>
      </c>
      <c r="G1100" s="15" t="str">
        <f>IFERROR(INDEX(Menu!$D$6:$D$205,MATCH($B1100,Menu!$B$6:$B$205,0)),"")</f>
        <v/>
      </c>
      <c r="H1100" s="15" t="str">
        <f t="shared" si="86"/>
        <v/>
      </c>
      <c r="I1100" s="15" t="str">
        <f t="shared" si="87"/>
        <v/>
      </c>
      <c r="J1100" s="10"/>
      <c r="K1100" s="10"/>
      <c r="L1100" t="str">
        <f t="shared" si="88"/>
        <v/>
      </c>
      <c r="M1100" s="14" t="str">
        <f t="shared" si="89"/>
        <v/>
      </c>
    </row>
    <row r="1101" spans="1:13" x14ac:dyDescent="0.25">
      <c r="A1101" s="16"/>
      <c r="B1101" s="10"/>
      <c r="C1101" s="14" t="str">
        <f>IFERROR(INDEX(Menu!$C$6:$C$205,MATCH($B1101,Menu!$B$6:$B$205,0)),"")</f>
        <v/>
      </c>
      <c r="D1101" s="18"/>
      <c r="E1101" s="8" t="str">
        <f>IFERROR(INDEX(Menu!$E$6:$E$205,MATCH($B1101,Menu!$B$6:$B$205,0)),"")</f>
        <v/>
      </c>
      <c r="F1101" s="8" t="str">
        <f t="shared" si="85"/>
        <v/>
      </c>
      <c r="G1101" s="15" t="str">
        <f>IFERROR(INDEX(Menu!$D$6:$D$205,MATCH($B1101,Menu!$B$6:$B$205,0)),"")</f>
        <v/>
      </c>
      <c r="H1101" s="15" t="str">
        <f t="shared" si="86"/>
        <v/>
      </c>
      <c r="I1101" s="15" t="str">
        <f t="shared" si="87"/>
        <v/>
      </c>
      <c r="J1101" s="10"/>
      <c r="K1101" s="10"/>
      <c r="L1101" t="str">
        <f t="shared" si="88"/>
        <v/>
      </c>
      <c r="M1101" s="14" t="str">
        <f t="shared" si="89"/>
        <v/>
      </c>
    </row>
    <row r="1102" spans="1:13" x14ac:dyDescent="0.25">
      <c r="A1102" s="16"/>
      <c r="B1102" s="10"/>
      <c r="C1102" s="14" t="str">
        <f>IFERROR(INDEX(Menu!$C$6:$C$205,MATCH($B1102,Menu!$B$6:$B$205,0)),"")</f>
        <v/>
      </c>
      <c r="D1102" s="18"/>
      <c r="E1102" s="8" t="str">
        <f>IFERROR(INDEX(Menu!$E$6:$E$205,MATCH($B1102,Menu!$B$6:$B$205,0)),"")</f>
        <v/>
      </c>
      <c r="F1102" s="8" t="str">
        <f t="shared" si="85"/>
        <v/>
      </c>
      <c r="G1102" s="15" t="str">
        <f>IFERROR(INDEX(Menu!$D$6:$D$205,MATCH($B1102,Menu!$B$6:$B$205,0)),"")</f>
        <v/>
      </c>
      <c r="H1102" s="15" t="str">
        <f t="shared" si="86"/>
        <v/>
      </c>
      <c r="I1102" s="15" t="str">
        <f t="shared" si="87"/>
        <v/>
      </c>
      <c r="J1102" s="10"/>
      <c r="K1102" s="10"/>
      <c r="L1102" t="str">
        <f t="shared" si="88"/>
        <v/>
      </c>
      <c r="M1102" s="14" t="str">
        <f t="shared" si="89"/>
        <v/>
      </c>
    </row>
    <row r="1103" spans="1:13" x14ac:dyDescent="0.25">
      <c r="A1103" s="16"/>
      <c r="B1103" s="10"/>
      <c r="C1103" s="14" t="str">
        <f>IFERROR(INDEX(Menu!$C$6:$C$205,MATCH($B1103,Menu!$B$6:$B$205,0)),"")</f>
        <v/>
      </c>
      <c r="D1103" s="18"/>
      <c r="E1103" s="8" t="str">
        <f>IFERROR(INDEX(Menu!$E$6:$E$205,MATCH($B1103,Menu!$B$6:$B$205,0)),"")</f>
        <v/>
      </c>
      <c r="F1103" s="8" t="str">
        <f t="shared" si="85"/>
        <v/>
      </c>
      <c r="G1103" s="15" t="str">
        <f>IFERROR(INDEX(Menu!$D$6:$D$205,MATCH($B1103,Menu!$B$6:$B$205,0)),"")</f>
        <v/>
      </c>
      <c r="H1103" s="15" t="str">
        <f t="shared" si="86"/>
        <v/>
      </c>
      <c r="I1103" s="15" t="str">
        <f t="shared" si="87"/>
        <v/>
      </c>
      <c r="J1103" s="10"/>
      <c r="K1103" s="10"/>
      <c r="L1103" t="str">
        <f t="shared" si="88"/>
        <v/>
      </c>
      <c r="M1103" s="14" t="str">
        <f t="shared" si="89"/>
        <v/>
      </c>
    </row>
    <row r="1104" spans="1:13" x14ac:dyDescent="0.25">
      <c r="A1104" s="16"/>
      <c r="B1104" s="10"/>
      <c r="C1104" s="14" t="str">
        <f>IFERROR(INDEX(Menu!$C$6:$C$205,MATCH($B1104,Menu!$B$6:$B$205,0)),"")</f>
        <v/>
      </c>
      <c r="D1104" s="18"/>
      <c r="E1104" s="8" t="str">
        <f>IFERROR(INDEX(Menu!$E$6:$E$205,MATCH($B1104,Menu!$B$6:$B$205,0)),"")</f>
        <v/>
      </c>
      <c r="F1104" s="8" t="str">
        <f t="shared" si="85"/>
        <v/>
      </c>
      <c r="G1104" s="15" t="str">
        <f>IFERROR(INDEX(Menu!$D$6:$D$205,MATCH($B1104,Menu!$B$6:$B$205,0)),"")</f>
        <v/>
      </c>
      <c r="H1104" s="15" t="str">
        <f t="shared" si="86"/>
        <v/>
      </c>
      <c r="I1104" s="15" t="str">
        <f t="shared" si="87"/>
        <v/>
      </c>
      <c r="J1104" s="10"/>
      <c r="K1104" s="10"/>
      <c r="L1104" t="str">
        <f t="shared" si="88"/>
        <v/>
      </c>
      <c r="M1104" s="14" t="str">
        <f t="shared" si="89"/>
        <v/>
      </c>
    </row>
    <row r="1105" spans="1:13" x14ac:dyDescent="0.25">
      <c r="A1105" s="16"/>
      <c r="B1105" s="10"/>
      <c r="C1105" s="14" t="str">
        <f>IFERROR(INDEX(Menu!$C$6:$C$205,MATCH($B1105,Menu!$B$6:$B$205,0)),"")</f>
        <v/>
      </c>
      <c r="D1105" s="18"/>
      <c r="E1105" s="8" t="str">
        <f>IFERROR(INDEX(Menu!$E$6:$E$205,MATCH($B1105,Menu!$B$6:$B$205,0)),"")</f>
        <v/>
      </c>
      <c r="F1105" s="8" t="str">
        <f t="shared" si="85"/>
        <v/>
      </c>
      <c r="G1105" s="15" t="str">
        <f>IFERROR(INDEX(Menu!$D$6:$D$205,MATCH($B1105,Menu!$B$6:$B$205,0)),"")</f>
        <v/>
      </c>
      <c r="H1105" s="15" t="str">
        <f t="shared" si="86"/>
        <v/>
      </c>
      <c r="I1105" s="15" t="str">
        <f t="shared" si="87"/>
        <v/>
      </c>
      <c r="J1105" s="10"/>
      <c r="K1105" s="10"/>
      <c r="L1105" t="str">
        <f t="shared" si="88"/>
        <v/>
      </c>
      <c r="M1105" s="14" t="str">
        <f t="shared" si="89"/>
        <v/>
      </c>
    </row>
    <row r="1106" spans="1:13" x14ac:dyDescent="0.25">
      <c r="A1106" s="16"/>
      <c r="B1106" s="10"/>
      <c r="C1106" s="14" t="str">
        <f>IFERROR(INDEX(Menu!$C$6:$C$205,MATCH($B1106,Menu!$B$6:$B$205,0)),"")</f>
        <v/>
      </c>
      <c r="D1106" s="18"/>
      <c r="E1106" s="8" t="str">
        <f>IFERROR(INDEX(Menu!$E$6:$E$205,MATCH($B1106,Menu!$B$6:$B$205,0)),"")</f>
        <v/>
      </c>
      <c r="F1106" s="8" t="str">
        <f t="shared" si="85"/>
        <v/>
      </c>
      <c r="G1106" s="15" t="str">
        <f>IFERROR(INDEX(Menu!$D$6:$D$205,MATCH($B1106,Menu!$B$6:$B$205,0)),"")</f>
        <v/>
      </c>
      <c r="H1106" s="15" t="str">
        <f t="shared" si="86"/>
        <v/>
      </c>
      <c r="I1106" s="15" t="str">
        <f t="shared" si="87"/>
        <v/>
      </c>
      <c r="J1106" s="10"/>
      <c r="K1106" s="10"/>
      <c r="L1106" t="str">
        <f t="shared" si="88"/>
        <v/>
      </c>
      <c r="M1106" s="14" t="str">
        <f t="shared" si="89"/>
        <v/>
      </c>
    </row>
    <row r="1107" spans="1:13" x14ac:dyDescent="0.25">
      <c r="A1107" s="16"/>
      <c r="B1107" s="10"/>
      <c r="C1107" s="14" t="str">
        <f>IFERROR(INDEX(Menu!$C$6:$C$205,MATCH($B1107,Menu!$B$6:$B$205,0)),"")</f>
        <v/>
      </c>
      <c r="D1107" s="18"/>
      <c r="E1107" s="8" t="str">
        <f>IFERROR(INDEX(Menu!$E$6:$E$205,MATCH($B1107,Menu!$B$6:$B$205,0)),"")</f>
        <v/>
      </c>
      <c r="F1107" s="8" t="str">
        <f t="shared" si="85"/>
        <v/>
      </c>
      <c r="G1107" s="15" t="str">
        <f>IFERROR(INDEX(Menu!$D$6:$D$205,MATCH($B1107,Menu!$B$6:$B$205,0)),"")</f>
        <v/>
      </c>
      <c r="H1107" s="15" t="str">
        <f t="shared" si="86"/>
        <v/>
      </c>
      <c r="I1107" s="15" t="str">
        <f t="shared" si="87"/>
        <v/>
      </c>
      <c r="J1107" s="10"/>
      <c r="K1107" s="10"/>
      <c r="L1107" t="str">
        <f t="shared" si="88"/>
        <v/>
      </c>
      <c r="M1107" s="14" t="str">
        <f t="shared" si="89"/>
        <v/>
      </c>
    </row>
    <row r="1108" spans="1:13" x14ac:dyDescent="0.25">
      <c r="A1108" s="16"/>
      <c r="B1108" s="10"/>
      <c r="C1108" s="14" t="str">
        <f>IFERROR(INDEX(Menu!$C$6:$C$205,MATCH($B1108,Menu!$B$6:$B$205,0)),"")</f>
        <v/>
      </c>
      <c r="D1108" s="18"/>
      <c r="E1108" s="8" t="str">
        <f>IFERROR(INDEX(Menu!$E$6:$E$205,MATCH($B1108,Menu!$B$6:$B$205,0)),"")</f>
        <v/>
      </c>
      <c r="F1108" s="8" t="str">
        <f t="shared" si="85"/>
        <v/>
      </c>
      <c r="G1108" s="15" t="str">
        <f>IFERROR(INDEX(Menu!$D$6:$D$205,MATCH($B1108,Menu!$B$6:$B$205,0)),"")</f>
        <v/>
      </c>
      <c r="H1108" s="15" t="str">
        <f t="shared" si="86"/>
        <v/>
      </c>
      <c r="I1108" s="15" t="str">
        <f t="shared" si="87"/>
        <v/>
      </c>
      <c r="J1108" s="10"/>
      <c r="K1108" s="10"/>
      <c r="L1108" t="str">
        <f t="shared" si="88"/>
        <v/>
      </c>
      <c r="M1108" s="14" t="str">
        <f t="shared" si="89"/>
        <v/>
      </c>
    </row>
    <row r="1109" spans="1:13" x14ac:dyDescent="0.25">
      <c r="A1109" s="16"/>
      <c r="B1109" s="10"/>
      <c r="C1109" s="14" t="str">
        <f>IFERROR(INDEX(Menu!$C$6:$C$205,MATCH($B1109,Menu!$B$6:$B$205,0)),"")</f>
        <v/>
      </c>
      <c r="D1109" s="18"/>
      <c r="E1109" s="8" t="str">
        <f>IFERROR(INDEX(Menu!$E$6:$E$205,MATCH($B1109,Menu!$B$6:$B$205,0)),"")</f>
        <v/>
      </c>
      <c r="F1109" s="8" t="str">
        <f t="shared" si="85"/>
        <v/>
      </c>
      <c r="G1109" s="15" t="str">
        <f>IFERROR(INDEX(Menu!$D$6:$D$205,MATCH($B1109,Menu!$B$6:$B$205,0)),"")</f>
        <v/>
      </c>
      <c r="H1109" s="15" t="str">
        <f t="shared" si="86"/>
        <v/>
      </c>
      <c r="I1109" s="15" t="str">
        <f t="shared" si="87"/>
        <v/>
      </c>
      <c r="J1109" s="10"/>
      <c r="K1109" s="10"/>
      <c r="L1109" t="str">
        <f t="shared" si="88"/>
        <v/>
      </c>
      <c r="M1109" s="14" t="str">
        <f t="shared" si="89"/>
        <v/>
      </c>
    </row>
    <row r="1110" spans="1:13" x14ac:dyDescent="0.25">
      <c r="A1110" s="16"/>
      <c r="B1110" s="10"/>
      <c r="C1110" s="14" t="str">
        <f>IFERROR(INDEX(Menu!$C$6:$C$205,MATCH($B1110,Menu!$B$6:$B$205,0)),"")</f>
        <v/>
      </c>
      <c r="D1110" s="18"/>
      <c r="E1110" s="8" t="str">
        <f>IFERROR(INDEX(Menu!$E$6:$E$205,MATCH($B1110,Menu!$B$6:$B$205,0)),"")</f>
        <v/>
      </c>
      <c r="F1110" s="8" t="str">
        <f t="shared" si="85"/>
        <v/>
      </c>
      <c r="G1110" s="15" t="str">
        <f>IFERROR(INDEX(Menu!$D$6:$D$205,MATCH($B1110,Menu!$B$6:$B$205,0)),"")</f>
        <v/>
      </c>
      <c r="H1110" s="15" t="str">
        <f t="shared" si="86"/>
        <v/>
      </c>
      <c r="I1110" s="15" t="str">
        <f t="shared" si="87"/>
        <v/>
      </c>
      <c r="J1110" s="10"/>
      <c r="K1110" s="10"/>
      <c r="L1110" t="str">
        <f t="shared" si="88"/>
        <v/>
      </c>
      <c r="M1110" s="14" t="str">
        <f t="shared" si="89"/>
        <v/>
      </c>
    </row>
    <row r="1111" spans="1:13" x14ac:dyDescent="0.25">
      <c r="A1111" s="16"/>
      <c r="B1111" s="10"/>
      <c r="C1111" s="14" t="str">
        <f>IFERROR(INDEX(Menu!$C$6:$C$205,MATCH($B1111,Menu!$B$6:$B$205,0)),"")</f>
        <v/>
      </c>
      <c r="D1111" s="18"/>
      <c r="E1111" s="8" t="str">
        <f>IFERROR(INDEX(Menu!$E$6:$E$205,MATCH($B1111,Menu!$B$6:$B$205,0)),"")</f>
        <v/>
      </c>
      <c r="F1111" s="8" t="str">
        <f t="shared" si="85"/>
        <v/>
      </c>
      <c r="G1111" s="15" t="str">
        <f>IFERROR(INDEX(Menu!$D$6:$D$205,MATCH($B1111,Menu!$B$6:$B$205,0)),"")</f>
        <v/>
      </c>
      <c r="H1111" s="15" t="str">
        <f t="shared" si="86"/>
        <v/>
      </c>
      <c r="I1111" s="15" t="str">
        <f t="shared" si="87"/>
        <v/>
      </c>
      <c r="J1111" s="10"/>
      <c r="K1111" s="10"/>
      <c r="L1111" t="str">
        <f t="shared" si="88"/>
        <v/>
      </c>
      <c r="M1111" s="14" t="str">
        <f t="shared" si="89"/>
        <v/>
      </c>
    </row>
    <row r="1112" spans="1:13" x14ac:dyDescent="0.25">
      <c r="A1112" s="16"/>
      <c r="B1112" s="10"/>
      <c r="C1112" s="14" t="str">
        <f>IFERROR(INDEX(Menu!$C$6:$C$205,MATCH($B1112,Menu!$B$6:$B$205,0)),"")</f>
        <v/>
      </c>
      <c r="D1112" s="18"/>
      <c r="E1112" s="8" t="str">
        <f>IFERROR(INDEX(Menu!$E$6:$E$205,MATCH($B1112,Menu!$B$6:$B$205,0)),"")</f>
        <v/>
      </c>
      <c r="F1112" s="8" t="str">
        <f t="shared" si="85"/>
        <v/>
      </c>
      <c r="G1112" s="15" t="str">
        <f>IFERROR(INDEX(Menu!$D$6:$D$205,MATCH($B1112,Menu!$B$6:$B$205,0)),"")</f>
        <v/>
      </c>
      <c r="H1112" s="15" t="str">
        <f t="shared" si="86"/>
        <v/>
      </c>
      <c r="I1112" s="15" t="str">
        <f t="shared" si="87"/>
        <v/>
      </c>
      <c r="J1112" s="10"/>
      <c r="K1112" s="10"/>
      <c r="L1112" t="str">
        <f t="shared" si="88"/>
        <v/>
      </c>
      <c r="M1112" s="14" t="str">
        <f t="shared" si="89"/>
        <v/>
      </c>
    </row>
    <row r="1113" spans="1:13" x14ac:dyDescent="0.25">
      <c r="A1113" s="16"/>
      <c r="B1113" s="10"/>
      <c r="C1113" s="14" t="str">
        <f>IFERROR(INDEX(Menu!$C$6:$C$205,MATCH($B1113,Menu!$B$6:$B$205,0)),"")</f>
        <v/>
      </c>
      <c r="D1113" s="18"/>
      <c r="E1113" s="8" t="str">
        <f>IFERROR(INDEX(Menu!$E$6:$E$205,MATCH($B1113,Menu!$B$6:$B$205,0)),"")</f>
        <v/>
      </c>
      <c r="F1113" s="8" t="str">
        <f t="shared" si="85"/>
        <v/>
      </c>
      <c r="G1113" s="15" t="str">
        <f>IFERROR(INDEX(Menu!$D$6:$D$205,MATCH($B1113,Menu!$B$6:$B$205,0)),"")</f>
        <v/>
      </c>
      <c r="H1113" s="15" t="str">
        <f t="shared" si="86"/>
        <v/>
      </c>
      <c r="I1113" s="15" t="str">
        <f t="shared" si="87"/>
        <v/>
      </c>
      <c r="J1113" s="10"/>
      <c r="K1113" s="10"/>
      <c r="L1113" t="str">
        <f t="shared" si="88"/>
        <v/>
      </c>
      <c r="M1113" s="14" t="str">
        <f t="shared" si="89"/>
        <v/>
      </c>
    </row>
    <row r="1114" spans="1:13" x14ac:dyDescent="0.25">
      <c r="A1114" s="16"/>
      <c r="B1114" s="10"/>
      <c r="C1114" s="14" t="str">
        <f>IFERROR(INDEX(Menu!$C$6:$C$205,MATCH($B1114,Menu!$B$6:$B$205,0)),"")</f>
        <v/>
      </c>
      <c r="D1114" s="18"/>
      <c r="E1114" s="8" t="str">
        <f>IFERROR(INDEX(Menu!$E$6:$E$205,MATCH($B1114,Menu!$B$6:$B$205,0)),"")</f>
        <v/>
      </c>
      <c r="F1114" s="8" t="str">
        <f t="shared" si="85"/>
        <v/>
      </c>
      <c r="G1114" s="15" t="str">
        <f>IFERROR(INDEX(Menu!$D$6:$D$205,MATCH($B1114,Menu!$B$6:$B$205,0)),"")</f>
        <v/>
      </c>
      <c r="H1114" s="15" t="str">
        <f t="shared" si="86"/>
        <v/>
      </c>
      <c r="I1114" s="15" t="str">
        <f t="shared" si="87"/>
        <v/>
      </c>
      <c r="J1114" s="10"/>
      <c r="K1114" s="10"/>
      <c r="L1114" t="str">
        <f t="shared" si="88"/>
        <v/>
      </c>
      <c r="M1114" s="14" t="str">
        <f t="shared" si="89"/>
        <v/>
      </c>
    </row>
    <row r="1115" spans="1:13" x14ac:dyDescent="0.25">
      <c r="A1115" s="16"/>
      <c r="B1115" s="10"/>
      <c r="C1115" s="14" t="str">
        <f>IFERROR(INDEX(Menu!$C$6:$C$205,MATCH($B1115,Menu!$B$6:$B$205,0)),"")</f>
        <v/>
      </c>
      <c r="D1115" s="18"/>
      <c r="E1115" s="8" t="str">
        <f>IFERROR(INDEX(Menu!$E$6:$E$205,MATCH($B1115,Menu!$B$6:$B$205,0)),"")</f>
        <v/>
      </c>
      <c r="F1115" s="8" t="str">
        <f t="shared" si="85"/>
        <v/>
      </c>
      <c r="G1115" s="15" t="str">
        <f>IFERROR(INDEX(Menu!$D$6:$D$205,MATCH($B1115,Menu!$B$6:$B$205,0)),"")</f>
        <v/>
      </c>
      <c r="H1115" s="15" t="str">
        <f t="shared" si="86"/>
        <v/>
      </c>
      <c r="I1115" s="15" t="str">
        <f t="shared" si="87"/>
        <v/>
      </c>
      <c r="J1115" s="10"/>
      <c r="K1115" s="10"/>
      <c r="L1115" t="str">
        <f t="shared" si="88"/>
        <v/>
      </c>
      <c r="M1115" s="14" t="str">
        <f t="shared" si="89"/>
        <v/>
      </c>
    </row>
    <row r="1116" spans="1:13" x14ac:dyDescent="0.25">
      <c r="A1116" s="16"/>
      <c r="B1116" s="10"/>
      <c r="C1116" s="14" t="str">
        <f>IFERROR(INDEX(Menu!$C$6:$C$205,MATCH($B1116,Menu!$B$6:$B$205,0)),"")</f>
        <v/>
      </c>
      <c r="D1116" s="18"/>
      <c r="E1116" s="8" t="str">
        <f>IFERROR(INDEX(Menu!$E$6:$E$205,MATCH($B1116,Menu!$B$6:$B$205,0)),"")</f>
        <v/>
      </c>
      <c r="F1116" s="8" t="str">
        <f t="shared" si="85"/>
        <v/>
      </c>
      <c r="G1116" s="15" t="str">
        <f>IFERROR(INDEX(Menu!$D$6:$D$205,MATCH($B1116,Menu!$B$6:$B$205,0)),"")</f>
        <v/>
      </c>
      <c r="H1116" s="15" t="str">
        <f t="shared" si="86"/>
        <v/>
      </c>
      <c r="I1116" s="15" t="str">
        <f t="shared" si="87"/>
        <v/>
      </c>
      <c r="J1116" s="10"/>
      <c r="K1116" s="10"/>
      <c r="L1116" t="str">
        <f t="shared" si="88"/>
        <v/>
      </c>
      <c r="M1116" s="14" t="str">
        <f t="shared" si="89"/>
        <v/>
      </c>
    </row>
    <row r="1117" spans="1:13" x14ac:dyDescent="0.25">
      <c r="A1117" s="16"/>
      <c r="B1117" s="10"/>
      <c r="C1117" s="14" t="str">
        <f>IFERROR(INDEX(Menu!$C$6:$C$205,MATCH($B1117,Menu!$B$6:$B$205,0)),"")</f>
        <v/>
      </c>
      <c r="D1117" s="18"/>
      <c r="E1117" s="8" t="str">
        <f>IFERROR(INDEX(Menu!$E$6:$E$205,MATCH($B1117,Menu!$B$6:$B$205,0)),"")</f>
        <v/>
      </c>
      <c r="F1117" s="8" t="str">
        <f t="shared" si="85"/>
        <v/>
      </c>
      <c r="G1117" s="15" t="str">
        <f>IFERROR(INDEX(Menu!$D$6:$D$205,MATCH($B1117,Menu!$B$6:$B$205,0)),"")</f>
        <v/>
      </c>
      <c r="H1117" s="15" t="str">
        <f t="shared" si="86"/>
        <v/>
      </c>
      <c r="I1117" s="15" t="str">
        <f t="shared" si="87"/>
        <v/>
      </c>
      <c r="J1117" s="10"/>
      <c r="K1117" s="10"/>
      <c r="L1117" t="str">
        <f t="shared" si="88"/>
        <v/>
      </c>
      <c r="M1117" s="14" t="str">
        <f t="shared" si="89"/>
        <v/>
      </c>
    </row>
    <row r="1118" spans="1:13" x14ac:dyDescent="0.25">
      <c r="A1118" s="16"/>
      <c r="B1118" s="10"/>
      <c r="C1118" s="14" t="str">
        <f>IFERROR(INDEX(Menu!$C$6:$C$205,MATCH($B1118,Menu!$B$6:$B$205,0)),"")</f>
        <v/>
      </c>
      <c r="D1118" s="18"/>
      <c r="E1118" s="8" t="str">
        <f>IFERROR(INDEX(Menu!$E$6:$E$205,MATCH($B1118,Menu!$B$6:$B$205,0)),"")</f>
        <v/>
      </c>
      <c r="F1118" s="8" t="str">
        <f t="shared" si="85"/>
        <v/>
      </c>
      <c r="G1118" s="15" t="str">
        <f>IFERROR(INDEX(Menu!$D$6:$D$205,MATCH($B1118,Menu!$B$6:$B$205,0)),"")</f>
        <v/>
      </c>
      <c r="H1118" s="15" t="str">
        <f t="shared" si="86"/>
        <v/>
      </c>
      <c r="I1118" s="15" t="str">
        <f t="shared" si="87"/>
        <v/>
      </c>
      <c r="J1118" s="10"/>
      <c r="K1118" s="10"/>
      <c r="L1118" t="str">
        <f t="shared" si="88"/>
        <v/>
      </c>
      <c r="M1118" s="14" t="str">
        <f t="shared" si="89"/>
        <v/>
      </c>
    </row>
    <row r="1119" spans="1:13" x14ac:dyDescent="0.25">
      <c r="A1119" s="16"/>
      <c r="B1119" s="10"/>
      <c r="C1119" s="14" t="str">
        <f>IFERROR(INDEX(Menu!$C$6:$C$205,MATCH($B1119,Menu!$B$6:$B$205,0)),"")</f>
        <v/>
      </c>
      <c r="D1119" s="18"/>
      <c r="E1119" s="8" t="str">
        <f>IFERROR(INDEX(Menu!$E$6:$E$205,MATCH($B1119,Menu!$B$6:$B$205,0)),"")</f>
        <v/>
      </c>
      <c r="F1119" s="8" t="str">
        <f t="shared" si="85"/>
        <v/>
      </c>
      <c r="G1119" s="15" t="str">
        <f>IFERROR(INDEX(Menu!$D$6:$D$205,MATCH($B1119,Menu!$B$6:$B$205,0)),"")</f>
        <v/>
      </c>
      <c r="H1119" s="15" t="str">
        <f t="shared" si="86"/>
        <v/>
      </c>
      <c r="I1119" s="15" t="str">
        <f t="shared" si="87"/>
        <v/>
      </c>
      <c r="J1119" s="10"/>
      <c r="K1119" s="10"/>
      <c r="L1119" t="str">
        <f t="shared" si="88"/>
        <v/>
      </c>
      <c r="M1119" s="14" t="str">
        <f t="shared" si="89"/>
        <v/>
      </c>
    </row>
    <row r="1120" spans="1:13" x14ac:dyDescent="0.25">
      <c r="A1120" s="16"/>
      <c r="B1120" s="10"/>
      <c r="C1120" s="14" t="str">
        <f>IFERROR(INDEX(Menu!$C$6:$C$205,MATCH($B1120,Menu!$B$6:$B$205,0)),"")</f>
        <v/>
      </c>
      <c r="D1120" s="18"/>
      <c r="E1120" s="8" t="str">
        <f>IFERROR(INDEX(Menu!$E$6:$E$205,MATCH($B1120,Menu!$B$6:$B$205,0)),"")</f>
        <v/>
      </c>
      <c r="F1120" s="8" t="str">
        <f t="shared" si="85"/>
        <v/>
      </c>
      <c r="G1120" s="15" t="str">
        <f>IFERROR(INDEX(Menu!$D$6:$D$205,MATCH($B1120,Menu!$B$6:$B$205,0)),"")</f>
        <v/>
      </c>
      <c r="H1120" s="15" t="str">
        <f t="shared" si="86"/>
        <v/>
      </c>
      <c r="I1120" s="15" t="str">
        <f t="shared" si="87"/>
        <v/>
      </c>
      <c r="J1120" s="10"/>
      <c r="K1120" s="10"/>
      <c r="L1120" t="str">
        <f t="shared" si="88"/>
        <v/>
      </c>
      <c r="M1120" s="14" t="str">
        <f t="shared" si="89"/>
        <v/>
      </c>
    </row>
    <row r="1121" spans="1:13" x14ac:dyDescent="0.25">
      <c r="A1121" s="16"/>
      <c r="B1121" s="10"/>
      <c r="C1121" s="14" t="str">
        <f>IFERROR(INDEX(Menu!$C$6:$C$205,MATCH($B1121,Menu!$B$6:$B$205,0)),"")</f>
        <v/>
      </c>
      <c r="D1121" s="18"/>
      <c r="E1121" s="8" t="str">
        <f>IFERROR(INDEX(Menu!$E$6:$E$205,MATCH($B1121,Menu!$B$6:$B$205,0)),"")</f>
        <v/>
      </c>
      <c r="F1121" s="8" t="str">
        <f t="shared" si="85"/>
        <v/>
      </c>
      <c r="G1121" s="15" t="str">
        <f>IFERROR(INDEX(Menu!$D$6:$D$205,MATCH($B1121,Menu!$B$6:$B$205,0)),"")</f>
        <v/>
      </c>
      <c r="H1121" s="15" t="str">
        <f t="shared" si="86"/>
        <v/>
      </c>
      <c r="I1121" s="15" t="str">
        <f t="shared" si="87"/>
        <v/>
      </c>
      <c r="J1121" s="10"/>
      <c r="K1121" s="10"/>
      <c r="L1121" t="str">
        <f t="shared" si="88"/>
        <v/>
      </c>
      <c r="M1121" s="14" t="str">
        <f t="shared" si="89"/>
        <v/>
      </c>
    </row>
    <row r="1122" spans="1:13" x14ac:dyDescent="0.25">
      <c r="A1122" s="16"/>
      <c r="B1122" s="10"/>
      <c r="C1122" s="14" t="str">
        <f>IFERROR(INDEX(Menu!$C$6:$C$205,MATCH($B1122,Menu!$B$6:$B$205,0)),"")</f>
        <v/>
      </c>
      <c r="D1122" s="18"/>
      <c r="E1122" s="8" t="str">
        <f>IFERROR(INDEX(Menu!$E$6:$E$205,MATCH($B1122,Menu!$B$6:$B$205,0)),"")</f>
        <v/>
      </c>
      <c r="F1122" s="8" t="str">
        <f t="shared" si="85"/>
        <v/>
      </c>
      <c r="G1122" s="15" t="str">
        <f>IFERROR(INDEX(Menu!$D$6:$D$205,MATCH($B1122,Menu!$B$6:$B$205,0)),"")</f>
        <v/>
      </c>
      <c r="H1122" s="15" t="str">
        <f t="shared" si="86"/>
        <v/>
      </c>
      <c r="I1122" s="15" t="str">
        <f t="shared" si="87"/>
        <v/>
      </c>
      <c r="J1122" s="10"/>
      <c r="K1122" s="10"/>
      <c r="L1122" t="str">
        <f t="shared" si="88"/>
        <v/>
      </c>
      <c r="M1122" s="14" t="str">
        <f t="shared" si="89"/>
        <v/>
      </c>
    </row>
    <row r="1123" spans="1:13" x14ac:dyDescent="0.25">
      <c r="A1123" s="16"/>
      <c r="B1123" s="10"/>
      <c r="C1123" s="14" t="str">
        <f>IFERROR(INDEX(Menu!$C$6:$C$205,MATCH($B1123,Menu!$B$6:$B$205,0)),"")</f>
        <v/>
      </c>
      <c r="D1123" s="18"/>
      <c r="E1123" s="8" t="str">
        <f>IFERROR(INDEX(Menu!$E$6:$E$205,MATCH($B1123,Menu!$B$6:$B$205,0)),"")</f>
        <v/>
      </c>
      <c r="F1123" s="8" t="str">
        <f t="shared" si="85"/>
        <v/>
      </c>
      <c r="G1123" s="15" t="str">
        <f>IFERROR(INDEX(Menu!$D$6:$D$205,MATCH($B1123,Menu!$B$6:$B$205,0)),"")</f>
        <v/>
      </c>
      <c r="H1123" s="15" t="str">
        <f t="shared" si="86"/>
        <v/>
      </c>
      <c r="I1123" s="15" t="str">
        <f t="shared" si="87"/>
        <v/>
      </c>
      <c r="J1123" s="10"/>
      <c r="K1123" s="10"/>
      <c r="L1123" t="str">
        <f t="shared" si="88"/>
        <v/>
      </c>
      <c r="M1123" s="14" t="str">
        <f t="shared" si="89"/>
        <v/>
      </c>
    </row>
    <row r="1124" spans="1:13" x14ac:dyDescent="0.25">
      <c r="A1124" s="16"/>
      <c r="B1124" s="10"/>
      <c r="C1124" s="14" t="str">
        <f>IFERROR(INDEX(Menu!$C$6:$C$205,MATCH($B1124,Menu!$B$6:$B$205,0)),"")</f>
        <v/>
      </c>
      <c r="D1124" s="18"/>
      <c r="E1124" s="8" t="str">
        <f>IFERROR(INDEX(Menu!$E$6:$E$205,MATCH($B1124,Menu!$B$6:$B$205,0)),"")</f>
        <v/>
      </c>
      <c r="F1124" s="8" t="str">
        <f t="shared" si="85"/>
        <v/>
      </c>
      <c r="G1124" s="15" t="str">
        <f>IFERROR(INDEX(Menu!$D$6:$D$205,MATCH($B1124,Menu!$B$6:$B$205,0)),"")</f>
        <v/>
      </c>
      <c r="H1124" s="15" t="str">
        <f t="shared" si="86"/>
        <v/>
      </c>
      <c r="I1124" s="15" t="str">
        <f t="shared" si="87"/>
        <v/>
      </c>
      <c r="J1124" s="10"/>
      <c r="K1124" s="10"/>
      <c r="L1124" t="str">
        <f t="shared" si="88"/>
        <v/>
      </c>
      <c r="M1124" s="14" t="str">
        <f t="shared" si="89"/>
        <v/>
      </c>
    </row>
    <row r="1125" spans="1:13" x14ac:dyDescent="0.25">
      <c r="A1125" s="16"/>
      <c r="B1125" s="10"/>
      <c r="C1125" s="14" t="str">
        <f>IFERROR(INDEX(Menu!$C$6:$C$205,MATCH($B1125,Menu!$B$6:$B$205,0)),"")</f>
        <v/>
      </c>
      <c r="D1125" s="18"/>
      <c r="E1125" s="8" t="str">
        <f>IFERROR(INDEX(Menu!$E$6:$E$205,MATCH($B1125,Menu!$B$6:$B$205,0)),"")</f>
        <v/>
      </c>
      <c r="F1125" s="8" t="str">
        <f t="shared" si="85"/>
        <v/>
      </c>
      <c r="G1125" s="15" t="str">
        <f>IFERROR(INDEX(Menu!$D$6:$D$205,MATCH($B1125,Menu!$B$6:$B$205,0)),"")</f>
        <v/>
      </c>
      <c r="H1125" s="15" t="str">
        <f t="shared" si="86"/>
        <v/>
      </c>
      <c r="I1125" s="15" t="str">
        <f t="shared" si="87"/>
        <v/>
      </c>
      <c r="J1125" s="10"/>
      <c r="K1125" s="10"/>
      <c r="L1125" t="str">
        <f t="shared" si="88"/>
        <v/>
      </c>
      <c r="M1125" s="14" t="str">
        <f t="shared" si="89"/>
        <v/>
      </c>
    </row>
    <row r="1126" spans="1:13" x14ac:dyDescent="0.25">
      <c r="A1126" s="16"/>
      <c r="B1126" s="10"/>
      <c r="C1126" s="14" t="str">
        <f>IFERROR(INDEX(Menu!$C$6:$C$205,MATCH($B1126,Menu!$B$6:$B$205,0)),"")</f>
        <v/>
      </c>
      <c r="D1126" s="18"/>
      <c r="E1126" s="8" t="str">
        <f>IFERROR(INDEX(Menu!$E$6:$E$205,MATCH($B1126,Menu!$B$6:$B$205,0)),"")</f>
        <v/>
      </c>
      <c r="F1126" s="8" t="str">
        <f t="shared" si="85"/>
        <v/>
      </c>
      <c r="G1126" s="15" t="str">
        <f>IFERROR(INDEX(Menu!$D$6:$D$205,MATCH($B1126,Menu!$B$6:$B$205,0)),"")</f>
        <v/>
      </c>
      <c r="H1126" s="15" t="str">
        <f t="shared" si="86"/>
        <v/>
      </c>
      <c r="I1126" s="15" t="str">
        <f t="shared" si="87"/>
        <v/>
      </c>
      <c r="J1126" s="10"/>
      <c r="K1126" s="10"/>
      <c r="L1126" t="str">
        <f t="shared" si="88"/>
        <v/>
      </c>
      <c r="M1126" s="14" t="str">
        <f t="shared" si="89"/>
        <v/>
      </c>
    </row>
    <row r="1127" spans="1:13" x14ac:dyDescent="0.25">
      <c r="A1127" s="16"/>
      <c r="B1127" s="10"/>
      <c r="C1127" s="14" t="str">
        <f>IFERROR(INDEX(Menu!$C$6:$C$205,MATCH($B1127,Menu!$B$6:$B$205,0)),"")</f>
        <v/>
      </c>
      <c r="D1127" s="18"/>
      <c r="E1127" s="8" t="str">
        <f>IFERROR(INDEX(Menu!$E$6:$E$205,MATCH($B1127,Menu!$B$6:$B$205,0)),"")</f>
        <v/>
      </c>
      <c r="F1127" s="8" t="str">
        <f t="shared" si="85"/>
        <v/>
      </c>
      <c r="G1127" s="15" t="str">
        <f>IFERROR(INDEX(Menu!$D$6:$D$205,MATCH($B1127,Menu!$B$6:$B$205,0)),"")</f>
        <v/>
      </c>
      <c r="H1127" s="15" t="str">
        <f t="shared" si="86"/>
        <v/>
      </c>
      <c r="I1127" s="15" t="str">
        <f t="shared" si="87"/>
        <v/>
      </c>
      <c r="J1127" s="10"/>
      <c r="K1127" s="10"/>
      <c r="L1127" t="str">
        <f t="shared" si="88"/>
        <v/>
      </c>
      <c r="M1127" s="14" t="str">
        <f t="shared" si="89"/>
        <v/>
      </c>
    </row>
    <row r="1128" spans="1:13" x14ac:dyDescent="0.25">
      <c r="A1128" s="16"/>
      <c r="B1128" s="10"/>
      <c r="C1128" s="14" t="str">
        <f>IFERROR(INDEX(Menu!$C$6:$C$205,MATCH($B1128,Menu!$B$6:$B$205,0)),"")</f>
        <v/>
      </c>
      <c r="D1128" s="18"/>
      <c r="E1128" s="8" t="str">
        <f>IFERROR(INDEX(Menu!$E$6:$E$205,MATCH($B1128,Menu!$B$6:$B$205,0)),"")</f>
        <v/>
      </c>
      <c r="F1128" s="8" t="str">
        <f t="shared" si="85"/>
        <v/>
      </c>
      <c r="G1128" s="15" t="str">
        <f>IFERROR(INDEX(Menu!$D$6:$D$205,MATCH($B1128,Menu!$B$6:$B$205,0)),"")</f>
        <v/>
      </c>
      <c r="H1128" s="15" t="str">
        <f t="shared" si="86"/>
        <v/>
      </c>
      <c r="I1128" s="15" t="str">
        <f t="shared" si="87"/>
        <v/>
      </c>
      <c r="J1128" s="10"/>
      <c r="K1128" s="10"/>
      <c r="L1128" t="str">
        <f t="shared" si="88"/>
        <v/>
      </c>
      <c r="M1128" s="14" t="str">
        <f t="shared" si="89"/>
        <v/>
      </c>
    </row>
    <row r="1129" spans="1:13" x14ac:dyDescent="0.25">
      <c r="A1129" s="16"/>
      <c r="B1129" s="10"/>
      <c r="C1129" s="14" t="str">
        <f>IFERROR(INDEX(Menu!$C$6:$C$205,MATCH($B1129,Menu!$B$6:$B$205,0)),"")</f>
        <v/>
      </c>
      <c r="D1129" s="18"/>
      <c r="E1129" s="8" t="str">
        <f>IFERROR(INDEX(Menu!$E$6:$E$205,MATCH($B1129,Menu!$B$6:$B$205,0)),"")</f>
        <v/>
      </c>
      <c r="F1129" s="8" t="str">
        <f t="shared" si="85"/>
        <v/>
      </c>
      <c r="G1129" s="15" t="str">
        <f>IFERROR(INDEX(Menu!$D$6:$D$205,MATCH($B1129,Menu!$B$6:$B$205,0)),"")</f>
        <v/>
      </c>
      <c r="H1129" s="15" t="str">
        <f t="shared" si="86"/>
        <v/>
      </c>
      <c r="I1129" s="15" t="str">
        <f t="shared" si="87"/>
        <v/>
      </c>
      <c r="J1129" s="10"/>
      <c r="K1129" s="10"/>
      <c r="L1129" t="str">
        <f t="shared" si="88"/>
        <v/>
      </c>
      <c r="M1129" s="14" t="str">
        <f t="shared" si="89"/>
        <v/>
      </c>
    </row>
    <row r="1130" spans="1:13" x14ac:dyDescent="0.25">
      <c r="A1130" s="16"/>
      <c r="B1130" s="10"/>
      <c r="C1130" s="14" t="str">
        <f>IFERROR(INDEX(Menu!$C$6:$C$205,MATCH($B1130,Menu!$B$6:$B$205,0)),"")</f>
        <v/>
      </c>
      <c r="D1130" s="18"/>
      <c r="E1130" s="8" t="str">
        <f>IFERROR(INDEX(Menu!$E$6:$E$205,MATCH($B1130,Menu!$B$6:$B$205,0)),"")</f>
        <v/>
      </c>
      <c r="F1130" s="8" t="str">
        <f t="shared" si="85"/>
        <v/>
      </c>
      <c r="G1130" s="15" t="str">
        <f>IFERROR(INDEX(Menu!$D$6:$D$205,MATCH($B1130,Menu!$B$6:$B$205,0)),"")</f>
        <v/>
      </c>
      <c r="H1130" s="15" t="str">
        <f t="shared" si="86"/>
        <v/>
      </c>
      <c r="I1130" s="15" t="str">
        <f t="shared" si="87"/>
        <v/>
      </c>
      <c r="J1130" s="10"/>
      <c r="K1130" s="10"/>
      <c r="L1130" t="str">
        <f t="shared" si="88"/>
        <v/>
      </c>
      <c r="M1130" s="14" t="str">
        <f t="shared" si="89"/>
        <v/>
      </c>
    </row>
    <row r="1131" spans="1:13" x14ac:dyDescent="0.25">
      <c r="A1131" s="16"/>
      <c r="B1131" s="10"/>
      <c r="C1131" s="14" t="str">
        <f>IFERROR(INDEX(Menu!$C$6:$C$205,MATCH($B1131,Menu!$B$6:$B$205,0)),"")</f>
        <v/>
      </c>
      <c r="D1131" s="18"/>
      <c r="E1131" s="8" t="str">
        <f>IFERROR(INDEX(Menu!$E$6:$E$205,MATCH($B1131,Menu!$B$6:$B$205,0)),"")</f>
        <v/>
      </c>
      <c r="F1131" s="8" t="str">
        <f t="shared" si="85"/>
        <v/>
      </c>
      <c r="G1131" s="15" t="str">
        <f>IFERROR(INDEX(Menu!$D$6:$D$205,MATCH($B1131,Menu!$B$6:$B$205,0)),"")</f>
        <v/>
      </c>
      <c r="H1131" s="15" t="str">
        <f t="shared" si="86"/>
        <v/>
      </c>
      <c r="I1131" s="15" t="str">
        <f t="shared" si="87"/>
        <v/>
      </c>
      <c r="J1131" s="10"/>
      <c r="K1131" s="10"/>
      <c r="L1131" t="str">
        <f t="shared" si="88"/>
        <v/>
      </c>
      <c r="M1131" s="14" t="str">
        <f t="shared" si="89"/>
        <v/>
      </c>
    </row>
    <row r="1132" spans="1:13" x14ac:dyDescent="0.25">
      <c r="A1132" s="16"/>
      <c r="B1132" s="10"/>
      <c r="C1132" s="14" t="str">
        <f>IFERROR(INDEX(Menu!$C$6:$C$205,MATCH($B1132,Menu!$B$6:$B$205,0)),"")</f>
        <v/>
      </c>
      <c r="D1132" s="18"/>
      <c r="E1132" s="8" t="str">
        <f>IFERROR(INDEX(Menu!$E$6:$E$205,MATCH($B1132,Menu!$B$6:$B$205,0)),"")</f>
        <v/>
      </c>
      <c r="F1132" s="8" t="str">
        <f t="shared" si="85"/>
        <v/>
      </c>
      <c r="G1132" s="15" t="str">
        <f>IFERROR(INDEX(Menu!$D$6:$D$205,MATCH($B1132,Menu!$B$6:$B$205,0)),"")</f>
        <v/>
      </c>
      <c r="H1132" s="15" t="str">
        <f t="shared" si="86"/>
        <v/>
      </c>
      <c r="I1132" s="15" t="str">
        <f t="shared" si="87"/>
        <v/>
      </c>
      <c r="J1132" s="10"/>
      <c r="K1132" s="10"/>
      <c r="L1132" t="str">
        <f t="shared" si="88"/>
        <v/>
      </c>
      <c r="M1132" s="14" t="str">
        <f t="shared" si="89"/>
        <v/>
      </c>
    </row>
    <row r="1133" spans="1:13" x14ac:dyDescent="0.25">
      <c r="A1133" s="16"/>
      <c r="B1133" s="10"/>
      <c r="C1133" s="14" t="str">
        <f>IFERROR(INDEX(Menu!$C$6:$C$205,MATCH($B1133,Menu!$B$6:$B$205,0)),"")</f>
        <v/>
      </c>
      <c r="D1133" s="18"/>
      <c r="E1133" s="8" t="str">
        <f>IFERROR(INDEX(Menu!$E$6:$E$205,MATCH($B1133,Menu!$B$6:$B$205,0)),"")</f>
        <v/>
      </c>
      <c r="F1133" s="8" t="str">
        <f t="shared" si="85"/>
        <v/>
      </c>
      <c r="G1133" s="15" t="str">
        <f>IFERROR(INDEX(Menu!$D$6:$D$205,MATCH($B1133,Menu!$B$6:$B$205,0)),"")</f>
        <v/>
      </c>
      <c r="H1133" s="15" t="str">
        <f t="shared" si="86"/>
        <v/>
      </c>
      <c r="I1133" s="15" t="str">
        <f t="shared" si="87"/>
        <v/>
      </c>
      <c r="J1133" s="10"/>
      <c r="K1133" s="10"/>
      <c r="L1133" t="str">
        <f t="shared" si="88"/>
        <v/>
      </c>
      <c r="M1133" s="14" t="str">
        <f t="shared" si="89"/>
        <v/>
      </c>
    </row>
    <row r="1134" spans="1:13" x14ac:dyDescent="0.25">
      <c r="A1134" s="16"/>
      <c r="B1134" s="10"/>
      <c r="C1134" s="14" t="str">
        <f>IFERROR(INDEX(Menu!$C$6:$C$205,MATCH($B1134,Menu!$B$6:$B$205,0)),"")</f>
        <v/>
      </c>
      <c r="D1134" s="18"/>
      <c r="E1134" s="8" t="str">
        <f>IFERROR(INDEX(Menu!$E$6:$E$205,MATCH($B1134,Menu!$B$6:$B$205,0)),"")</f>
        <v/>
      </c>
      <c r="F1134" s="8" t="str">
        <f t="shared" si="85"/>
        <v/>
      </c>
      <c r="G1134" s="15" t="str">
        <f>IFERROR(INDEX(Menu!$D$6:$D$205,MATCH($B1134,Menu!$B$6:$B$205,0)),"")</f>
        <v/>
      </c>
      <c r="H1134" s="15" t="str">
        <f t="shared" si="86"/>
        <v/>
      </c>
      <c r="I1134" s="15" t="str">
        <f t="shared" si="87"/>
        <v/>
      </c>
      <c r="J1134" s="10"/>
      <c r="K1134" s="10"/>
      <c r="L1134" t="str">
        <f t="shared" si="88"/>
        <v/>
      </c>
      <c r="M1134" s="14" t="str">
        <f t="shared" si="89"/>
        <v/>
      </c>
    </row>
    <row r="1135" spans="1:13" x14ac:dyDescent="0.25">
      <c r="A1135" s="16"/>
      <c r="B1135" s="10"/>
      <c r="C1135" s="14" t="str">
        <f>IFERROR(INDEX(Menu!$C$6:$C$205,MATCH($B1135,Menu!$B$6:$B$205,0)),"")</f>
        <v/>
      </c>
      <c r="D1135" s="18"/>
      <c r="E1135" s="8" t="str">
        <f>IFERROR(INDEX(Menu!$E$6:$E$205,MATCH($B1135,Menu!$B$6:$B$205,0)),"")</f>
        <v/>
      </c>
      <c r="F1135" s="8" t="str">
        <f t="shared" si="85"/>
        <v/>
      </c>
      <c r="G1135" s="15" t="str">
        <f>IFERROR(INDEX(Menu!$D$6:$D$205,MATCH($B1135,Menu!$B$6:$B$205,0)),"")</f>
        <v/>
      </c>
      <c r="H1135" s="15" t="str">
        <f t="shared" si="86"/>
        <v/>
      </c>
      <c r="I1135" s="15" t="str">
        <f t="shared" si="87"/>
        <v/>
      </c>
      <c r="J1135" s="10"/>
      <c r="K1135" s="10"/>
      <c r="L1135" t="str">
        <f t="shared" si="88"/>
        <v/>
      </c>
      <c r="M1135" s="14" t="str">
        <f t="shared" si="89"/>
        <v/>
      </c>
    </row>
    <row r="1136" spans="1:13" x14ac:dyDescent="0.25">
      <c r="A1136" s="16"/>
      <c r="B1136" s="10"/>
      <c r="C1136" s="14" t="str">
        <f>IFERROR(INDEX(Menu!$C$6:$C$205,MATCH($B1136,Menu!$B$6:$B$205,0)),"")</f>
        <v/>
      </c>
      <c r="D1136" s="18"/>
      <c r="E1136" s="8" t="str">
        <f>IFERROR(INDEX(Menu!$E$6:$E$205,MATCH($B1136,Menu!$B$6:$B$205,0)),"")</f>
        <v/>
      </c>
      <c r="F1136" s="8" t="str">
        <f t="shared" si="85"/>
        <v/>
      </c>
      <c r="G1136" s="15" t="str">
        <f>IFERROR(INDEX(Menu!$D$6:$D$205,MATCH($B1136,Menu!$B$6:$B$205,0)),"")</f>
        <v/>
      </c>
      <c r="H1136" s="15" t="str">
        <f t="shared" si="86"/>
        <v/>
      </c>
      <c r="I1136" s="15" t="str">
        <f t="shared" si="87"/>
        <v/>
      </c>
      <c r="J1136" s="10"/>
      <c r="K1136" s="10"/>
      <c r="L1136" t="str">
        <f t="shared" si="88"/>
        <v/>
      </c>
      <c r="M1136" s="14" t="str">
        <f t="shared" si="89"/>
        <v/>
      </c>
    </row>
    <row r="1137" spans="1:13" x14ac:dyDescent="0.25">
      <c r="A1137" s="16"/>
      <c r="B1137" s="10"/>
      <c r="C1137" s="14" t="str">
        <f>IFERROR(INDEX(Menu!$C$6:$C$205,MATCH($B1137,Menu!$B$6:$B$205,0)),"")</f>
        <v/>
      </c>
      <c r="D1137" s="18"/>
      <c r="E1137" s="8" t="str">
        <f>IFERROR(INDEX(Menu!$E$6:$E$205,MATCH($B1137,Menu!$B$6:$B$205,0)),"")</f>
        <v/>
      </c>
      <c r="F1137" s="8" t="str">
        <f t="shared" si="85"/>
        <v/>
      </c>
      <c r="G1137" s="15" t="str">
        <f>IFERROR(INDEX(Menu!$D$6:$D$205,MATCH($B1137,Menu!$B$6:$B$205,0)),"")</f>
        <v/>
      </c>
      <c r="H1137" s="15" t="str">
        <f t="shared" si="86"/>
        <v/>
      </c>
      <c r="I1137" s="15" t="str">
        <f t="shared" si="87"/>
        <v/>
      </c>
      <c r="J1137" s="10"/>
      <c r="K1137" s="10"/>
      <c r="L1137" t="str">
        <f t="shared" si="88"/>
        <v/>
      </c>
      <c r="M1137" s="14" t="str">
        <f t="shared" si="89"/>
        <v/>
      </c>
    </row>
    <row r="1138" spans="1:13" x14ac:dyDescent="0.25">
      <c r="A1138" s="16"/>
      <c r="B1138" s="10"/>
      <c r="C1138" s="14" t="str">
        <f>IFERROR(INDEX(Menu!$C$6:$C$205,MATCH($B1138,Menu!$B$6:$B$205,0)),"")</f>
        <v/>
      </c>
      <c r="D1138" s="18"/>
      <c r="E1138" s="8" t="str">
        <f>IFERROR(INDEX(Menu!$E$6:$E$205,MATCH($B1138,Menu!$B$6:$B$205,0)),"")</f>
        <v/>
      </c>
      <c r="F1138" s="8" t="str">
        <f t="shared" si="85"/>
        <v/>
      </c>
      <c r="G1138" s="15" t="str">
        <f>IFERROR(INDEX(Menu!$D$6:$D$205,MATCH($B1138,Menu!$B$6:$B$205,0)),"")</f>
        <v/>
      </c>
      <c r="H1138" s="15" t="str">
        <f t="shared" si="86"/>
        <v/>
      </c>
      <c r="I1138" s="15" t="str">
        <f t="shared" si="87"/>
        <v/>
      </c>
      <c r="J1138" s="10"/>
      <c r="K1138" s="10"/>
      <c r="L1138" t="str">
        <f t="shared" si="88"/>
        <v/>
      </c>
      <c r="M1138" s="14" t="str">
        <f t="shared" si="89"/>
        <v/>
      </c>
    </row>
    <row r="1139" spans="1:13" x14ac:dyDescent="0.25">
      <c r="A1139" s="16"/>
      <c r="B1139" s="10"/>
      <c r="C1139" s="14" t="str">
        <f>IFERROR(INDEX(Menu!$C$6:$C$205,MATCH($B1139,Menu!$B$6:$B$205,0)),"")</f>
        <v/>
      </c>
      <c r="D1139" s="18"/>
      <c r="E1139" s="8" t="str">
        <f>IFERROR(INDEX(Menu!$E$6:$E$205,MATCH($B1139,Menu!$B$6:$B$205,0)),"")</f>
        <v/>
      </c>
      <c r="F1139" s="8" t="str">
        <f t="shared" si="85"/>
        <v/>
      </c>
      <c r="G1139" s="15" t="str">
        <f>IFERROR(INDEX(Menu!$D$6:$D$205,MATCH($B1139,Menu!$B$6:$B$205,0)),"")</f>
        <v/>
      </c>
      <c r="H1139" s="15" t="str">
        <f t="shared" si="86"/>
        <v/>
      </c>
      <c r="I1139" s="15" t="str">
        <f t="shared" si="87"/>
        <v/>
      </c>
      <c r="J1139" s="10"/>
      <c r="K1139" s="10"/>
      <c r="L1139" t="str">
        <f t="shared" si="88"/>
        <v/>
      </c>
      <c r="M1139" s="14" t="str">
        <f t="shared" si="89"/>
        <v/>
      </c>
    </row>
    <row r="1140" spans="1:13" x14ac:dyDescent="0.25">
      <c r="A1140" s="16"/>
      <c r="B1140" s="10"/>
      <c r="C1140" s="14" t="str">
        <f>IFERROR(INDEX(Menu!$C$6:$C$205,MATCH($B1140,Menu!$B$6:$B$205,0)),"")</f>
        <v/>
      </c>
      <c r="D1140" s="18"/>
      <c r="E1140" s="8" t="str">
        <f>IFERROR(INDEX(Menu!$E$6:$E$205,MATCH($B1140,Menu!$B$6:$B$205,0)),"")</f>
        <v/>
      </c>
      <c r="F1140" s="8" t="str">
        <f t="shared" si="85"/>
        <v/>
      </c>
      <c r="G1140" s="15" t="str">
        <f>IFERROR(INDEX(Menu!$D$6:$D$205,MATCH($B1140,Menu!$B$6:$B$205,0)),"")</f>
        <v/>
      </c>
      <c r="H1140" s="15" t="str">
        <f t="shared" si="86"/>
        <v/>
      </c>
      <c r="I1140" s="15" t="str">
        <f t="shared" si="87"/>
        <v/>
      </c>
      <c r="J1140" s="10"/>
      <c r="K1140" s="10"/>
      <c r="L1140" t="str">
        <f t="shared" si="88"/>
        <v/>
      </c>
      <c r="M1140" s="14" t="str">
        <f t="shared" si="89"/>
        <v/>
      </c>
    </row>
    <row r="1141" spans="1:13" x14ac:dyDescent="0.25">
      <c r="A1141" s="16"/>
      <c r="B1141" s="10"/>
      <c r="C1141" s="14" t="str">
        <f>IFERROR(INDEX(Menu!$C$6:$C$205,MATCH($B1141,Menu!$B$6:$B$205,0)),"")</f>
        <v/>
      </c>
      <c r="D1141" s="18"/>
      <c r="E1141" s="8" t="str">
        <f>IFERROR(INDEX(Menu!$E$6:$E$205,MATCH($B1141,Menu!$B$6:$B$205,0)),"")</f>
        <v/>
      </c>
      <c r="F1141" s="8" t="str">
        <f t="shared" si="85"/>
        <v/>
      </c>
      <c r="G1141" s="15" t="str">
        <f>IFERROR(INDEX(Menu!$D$6:$D$205,MATCH($B1141,Menu!$B$6:$B$205,0)),"")</f>
        <v/>
      </c>
      <c r="H1141" s="15" t="str">
        <f t="shared" si="86"/>
        <v/>
      </c>
      <c r="I1141" s="15" t="str">
        <f t="shared" si="87"/>
        <v/>
      </c>
      <c r="J1141" s="10"/>
      <c r="K1141" s="10"/>
      <c r="L1141" t="str">
        <f t="shared" si="88"/>
        <v/>
      </c>
      <c r="M1141" s="14" t="str">
        <f t="shared" si="89"/>
        <v/>
      </c>
    </row>
    <row r="1142" spans="1:13" x14ac:dyDescent="0.25">
      <c r="A1142" s="16"/>
      <c r="B1142" s="10"/>
      <c r="C1142" s="14" t="str">
        <f>IFERROR(INDEX(Menu!$C$6:$C$205,MATCH($B1142,Menu!$B$6:$B$205,0)),"")</f>
        <v/>
      </c>
      <c r="D1142" s="18"/>
      <c r="E1142" s="8" t="str">
        <f>IFERROR(INDEX(Menu!$E$6:$E$205,MATCH($B1142,Menu!$B$6:$B$205,0)),"")</f>
        <v/>
      </c>
      <c r="F1142" s="8" t="str">
        <f t="shared" si="85"/>
        <v/>
      </c>
      <c r="G1142" s="15" t="str">
        <f>IFERROR(INDEX(Menu!$D$6:$D$205,MATCH($B1142,Menu!$B$6:$B$205,0)),"")</f>
        <v/>
      </c>
      <c r="H1142" s="15" t="str">
        <f t="shared" si="86"/>
        <v/>
      </c>
      <c r="I1142" s="15" t="str">
        <f t="shared" si="87"/>
        <v/>
      </c>
      <c r="J1142" s="10"/>
      <c r="K1142" s="10"/>
      <c r="L1142" t="str">
        <f t="shared" si="88"/>
        <v/>
      </c>
      <c r="M1142" s="14" t="str">
        <f t="shared" si="89"/>
        <v/>
      </c>
    </row>
    <row r="1143" spans="1:13" x14ac:dyDescent="0.25">
      <c r="A1143" s="16"/>
      <c r="B1143" s="10"/>
      <c r="C1143" s="14" t="str">
        <f>IFERROR(INDEX(Menu!$C$6:$C$205,MATCH($B1143,Menu!$B$6:$B$205,0)),"")</f>
        <v/>
      </c>
      <c r="D1143" s="18"/>
      <c r="E1143" s="8" t="str">
        <f>IFERROR(INDEX(Menu!$E$6:$E$205,MATCH($B1143,Menu!$B$6:$B$205,0)),"")</f>
        <v/>
      </c>
      <c r="F1143" s="8" t="str">
        <f t="shared" si="85"/>
        <v/>
      </c>
      <c r="G1143" s="15" t="str">
        <f>IFERROR(INDEX(Menu!$D$6:$D$205,MATCH($B1143,Menu!$B$6:$B$205,0)),"")</f>
        <v/>
      </c>
      <c r="H1143" s="15" t="str">
        <f t="shared" si="86"/>
        <v/>
      </c>
      <c r="I1143" s="15" t="str">
        <f t="shared" si="87"/>
        <v/>
      </c>
      <c r="J1143" s="10"/>
      <c r="K1143" s="10"/>
      <c r="L1143" t="str">
        <f t="shared" si="88"/>
        <v/>
      </c>
      <c r="M1143" s="14" t="str">
        <f t="shared" si="89"/>
        <v/>
      </c>
    </row>
    <row r="1144" spans="1:13" x14ac:dyDescent="0.25">
      <c r="A1144" s="16"/>
      <c r="B1144" s="10"/>
      <c r="C1144" s="14" t="str">
        <f>IFERROR(INDEX(Menu!$C$6:$C$205,MATCH($B1144,Menu!$B$6:$B$205,0)),"")</f>
        <v/>
      </c>
      <c r="D1144" s="18"/>
      <c r="E1144" s="8" t="str">
        <f>IFERROR(INDEX(Menu!$E$6:$E$205,MATCH($B1144,Menu!$B$6:$B$205,0)),"")</f>
        <v/>
      </c>
      <c r="F1144" s="8" t="str">
        <f t="shared" si="85"/>
        <v/>
      </c>
      <c r="G1144" s="15" t="str">
        <f>IFERROR(INDEX(Menu!$D$6:$D$205,MATCH($B1144,Menu!$B$6:$B$205,0)),"")</f>
        <v/>
      </c>
      <c r="H1144" s="15" t="str">
        <f t="shared" si="86"/>
        <v/>
      </c>
      <c r="I1144" s="15" t="str">
        <f t="shared" si="87"/>
        <v/>
      </c>
      <c r="J1144" s="10"/>
      <c r="K1144" s="10"/>
      <c r="L1144" t="str">
        <f t="shared" si="88"/>
        <v/>
      </c>
      <c r="M1144" s="14" t="str">
        <f t="shared" si="89"/>
        <v/>
      </c>
    </row>
    <row r="1145" spans="1:13" x14ac:dyDescent="0.25">
      <c r="A1145" s="16"/>
      <c r="B1145" s="10"/>
      <c r="C1145" s="14" t="str">
        <f>IFERROR(INDEX(Menu!$C$6:$C$205,MATCH($B1145,Menu!$B$6:$B$205,0)),"")</f>
        <v/>
      </c>
      <c r="D1145" s="18"/>
      <c r="E1145" s="8" t="str">
        <f>IFERROR(INDEX(Menu!$E$6:$E$205,MATCH($B1145,Menu!$B$6:$B$205,0)),"")</f>
        <v/>
      </c>
      <c r="F1145" s="8" t="str">
        <f t="shared" si="85"/>
        <v/>
      </c>
      <c r="G1145" s="15" t="str">
        <f>IFERROR(INDEX(Menu!$D$6:$D$205,MATCH($B1145,Menu!$B$6:$B$205,0)),"")</f>
        <v/>
      </c>
      <c r="H1145" s="15" t="str">
        <f t="shared" si="86"/>
        <v/>
      </c>
      <c r="I1145" s="15" t="str">
        <f t="shared" si="87"/>
        <v/>
      </c>
      <c r="J1145" s="10"/>
      <c r="K1145" s="10"/>
      <c r="L1145" t="str">
        <f t="shared" si="88"/>
        <v/>
      </c>
      <c r="M1145" s="14" t="str">
        <f t="shared" si="89"/>
        <v/>
      </c>
    </row>
    <row r="1146" spans="1:13" x14ac:dyDescent="0.25">
      <c r="A1146" s="16"/>
      <c r="B1146" s="10"/>
      <c r="C1146" s="14" t="str">
        <f>IFERROR(INDEX(Menu!$C$6:$C$205,MATCH($B1146,Menu!$B$6:$B$205,0)),"")</f>
        <v/>
      </c>
      <c r="D1146" s="18"/>
      <c r="E1146" s="8" t="str">
        <f>IFERROR(INDEX(Menu!$E$6:$E$205,MATCH($B1146,Menu!$B$6:$B$205,0)),"")</f>
        <v/>
      </c>
      <c r="F1146" s="8" t="str">
        <f t="shared" si="85"/>
        <v/>
      </c>
      <c r="G1146" s="15" t="str">
        <f>IFERROR(INDEX(Menu!$D$6:$D$205,MATCH($B1146,Menu!$B$6:$B$205,0)),"")</f>
        <v/>
      </c>
      <c r="H1146" s="15" t="str">
        <f t="shared" si="86"/>
        <v/>
      </c>
      <c r="I1146" s="15" t="str">
        <f t="shared" si="87"/>
        <v/>
      </c>
      <c r="J1146" s="10"/>
      <c r="K1146" s="10"/>
      <c r="L1146" t="str">
        <f t="shared" si="88"/>
        <v/>
      </c>
      <c r="M1146" s="14" t="str">
        <f t="shared" si="89"/>
        <v/>
      </c>
    </row>
    <row r="1147" spans="1:13" x14ac:dyDescent="0.25">
      <c r="A1147" s="16"/>
      <c r="B1147" s="10"/>
      <c r="C1147" s="14" t="str">
        <f>IFERROR(INDEX(Menu!$C$6:$C$205,MATCH($B1147,Menu!$B$6:$B$205,0)),"")</f>
        <v/>
      </c>
      <c r="D1147" s="18"/>
      <c r="E1147" s="8" t="str">
        <f>IFERROR(INDEX(Menu!$E$6:$E$205,MATCH($B1147,Menu!$B$6:$B$205,0)),"")</f>
        <v/>
      </c>
      <c r="F1147" s="8" t="str">
        <f t="shared" si="85"/>
        <v/>
      </c>
      <c r="G1147" s="15" t="str">
        <f>IFERROR(INDEX(Menu!$D$6:$D$205,MATCH($B1147,Menu!$B$6:$B$205,0)),"")</f>
        <v/>
      </c>
      <c r="H1147" s="15" t="str">
        <f t="shared" si="86"/>
        <v/>
      </c>
      <c r="I1147" s="15" t="str">
        <f t="shared" si="87"/>
        <v/>
      </c>
      <c r="J1147" s="10"/>
      <c r="K1147" s="10"/>
      <c r="L1147" t="str">
        <f t="shared" si="88"/>
        <v/>
      </c>
      <c r="M1147" s="14" t="str">
        <f t="shared" si="89"/>
        <v/>
      </c>
    </row>
    <row r="1148" spans="1:13" x14ac:dyDescent="0.25">
      <c r="A1148" s="16"/>
      <c r="B1148" s="10"/>
      <c r="C1148" s="14" t="str">
        <f>IFERROR(INDEX(Menu!$C$6:$C$205,MATCH($B1148,Menu!$B$6:$B$205,0)),"")</f>
        <v/>
      </c>
      <c r="D1148" s="18"/>
      <c r="E1148" s="8" t="str">
        <f>IFERROR(INDEX(Menu!$E$6:$E$205,MATCH($B1148,Menu!$B$6:$B$205,0)),"")</f>
        <v/>
      </c>
      <c r="F1148" s="8" t="str">
        <f t="shared" si="85"/>
        <v/>
      </c>
      <c r="G1148" s="15" t="str">
        <f>IFERROR(INDEX(Menu!$D$6:$D$205,MATCH($B1148,Menu!$B$6:$B$205,0)),"")</f>
        <v/>
      </c>
      <c r="H1148" s="15" t="str">
        <f t="shared" si="86"/>
        <v/>
      </c>
      <c r="I1148" s="15" t="str">
        <f t="shared" si="87"/>
        <v/>
      </c>
      <c r="J1148" s="10"/>
      <c r="K1148" s="10"/>
      <c r="L1148" t="str">
        <f t="shared" si="88"/>
        <v/>
      </c>
      <c r="M1148" s="14" t="str">
        <f t="shared" si="89"/>
        <v/>
      </c>
    </row>
    <row r="1149" spans="1:13" x14ac:dyDescent="0.25">
      <c r="A1149" s="16"/>
      <c r="B1149" s="10"/>
      <c r="C1149" s="14" t="str">
        <f>IFERROR(INDEX(Menu!$C$6:$C$205,MATCH($B1149,Menu!$B$6:$B$205,0)),"")</f>
        <v/>
      </c>
      <c r="D1149" s="18"/>
      <c r="E1149" s="8" t="str">
        <f>IFERROR(INDEX(Menu!$E$6:$E$205,MATCH($B1149,Menu!$B$6:$B$205,0)),"")</f>
        <v/>
      </c>
      <c r="F1149" s="8" t="str">
        <f t="shared" si="85"/>
        <v/>
      </c>
      <c r="G1149" s="15" t="str">
        <f>IFERROR(INDEX(Menu!$D$6:$D$205,MATCH($B1149,Menu!$B$6:$B$205,0)),"")</f>
        <v/>
      </c>
      <c r="H1149" s="15" t="str">
        <f t="shared" si="86"/>
        <v/>
      </c>
      <c r="I1149" s="15" t="str">
        <f t="shared" si="87"/>
        <v/>
      </c>
      <c r="J1149" s="10"/>
      <c r="K1149" s="10"/>
      <c r="L1149" t="str">
        <f t="shared" si="88"/>
        <v/>
      </c>
      <c r="M1149" s="14" t="str">
        <f t="shared" si="89"/>
        <v/>
      </c>
    </row>
    <row r="1150" spans="1:13" x14ac:dyDescent="0.25">
      <c r="A1150" s="16"/>
      <c r="B1150" s="10"/>
      <c r="C1150" s="14" t="str">
        <f>IFERROR(INDEX(Menu!$C$6:$C$205,MATCH($B1150,Menu!$B$6:$B$205,0)),"")</f>
        <v/>
      </c>
      <c r="D1150" s="18"/>
      <c r="E1150" s="8" t="str">
        <f>IFERROR(INDEX(Menu!$E$6:$E$205,MATCH($B1150,Menu!$B$6:$B$205,0)),"")</f>
        <v/>
      </c>
      <c r="F1150" s="8" t="str">
        <f t="shared" si="85"/>
        <v/>
      </c>
      <c r="G1150" s="15" t="str">
        <f>IFERROR(INDEX(Menu!$D$6:$D$205,MATCH($B1150,Menu!$B$6:$B$205,0)),"")</f>
        <v/>
      </c>
      <c r="H1150" s="15" t="str">
        <f t="shared" si="86"/>
        <v/>
      </c>
      <c r="I1150" s="15" t="str">
        <f t="shared" si="87"/>
        <v/>
      </c>
      <c r="J1150" s="10"/>
      <c r="K1150" s="10"/>
      <c r="L1150" t="str">
        <f t="shared" si="88"/>
        <v/>
      </c>
      <c r="M1150" s="14" t="str">
        <f t="shared" si="89"/>
        <v/>
      </c>
    </row>
    <row r="1151" spans="1:13" x14ac:dyDescent="0.25">
      <c r="A1151" s="16"/>
      <c r="B1151" s="10"/>
      <c r="C1151" s="14" t="str">
        <f>IFERROR(INDEX(Menu!$C$6:$C$205,MATCH($B1151,Menu!$B$6:$B$205,0)),"")</f>
        <v/>
      </c>
      <c r="D1151" s="18"/>
      <c r="E1151" s="8" t="str">
        <f>IFERROR(INDEX(Menu!$E$6:$E$205,MATCH($B1151,Menu!$B$6:$B$205,0)),"")</f>
        <v/>
      </c>
      <c r="F1151" s="8" t="str">
        <f t="shared" si="85"/>
        <v/>
      </c>
      <c r="G1151" s="15" t="str">
        <f>IFERROR(INDEX(Menu!$D$6:$D$205,MATCH($B1151,Menu!$B$6:$B$205,0)),"")</f>
        <v/>
      </c>
      <c r="H1151" s="15" t="str">
        <f t="shared" si="86"/>
        <v/>
      </c>
      <c r="I1151" s="15" t="str">
        <f t="shared" si="87"/>
        <v/>
      </c>
      <c r="J1151" s="10"/>
      <c r="K1151" s="10"/>
      <c r="L1151" t="str">
        <f t="shared" si="88"/>
        <v/>
      </c>
      <c r="M1151" s="14" t="str">
        <f t="shared" si="89"/>
        <v/>
      </c>
    </row>
    <row r="1152" spans="1:13" x14ac:dyDescent="0.25">
      <c r="A1152" s="16"/>
      <c r="B1152" s="10"/>
      <c r="C1152" s="14" t="str">
        <f>IFERROR(INDEX(Menu!$C$6:$C$205,MATCH($B1152,Menu!$B$6:$B$205,0)),"")</f>
        <v/>
      </c>
      <c r="D1152" s="18"/>
      <c r="E1152" s="8" t="str">
        <f>IFERROR(INDEX(Menu!$E$6:$E$205,MATCH($B1152,Menu!$B$6:$B$205,0)),"")</f>
        <v/>
      </c>
      <c r="F1152" s="8" t="str">
        <f t="shared" si="85"/>
        <v/>
      </c>
      <c r="G1152" s="15" t="str">
        <f>IFERROR(INDEX(Menu!$D$6:$D$205,MATCH($B1152,Menu!$B$6:$B$205,0)),"")</f>
        <v/>
      </c>
      <c r="H1152" s="15" t="str">
        <f t="shared" si="86"/>
        <v/>
      </c>
      <c r="I1152" s="15" t="str">
        <f t="shared" si="87"/>
        <v/>
      </c>
      <c r="J1152" s="10"/>
      <c r="K1152" s="10"/>
      <c r="L1152" t="str">
        <f t="shared" si="88"/>
        <v/>
      </c>
      <c r="M1152" s="14" t="str">
        <f t="shared" si="89"/>
        <v/>
      </c>
    </row>
    <row r="1153" spans="1:13" x14ac:dyDescent="0.25">
      <c r="A1153" s="16"/>
      <c r="B1153" s="10"/>
      <c r="C1153" s="14" t="str">
        <f>IFERROR(INDEX(Menu!$C$6:$C$205,MATCH($B1153,Menu!$B$6:$B$205,0)),"")</f>
        <v/>
      </c>
      <c r="D1153" s="18"/>
      <c r="E1153" s="8" t="str">
        <f>IFERROR(INDEX(Menu!$E$6:$E$205,MATCH($B1153,Menu!$B$6:$B$205,0)),"")</f>
        <v/>
      </c>
      <c r="F1153" s="8" t="str">
        <f t="shared" si="85"/>
        <v/>
      </c>
      <c r="G1153" s="15" t="str">
        <f>IFERROR(INDEX(Menu!$D$6:$D$205,MATCH($B1153,Menu!$B$6:$B$205,0)),"")</f>
        <v/>
      </c>
      <c r="H1153" s="15" t="str">
        <f t="shared" si="86"/>
        <v/>
      </c>
      <c r="I1153" s="15" t="str">
        <f t="shared" si="87"/>
        <v/>
      </c>
      <c r="J1153" s="10"/>
      <c r="K1153" s="10"/>
      <c r="L1153" t="str">
        <f t="shared" si="88"/>
        <v/>
      </c>
      <c r="M1153" s="14" t="str">
        <f t="shared" si="89"/>
        <v/>
      </c>
    </row>
    <row r="1154" spans="1:13" x14ac:dyDescent="0.25">
      <c r="A1154" s="16"/>
      <c r="B1154" s="10"/>
      <c r="C1154" s="14" t="str">
        <f>IFERROR(INDEX(Menu!$C$6:$C$205,MATCH($B1154,Menu!$B$6:$B$205,0)),"")</f>
        <v/>
      </c>
      <c r="D1154" s="18"/>
      <c r="E1154" s="8" t="str">
        <f>IFERROR(INDEX(Menu!$E$6:$E$205,MATCH($B1154,Menu!$B$6:$B$205,0)),"")</f>
        <v/>
      </c>
      <c r="F1154" s="8" t="str">
        <f t="shared" si="85"/>
        <v/>
      </c>
      <c r="G1154" s="15" t="str">
        <f>IFERROR(INDEX(Menu!$D$6:$D$205,MATCH($B1154,Menu!$B$6:$B$205,0)),"")</f>
        <v/>
      </c>
      <c r="H1154" s="15" t="str">
        <f t="shared" si="86"/>
        <v/>
      </c>
      <c r="I1154" s="15" t="str">
        <f t="shared" si="87"/>
        <v/>
      </c>
      <c r="J1154" s="10"/>
      <c r="K1154" s="10"/>
      <c r="L1154" t="str">
        <f t="shared" si="88"/>
        <v/>
      </c>
      <c r="M1154" s="14" t="str">
        <f t="shared" si="89"/>
        <v/>
      </c>
    </row>
    <row r="1155" spans="1:13" x14ac:dyDescent="0.25">
      <c r="A1155" s="16"/>
      <c r="B1155" s="10"/>
      <c r="C1155" s="14" t="str">
        <f>IFERROR(INDEX(Menu!$C$6:$C$205,MATCH($B1155,Menu!$B$6:$B$205,0)),"")</f>
        <v/>
      </c>
      <c r="D1155" s="18"/>
      <c r="E1155" s="8" t="str">
        <f>IFERROR(INDEX(Menu!$E$6:$E$205,MATCH($B1155,Menu!$B$6:$B$205,0)),"")</f>
        <v/>
      </c>
      <c r="F1155" s="8" t="str">
        <f t="shared" si="85"/>
        <v/>
      </c>
      <c r="G1155" s="15" t="str">
        <f>IFERROR(INDEX(Menu!$D$6:$D$205,MATCH($B1155,Menu!$B$6:$B$205,0)),"")</f>
        <v/>
      </c>
      <c r="H1155" s="15" t="str">
        <f t="shared" si="86"/>
        <v/>
      </c>
      <c r="I1155" s="15" t="str">
        <f t="shared" si="87"/>
        <v/>
      </c>
      <c r="J1155" s="10"/>
      <c r="K1155" s="10"/>
      <c r="L1155" t="str">
        <f t="shared" si="88"/>
        <v/>
      </c>
      <c r="M1155" s="14" t="str">
        <f t="shared" si="89"/>
        <v/>
      </c>
    </row>
    <row r="1156" spans="1:13" x14ac:dyDescent="0.25">
      <c r="A1156" s="16"/>
      <c r="B1156" s="10"/>
      <c r="C1156" s="14" t="str">
        <f>IFERROR(INDEX(Menu!$C$6:$C$205,MATCH($B1156,Menu!$B$6:$B$205,0)),"")</f>
        <v/>
      </c>
      <c r="D1156" s="18"/>
      <c r="E1156" s="8" t="str">
        <f>IFERROR(INDEX(Menu!$E$6:$E$205,MATCH($B1156,Menu!$B$6:$B$205,0)),"")</f>
        <v/>
      </c>
      <c r="F1156" s="8" t="str">
        <f t="shared" si="85"/>
        <v/>
      </c>
      <c r="G1156" s="15" t="str">
        <f>IFERROR(INDEX(Menu!$D$6:$D$205,MATCH($B1156,Menu!$B$6:$B$205,0)),"")</f>
        <v/>
      </c>
      <c r="H1156" s="15" t="str">
        <f t="shared" si="86"/>
        <v/>
      </c>
      <c r="I1156" s="15" t="str">
        <f t="shared" si="87"/>
        <v/>
      </c>
      <c r="J1156" s="10"/>
      <c r="K1156" s="10"/>
      <c r="L1156" t="str">
        <f t="shared" si="88"/>
        <v/>
      </c>
      <c r="M1156" s="14" t="str">
        <f t="shared" si="89"/>
        <v/>
      </c>
    </row>
    <row r="1157" spans="1:13" x14ac:dyDescent="0.25">
      <c r="A1157" s="16"/>
      <c r="B1157" s="10"/>
      <c r="C1157" s="14" t="str">
        <f>IFERROR(INDEX(Menu!$C$6:$C$205,MATCH($B1157,Menu!$B$6:$B$205,0)),"")</f>
        <v/>
      </c>
      <c r="D1157" s="18"/>
      <c r="E1157" s="8" t="str">
        <f>IFERROR(INDEX(Menu!$E$6:$E$205,MATCH($B1157,Menu!$B$6:$B$205,0)),"")</f>
        <v/>
      </c>
      <c r="F1157" s="8" t="str">
        <f t="shared" si="85"/>
        <v/>
      </c>
      <c r="G1157" s="15" t="str">
        <f>IFERROR(INDEX(Menu!$D$6:$D$205,MATCH($B1157,Menu!$B$6:$B$205,0)),"")</f>
        <v/>
      </c>
      <c r="H1157" s="15" t="str">
        <f t="shared" si="86"/>
        <v/>
      </c>
      <c r="I1157" s="15" t="str">
        <f t="shared" si="87"/>
        <v/>
      </c>
      <c r="J1157" s="10"/>
      <c r="K1157" s="10"/>
      <c r="L1157" t="str">
        <f t="shared" si="88"/>
        <v/>
      </c>
      <c r="M1157" s="14" t="str">
        <f t="shared" si="89"/>
        <v/>
      </c>
    </row>
    <row r="1158" spans="1:13" x14ac:dyDescent="0.25">
      <c r="A1158" s="16"/>
      <c r="B1158" s="10"/>
      <c r="C1158" s="14" t="str">
        <f>IFERROR(INDEX(Menu!$C$6:$C$205,MATCH($B1158,Menu!$B$6:$B$205,0)),"")</f>
        <v/>
      </c>
      <c r="D1158" s="18"/>
      <c r="E1158" s="8" t="str">
        <f>IFERROR(INDEX(Menu!$E$6:$E$205,MATCH($B1158,Menu!$B$6:$B$205,0)),"")</f>
        <v/>
      </c>
      <c r="F1158" s="8" t="str">
        <f t="shared" ref="F1158:F1221" si="90">IF(OR($D1158="",$E1158=""),"",$D1158*$E1158)</f>
        <v/>
      </c>
      <c r="G1158" s="15" t="str">
        <f>IFERROR(INDEX(Menu!$D$6:$D$205,MATCH($B1158,Menu!$B$6:$B$205,0)),"")</f>
        <v/>
      </c>
      <c r="H1158" s="15" t="str">
        <f t="shared" ref="H1158:H1221" si="91">IF(OR($D1158="",$G1158=""),"",$D1158*$G1158)</f>
        <v/>
      </c>
      <c r="I1158" s="15" t="str">
        <f t="shared" ref="I1158:I1221" si="92">IF(OR($F1158="",$H1158=""),"",$F1158-$H1158)</f>
        <v/>
      </c>
      <c r="J1158" s="10"/>
      <c r="K1158" s="10"/>
      <c r="L1158" t="str">
        <f t="shared" ref="L1158:L1221" si="93">IF($A1158="","",CHOOSE(WEEKDAY($A1158,2),"Lunes","Martes","Miercoles","Jueves","Viernes","Sabado","Domingo"))</f>
        <v/>
      </c>
      <c r="M1158" s="14" t="str">
        <f t="shared" ref="M1158:M1221" si="94">IF($A1158="","",TEXT($A1158,"YYYY-MM"))</f>
        <v/>
      </c>
    </row>
    <row r="1159" spans="1:13" x14ac:dyDescent="0.25">
      <c r="A1159" s="16"/>
      <c r="B1159" s="10"/>
      <c r="C1159" s="14" t="str">
        <f>IFERROR(INDEX(Menu!$C$6:$C$205,MATCH($B1159,Menu!$B$6:$B$205,0)),"")</f>
        <v/>
      </c>
      <c r="D1159" s="18"/>
      <c r="E1159" s="8" t="str">
        <f>IFERROR(INDEX(Menu!$E$6:$E$205,MATCH($B1159,Menu!$B$6:$B$205,0)),"")</f>
        <v/>
      </c>
      <c r="F1159" s="8" t="str">
        <f t="shared" si="90"/>
        <v/>
      </c>
      <c r="G1159" s="15" t="str">
        <f>IFERROR(INDEX(Menu!$D$6:$D$205,MATCH($B1159,Menu!$B$6:$B$205,0)),"")</f>
        <v/>
      </c>
      <c r="H1159" s="15" t="str">
        <f t="shared" si="91"/>
        <v/>
      </c>
      <c r="I1159" s="15" t="str">
        <f t="shared" si="92"/>
        <v/>
      </c>
      <c r="J1159" s="10"/>
      <c r="K1159" s="10"/>
      <c r="L1159" t="str">
        <f t="shared" si="93"/>
        <v/>
      </c>
      <c r="M1159" s="14" t="str">
        <f t="shared" si="94"/>
        <v/>
      </c>
    </row>
    <row r="1160" spans="1:13" x14ac:dyDescent="0.25">
      <c r="A1160" s="16"/>
      <c r="B1160" s="10"/>
      <c r="C1160" s="14" t="str">
        <f>IFERROR(INDEX(Menu!$C$6:$C$205,MATCH($B1160,Menu!$B$6:$B$205,0)),"")</f>
        <v/>
      </c>
      <c r="D1160" s="18"/>
      <c r="E1160" s="8" t="str">
        <f>IFERROR(INDEX(Menu!$E$6:$E$205,MATCH($B1160,Menu!$B$6:$B$205,0)),"")</f>
        <v/>
      </c>
      <c r="F1160" s="8" t="str">
        <f t="shared" si="90"/>
        <v/>
      </c>
      <c r="G1160" s="15" t="str">
        <f>IFERROR(INDEX(Menu!$D$6:$D$205,MATCH($B1160,Menu!$B$6:$B$205,0)),"")</f>
        <v/>
      </c>
      <c r="H1160" s="15" t="str">
        <f t="shared" si="91"/>
        <v/>
      </c>
      <c r="I1160" s="15" t="str">
        <f t="shared" si="92"/>
        <v/>
      </c>
      <c r="J1160" s="10"/>
      <c r="K1160" s="10"/>
      <c r="L1160" t="str">
        <f t="shared" si="93"/>
        <v/>
      </c>
      <c r="M1160" s="14" t="str">
        <f t="shared" si="94"/>
        <v/>
      </c>
    </row>
    <row r="1161" spans="1:13" x14ac:dyDescent="0.25">
      <c r="A1161" s="16"/>
      <c r="B1161" s="10"/>
      <c r="C1161" s="14" t="str">
        <f>IFERROR(INDEX(Menu!$C$6:$C$205,MATCH($B1161,Menu!$B$6:$B$205,0)),"")</f>
        <v/>
      </c>
      <c r="D1161" s="18"/>
      <c r="E1161" s="8" t="str">
        <f>IFERROR(INDEX(Menu!$E$6:$E$205,MATCH($B1161,Menu!$B$6:$B$205,0)),"")</f>
        <v/>
      </c>
      <c r="F1161" s="8" t="str">
        <f t="shared" si="90"/>
        <v/>
      </c>
      <c r="G1161" s="15" t="str">
        <f>IFERROR(INDEX(Menu!$D$6:$D$205,MATCH($B1161,Menu!$B$6:$B$205,0)),"")</f>
        <v/>
      </c>
      <c r="H1161" s="15" t="str">
        <f t="shared" si="91"/>
        <v/>
      </c>
      <c r="I1161" s="15" t="str">
        <f t="shared" si="92"/>
        <v/>
      </c>
      <c r="J1161" s="10"/>
      <c r="K1161" s="10"/>
      <c r="L1161" t="str">
        <f t="shared" si="93"/>
        <v/>
      </c>
      <c r="M1161" s="14" t="str">
        <f t="shared" si="94"/>
        <v/>
      </c>
    </row>
    <row r="1162" spans="1:13" x14ac:dyDescent="0.25">
      <c r="A1162" s="16"/>
      <c r="B1162" s="10"/>
      <c r="C1162" s="14" t="str">
        <f>IFERROR(INDEX(Menu!$C$6:$C$205,MATCH($B1162,Menu!$B$6:$B$205,0)),"")</f>
        <v/>
      </c>
      <c r="D1162" s="18"/>
      <c r="E1162" s="8" t="str">
        <f>IFERROR(INDEX(Menu!$E$6:$E$205,MATCH($B1162,Menu!$B$6:$B$205,0)),"")</f>
        <v/>
      </c>
      <c r="F1162" s="8" t="str">
        <f t="shared" si="90"/>
        <v/>
      </c>
      <c r="G1162" s="15" t="str">
        <f>IFERROR(INDEX(Menu!$D$6:$D$205,MATCH($B1162,Menu!$B$6:$B$205,0)),"")</f>
        <v/>
      </c>
      <c r="H1162" s="15" t="str">
        <f t="shared" si="91"/>
        <v/>
      </c>
      <c r="I1162" s="15" t="str">
        <f t="shared" si="92"/>
        <v/>
      </c>
      <c r="J1162" s="10"/>
      <c r="K1162" s="10"/>
      <c r="L1162" t="str">
        <f t="shared" si="93"/>
        <v/>
      </c>
      <c r="M1162" s="14" t="str">
        <f t="shared" si="94"/>
        <v/>
      </c>
    </row>
    <row r="1163" spans="1:13" x14ac:dyDescent="0.25">
      <c r="A1163" s="16"/>
      <c r="B1163" s="10"/>
      <c r="C1163" s="14" t="str">
        <f>IFERROR(INDEX(Menu!$C$6:$C$205,MATCH($B1163,Menu!$B$6:$B$205,0)),"")</f>
        <v/>
      </c>
      <c r="D1163" s="18"/>
      <c r="E1163" s="8" t="str">
        <f>IFERROR(INDEX(Menu!$E$6:$E$205,MATCH($B1163,Menu!$B$6:$B$205,0)),"")</f>
        <v/>
      </c>
      <c r="F1163" s="8" t="str">
        <f t="shared" si="90"/>
        <v/>
      </c>
      <c r="G1163" s="15" t="str">
        <f>IFERROR(INDEX(Menu!$D$6:$D$205,MATCH($B1163,Menu!$B$6:$B$205,0)),"")</f>
        <v/>
      </c>
      <c r="H1163" s="15" t="str">
        <f t="shared" si="91"/>
        <v/>
      </c>
      <c r="I1163" s="15" t="str">
        <f t="shared" si="92"/>
        <v/>
      </c>
      <c r="J1163" s="10"/>
      <c r="K1163" s="10"/>
      <c r="L1163" t="str">
        <f t="shared" si="93"/>
        <v/>
      </c>
      <c r="M1163" s="14" t="str">
        <f t="shared" si="94"/>
        <v/>
      </c>
    </row>
    <row r="1164" spans="1:13" x14ac:dyDescent="0.25">
      <c r="A1164" s="16"/>
      <c r="B1164" s="10"/>
      <c r="C1164" s="14" t="str">
        <f>IFERROR(INDEX(Menu!$C$6:$C$205,MATCH($B1164,Menu!$B$6:$B$205,0)),"")</f>
        <v/>
      </c>
      <c r="D1164" s="18"/>
      <c r="E1164" s="8" t="str">
        <f>IFERROR(INDEX(Menu!$E$6:$E$205,MATCH($B1164,Menu!$B$6:$B$205,0)),"")</f>
        <v/>
      </c>
      <c r="F1164" s="8" t="str">
        <f t="shared" si="90"/>
        <v/>
      </c>
      <c r="G1164" s="15" t="str">
        <f>IFERROR(INDEX(Menu!$D$6:$D$205,MATCH($B1164,Menu!$B$6:$B$205,0)),"")</f>
        <v/>
      </c>
      <c r="H1164" s="15" t="str">
        <f t="shared" si="91"/>
        <v/>
      </c>
      <c r="I1164" s="15" t="str">
        <f t="shared" si="92"/>
        <v/>
      </c>
      <c r="J1164" s="10"/>
      <c r="K1164" s="10"/>
      <c r="L1164" t="str">
        <f t="shared" si="93"/>
        <v/>
      </c>
      <c r="M1164" s="14" t="str">
        <f t="shared" si="94"/>
        <v/>
      </c>
    </row>
    <row r="1165" spans="1:13" x14ac:dyDescent="0.25">
      <c r="A1165" s="16"/>
      <c r="B1165" s="10"/>
      <c r="C1165" s="14" t="str">
        <f>IFERROR(INDEX(Menu!$C$6:$C$205,MATCH($B1165,Menu!$B$6:$B$205,0)),"")</f>
        <v/>
      </c>
      <c r="D1165" s="18"/>
      <c r="E1165" s="8" t="str">
        <f>IFERROR(INDEX(Menu!$E$6:$E$205,MATCH($B1165,Menu!$B$6:$B$205,0)),"")</f>
        <v/>
      </c>
      <c r="F1165" s="8" t="str">
        <f t="shared" si="90"/>
        <v/>
      </c>
      <c r="G1165" s="15" t="str">
        <f>IFERROR(INDEX(Menu!$D$6:$D$205,MATCH($B1165,Menu!$B$6:$B$205,0)),"")</f>
        <v/>
      </c>
      <c r="H1165" s="15" t="str">
        <f t="shared" si="91"/>
        <v/>
      </c>
      <c r="I1165" s="15" t="str">
        <f t="shared" si="92"/>
        <v/>
      </c>
      <c r="J1165" s="10"/>
      <c r="K1165" s="10"/>
      <c r="L1165" t="str">
        <f t="shared" si="93"/>
        <v/>
      </c>
      <c r="M1165" s="14" t="str">
        <f t="shared" si="94"/>
        <v/>
      </c>
    </row>
    <row r="1166" spans="1:13" x14ac:dyDescent="0.25">
      <c r="A1166" s="16"/>
      <c r="B1166" s="10"/>
      <c r="C1166" s="14" t="str">
        <f>IFERROR(INDEX(Menu!$C$6:$C$205,MATCH($B1166,Menu!$B$6:$B$205,0)),"")</f>
        <v/>
      </c>
      <c r="D1166" s="18"/>
      <c r="E1166" s="8" t="str">
        <f>IFERROR(INDEX(Menu!$E$6:$E$205,MATCH($B1166,Menu!$B$6:$B$205,0)),"")</f>
        <v/>
      </c>
      <c r="F1166" s="8" t="str">
        <f t="shared" si="90"/>
        <v/>
      </c>
      <c r="G1166" s="15" t="str">
        <f>IFERROR(INDEX(Menu!$D$6:$D$205,MATCH($B1166,Menu!$B$6:$B$205,0)),"")</f>
        <v/>
      </c>
      <c r="H1166" s="15" t="str">
        <f t="shared" si="91"/>
        <v/>
      </c>
      <c r="I1166" s="15" t="str">
        <f t="shared" si="92"/>
        <v/>
      </c>
      <c r="J1166" s="10"/>
      <c r="K1166" s="10"/>
      <c r="L1166" t="str">
        <f t="shared" si="93"/>
        <v/>
      </c>
      <c r="M1166" s="14" t="str">
        <f t="shared" si="94"/>
        <v/>
      </c>
    </row>
    <row r="1167" spans="1:13" x14ac:dyDescent="0.25">
      <c r="A1167" s="16"/>
      <c r="B1167" s="10"/>
      <c r="C1167" s="14" t="str">
        <f>IFERROR(INDEX(Menu!$C$6:$C$205,MATCH($B1167,Menu!$B$6:$B$205,0)),"")</f>
        <v/>
      </c>
      <c r="D1167" s="18"/>
      <c r="E1167" s="8" t="str">
        <f>IFERROR(INDEX(Menu!$E$6:$E$205,MATCH($B1167,Menu!$B$6:$B$205,0)),"")</f>
        <v/>
      </c>
      <c r="F1167" s="8" t="str">
        <f t="shared" si="90"/>
        <v/>
      </c>
      <c r="G1167" s="15" t="str">
        <f>IFERROR(INDEX(Menu!$D$6:$D$205,MATCH($B1167,Menu!$B$6:$B$205,0)),"")</f>
        <v/>
      </c>
      <c r="H1167" s="15" t="str">
        <f t="shared" si="91"/>
        <v/>
      </c>
      <c r="I1167" s="15" t="str">
        <f t="shared" si="92"/>
        <v/>
      </c>
      <c r="J1167" s="10"/>
      <c r="K1167" s="10"/>
      <c r="L1167" t="str">
        <f t="shared" si="93"/>
        <v/>
      </c>
      <c r="M1167" s="14" t="str">
        <f t="shared" si="94"/>
        <v/>
      </c>
    </row>
    <row r="1168" spans="1:13" x14ac:dyDescent="0.25">
      <c r="A1168" s="16"/>
      <c r="B1168" s="10"/>
      <c r="C1168" s="14" t="str">
        <f>IFERROR(INDEX(Menu!$C$6:$C$205,MATCH($B1168,Menu!$B$6:$B$205,0)),"")</f>
        <v/>
      </c>
      <c r="D1168" s="18"/>
      <c r="E1168" s="8" t="str">
        <f>IFERROR(INDEX(Menu!$E$6:$E$205,MATCH($B1168,Menu!$B$6:$B$205,0)),"")</f>
        <v/>
      </c>
      <c r="F1168" s="8" t="str">
        <f t="shared" si="90"/>
        <v/>
      </c>
      <c r="G1168" s="15" t="str">
        <f>IFERROR(INDEX(Menu!$D$6:$D$205,MATCH($B1168,Menu!$B$6:$B$205,0)),"")</f>
        <v/>
      </c>
      <c r="H1168" s="15" t="str">
        <f t="shared" si="91"/>
        <v/>
      </c>
      <c r="I1168" s="15" t="str">
        <f t="shared" si="92"/>
        <v/>
      </c>
      <c r="J1168" s="10"/>
      <c r="K1168" s="10"/>
      <c r="L1168" t="str">
        <f t="shared" si="93"/>
        <v/>
      </c>
      <c r="M1168" s="14" t="str">
        <f t="shared" si="94"/>
        <v/>
      </c>
    </row>
    <row r="1169" spans="1:13" x14ac:dyDescent="0.25">
      <c r="A1169" s="16"/>
      <c r="B1169" s="10"/>
      <c r="C1169" s="14" t="str">
        <f>IFERROR(INDEX(Menu!$C$6:$C$205,MATCH($B1169,Menu!$B$6:$B$205,0)),"")</f>
        <v/>
      </c>
      <c r="D1169" s="18"/>
      <c r="E1169" s="8" t="str">
        <f>IFERROR(INDEX(Menu!$E$6:$E$205,MATCH($B1169,Menu!$B$6:$B$205,0)),"")</f>
        <v/>
      </c>
      <c r="F1169" s="8" t="str">
        <f t="shared" si="90"/>
        <v/>
      </c>
      <c r="G1169" s="15" t="str">
        <f>IFERROR(INDEX(Menu!$D$6:$D$205,MATCH($B1169,Menu!$B$6:$B$205,0)),"")</f>
        <v/>
      </c>
      <c r="H1169" s="15" t="str">
        <f t="shared" si="91"/>
        <v/>
      </c>
      <c r="I1169" s="15" t="str">
        <f t="shared" si="92"/>
        <v/>
      </c>
      <c r="J1169" s="10"/>
      <c r="K1169" s="10"/>
      <c r="L1169" t="str">
        <f t="shared" si="93"/>
        <v/>
      </c>
      <c r="M1169" s="14" t="str">
        <f t="shared" si="94"/>
        <v/>
      </c>
    </row>
    <row r="1170" spans="1:13" x14ac:dyDescent="0.25">
      <c r="A1170" s="16"/>
      <c r="B1170" s="10"/>
      <c r="C1170" s="14" t="str">
        <f>IFERROR(INDEX(Menu!$C$6:$C$205,MATCH($B1170,Menu!$B$6:$B$205,0)),"")</f>
        <v/>
      </c>
      <c r="D1170" s="18"/>
      <c r="E1170" s="8" t="str">
        <f>IFERROR(INDEX(Menu!$E$6:$E$205,MATCH($B1170,Menu!$B$6:$B$205,0)),"")</f>
        <v/>
      </c>
      <c r="F1170" s="8" t="str">
        <f t="shared" si="90"/>
        <v/>
      </c>
      <c r="G1170" s="15" t="str">
        <f>IFERROR(INDEX(Menu!$D$6:$D$205,MATCH($B1170,Menu!$B$6:$B$205,0)),"")</f>
        <v/>
      </c>
      <c r="H1170" s="15" t="str">
        <f t="shared" si="91"/>
        <v/>
      </c>
      <c r="I1170" s="15" t="str">
        <f t="shared" si="92"/>
        <v/>
      </c>
      <c r="J1170" s="10"/>
      <c r="K1170" s="10"/>
      <c r="L1170" t="str">
        <f t="shared" si="93"/>
        <v/>
      </c>
      <c r="M1170" s="14" t="str">
        <f t="shared" si="94"/>
        <v/>
      </c>
    </row>
    <row r="1171" spans="1:13" x14ac:dyDescent="0.25">
      <c r="A1171" s="16"/>
      <c r="B1171" s="10"/>
      <c r="C1171" s="14" t="str">
        <f>IFERROR(INDEX(Menu!$C$6:$C$205,MATCH($B1171,Menu!$B$6:$B$205,0)),"")</f>
        <v/>
      </c>
      <c r="D1171" s="18"/>
      <c r="E1171" s="8" t="str">
        <f>IFERROR(INDEX(Menu!$E$6:$E$205,MATCH($B1171,Menu!$B$6:$B$205,0)),"")</f>
        <v/>
      </c>
      <c r="F1171" s="8" t="str">
        <f t="shared" si="90"/>
        <v/>
      </c>
      <c r="G1171" s="15" t="str">
        <f>IFERROR(INDEX(Menu!$D$6:$D$205,MATCH($B1171,Menu!$B$6:$B$205,0)),"")</f>
        <v/>
      </c>
      <c r="H1171" s="15" t="str">
        <f t="shared" si="91"/>
        <v/>
      </c>
      <c r="I1171" s="15" t="str">
        <f t="shared" si="92"/>
        <v/>
      </c>
      <c r="J1171" s="10"/>
      <c r="K1171" s="10"/>
      <c r="L1171" t="str">
        <f t="shared" si="93"/>
        <v/>
      </c>
      <c r="M1171" s="14" t="str">
        <f t="shared" si="94"/>
        <v/>
      </c>
    </row>
    <row r="1172" spans="1:13" x14ac:dyDescent="0.25">
      <c r="A1172" s="16"/>
      <c r="B1172" s="10"/>
      <c r="C1172" s="14" t="str">
        <f>IFERROR(INDEX(Menu!$C$6:$C$205,MATCH($B1172,Menu!$B$6:$B$205,0)),"")</f>
        <v/>
      </c>
      <c r="D1172" s="18"/>
      <c r="E1172" s="8" t="str">
        <f>IFERROR(INDEX(Menu!$E$6:$E$205,MATCH($B1172,Menu!$B$6:$B$205,0)),"")</f>
        <v/>
      </c>
      <c r="F1172" s="8" t="str">
        <f t="shared" si="90"/>
        <v/>
      </c>
      <c r="G1172" s="15" t="str">
        <f>IFERROR(INDEX(Menu!$D$6:$D$205,MATCH($B1172,Menu!$B$6:$B$205,0)),"")</f>
        <v/>
      </c>
      <c r="H1172" s="15" t="str">
        <f t="shared" si="91"/>
        <v/>
      </c>
      <c r="I1172" s="15" t="str">
        <f t="shared" si="92"/>
        <v/>
      </c>
      <c r="J1172" s="10"/>
      <c r="K1172" s="10"/>
      <c r="L1172" t="str">
        <f t="shared" si="93"/>
        <v/>
      </c>
      <c r="M1172" s="14" t="str">
        <f t="shared" si="94"/>
        <v/>
      </c>
    </row>
    <row r="1173" spans="1:13" x14ac:dyDescent="0.25">
      <c r="A1173" s="16"/>
      <c r="B1173" s="10"/>
      <c r="C1173" s="14" t="str">
        <f>IFERROR(INDEX(Menu!$C$6:$C$205,MATCH($B1173,Menu!$B$6:$B$205,0)),"")</f>
        <v/>
      </c>
      <c r="D1173" s="18"/>
      <c r="E1173" s="8" t="str">
        <f>IFERROR(INDEX(Menu!$E$6:$E$205,MATCH($B1173,Menu!$B$6:$B$205,0)),"")</f>
        <v/>
      </c>
      <c r="F1173" s="8" t="str">
        <f t="shared" si="90"/>
        <v/>
      </c>
      <c r="G1173" s="15" t="str">
        <f>IFERROR(INDEX(Menu!$D$6:$D$205,MATCH($B1173,Menu!$B$6:$B$205,0)),"")</f>
        <v/>
      </c>
      <c r="H1173" s="15" t="str">
        <f t="shared" si="91"/>
        <v/>
      </c>
      <c r="I1173" s="15" t="str">
        <f t="shared" si="92"/>
        <v/>
      </c>
      <c r="J1173" s="10"/>
      <c r="K1173" s="10"/>
      <c r="L1173" t="str">
        <f t="shared" si="93"/>
        <v/>
      </c>
      <c r="M1173" s="14" t="str">
        <f t="shared" si="94"/>
        <v/>
      </c>
    </row>
    <row r="1174" spans="1:13" x14ac:dyDescent="0.25">
      <c r="A1174" s="16"/>
      <c r="B1174" s="10"/>
      <c r="C1174" s="14" t="str">
        <f>IFERROR(INDEX(Menu!$C$6:$C$205,MATCH($B1174,Menu!$B$6:$B$205,0)),"")</f>
        <v/>
      </c>
      <c r="D1174" s="18"/>
      <c r="E1174" s="8" t="str">
        <f>IFERROR(INDEX(Menu!$E$6:$E$205,MATCH($B1174,Menu!$B$6:$B$205,0)),"")</f>
        <v/>
      </c>
      <c r="F1174" s="8" t="str">
        <f t="shared" si="90"/>
        <v/>
      </c>
      <c r="G1174" s="15" t="str">
        <f>IFERROR(INDEX(Menu!$D$6:$D$205,MATCH($B1174,Menu!$B$6:$B$205,0)),"")</f>
        <v/>
      </c>
      <c r="H1174" s="15" t="str">
        <f t="shared" si="91"/>
        <v/>
      </c>
      <c r="I1174" s="15" t="str">
        <f t="shared" si="92"/>
        <v/>
      </c>
      <c r="J1174" s="10"/>
      <c r="K1174" s="10"/>
      <c r="L1174" t="str">
        <f t="shared" si="93"/>
        <v/>
      </c>
      <c r="M1174" s="14" t="str">
        <f t="shared" si="94"/>
        <v/>
      </c>
    </row>
    <row r="1175" spans="1:13" x14ac:dyDescent="0.25">
      <c r="A1175" s="16"/>
      <c r="B1175" s="10"/>
      <c r="C1175" s="14" t="str">
        <f>IFERROR(INDEX(Menu!$C$6:$C$205,MATCH($B1175,Menu!$B$6:$B$205,0)),"")</f>
        <v/>
      </c>
      <c r="D1175" s="18"/>
      <c r="E1175" s="8" t="str">
        <f>IFERROR(INDEX(Menu!$E$6:$E$205,MATCH($B1175,Menu!$B$6:$B$205,0)),"")</f>
        <v/>
      </c>
      <c r="F1175" s="8" t="str">
        <f t="shared" si="90"/>
        <v/>
      </c>
      <c r="G1175" s="15" t="str">
        <f>IFERROR(INDEX(Menu!$D$6:$D$205,MATCH($B1175,Menu!$B$6:$B$205,0)),"")</f>
        <v/>
      </c>
      <c r="H1175" s="15" t="str">
        <f t="shared" si="91"/>
        <v/>
      </c>
      <c r="I1175" s="15" t="str">
        <f t="shared" si="92"/>
        <v/>
      </c>
      <c r="J1175" s="10"/>
      <c r="K1175" s="10"/>
      <c r="L1175" t="str">
        <f t="shared" si="93"/>
        <v/>
      </c>
      <c r="M1175" s="14" t="str">
        <f t="shared" si="94"/>
        <v/>
      </c>
    </row>
    <row r="1176" spans="1:13" x14ac:dyDescent="0.25">
      <c r="A1176" s="16"/>
      <c r="B1176" s="10"/>
      <c r="C1176" s="14" t="str">
        <f>IFERROR(INDEX(Menu!$C$6:$C$205,MATCH($B1176,Menu!$B$6:$B$205,0)),"")</f>
        <v/>
      </c>
      <c r="D1176" s="18"/>
      <c r="E1176" s="8" t="str">
        <f>IFERROR(INDEX(Menu!$E$6:$E$205,MATCH($B1176,Menu!$B$6:$B$205,0)),"")</f>
        <v/>
      </c>
      <c r="F1176" s="8" t="str">
        <f t="shared" si="90"/>
        <v/>
      </c>
      <c r="G1176" s="15" t="str">
        <f>IFERROR(INDEX(Menu!$D$6:$D$205,MATCH($B1176,Menu!$B$6:$B$205,0)),"")</f>
        <v/>
      </c>
      <c r="H1176" s="15" t="str">
        <f t="shared" si="91"/>
        <v/>
      </c>
      <c r="I1176" s="15" t="str">
        <f t="shared" si="92"/>
        <v/>
      </c>
      <c r="J1176" s="10"/>
      <c r="K1176" s="10"/>
      <c r="L1176" t="str">
        <f t="shared" si="93"/>
        <v/>
      </c>
      <c r="M1176" s="14" t="str">
        <f t="shared" si="94"/>
        <v/>
      </c>
    </row>
    <row r="1177" spans="1:13" x14ac:dyDescent="0.25">
      <c r="A1177" s="16"/>
      <c r="B1177" s="10"/>
      <c r="C1177" s="14" t="str">
        <f>IFERROR(INDEX(Menu!$C$6:$C$205,MATCH($B1177,Menu!$B$6:$B$205,0)),"")</f>
        <v/>
      </c>
      <c r="D1177" s="18"/>
      <c r="E1177" s="8" t="str">
        <f>IFERROR(INDEX(Menu!$E$6:$E$205,MATCH($B1177,Menu!$B$6:$B$205,0)),"")</f>
        <v/>
      </c>
      <c r="F1177" s="8" t="str">
        <f t="shared" si="90"/>
        <v/>
      </c>
      <c r="G1177" s="15" t="str">
        <f>IFERROR(INDEX(Menu!$D$6:$D$205,MATCH($B1177,Menu!$B$6:$B$205,0)),"")</f>
        <v/>
      </c>
      <c r="H1177" s="15" t="str">
        <f t="shared" si="91"/>
        <v/>
      </c>
      <c r="I1177" s="15" t="str">
        <f t="shared" si="92"/>
        <v/>
      </c>
      <c r="J1177" s="10"/>
      <c r="K1177" s="10"/>
      <c r="L1177" t="str">
        <f t="shared" si="93"/>
        <v/>
      </c>
      <c r="M1177" s="14" t="str">
        <f t="shared" si="94"/>
        <v/>
      </c>
    </row>
    <row r="1178" spans="1:13" x14ac:dyDescent="0.25">
      <c r="A1178" s="16"/>
      <c r="B1178" s="10"/>
      <c r="C1178" s="14" t="str">
        <f>IFERROR(INDEX(Menu!$C$6:$C$205,MATCH($B1178,Menu!$B$6:$B$205,0)),"")</f>
        <v/>
      </c>
      <c r="D1178" s="18"/>
      <c r="E1178" s="8" t="str">
        <f>IFERROR(INDEX(Menu!$E$6:$E$205,MATCH($B1178,Menu!$B$6:$B$205,0)),"")</f>
        <v/>
      </c>
      <c r="F1178" s="8" t="str">
        <f t="shared" si="90"/>
        <v/>
      </c>
      <c r="G1178" s="15" t="str">
        <f>IFERROR(INDEX(Menu!$D$6:$D$205,MATCH($B1178,Menu!$B$6:$B$205,0)),"")</f>
        <v/>
      </c>
      <c r="H1178" s="15" t="str">
        <f t="shared" si="91"/>
        <v/>
      </c>
      <c r="I1178" s="15" t="str">
        <f t="shared" si="92"/>
        <v/>
      </c>
      <c r="J1178" s="10"/>
      <c r="K1178" s="10"/>
      <c r="L1178" t="str">
        <f t="shared" si="93"/>
        <v/>
      </c>
      <c r="M1178" s="14" t="str">
        <f t="shared" si="94"/>
        <v/>
      </c>
    </row>
    <row r="1179" spans="1:13" x14ac:dyDescent="0.25">
      <c r="A1179" s="16"/>
      <c r="B1179" s="10"/>
      <c r="C1179" s="14" t="str">
        <f>IFERROR(INDEX(Menu!$C$6:$C$205,MATCH($B1179,Menu!$B$6:$B$205,0)),"")</f>
        <v/>
      </c>
      <c r="D1179" s="18"/>
      <c r="E1179" s="8" t="str">
        <f>IFERROR(INDEX(Menu!$E$6:$E$205,MATCH($B1179,Menu!$B$6:$B$205,0)),"")</f>
        <v/>
      </c>
      <c r="F1179" s="8" t="str">
        <f t="shared" si="90"/>
        <v/>
      </c>
      <c r="G1179" s="15" t="str">
        <f>IFERROR(INDEX(Menu!$D$6:$D$205,MATCH($B1179,Menu!$B$6:$B$205,0)),"")</f>
        <v/>
      </c>
      <c r="H1179" s="15" t="str">
        <f t="shared" si="91"/>
        <v/>
      </c>
      <c r="I1179" s="15" t="str">
        <f t="shared" si="92"/>
        <v/>
      </c>
      <c r="J1179" s="10"/>
      <c r="K1179" s="10"/>
      <c r="L1179" t="str">
        <f t="shared" si="93"/>
        <v/>
      </c>
      <c r="M1179" s="14" t="str">
        <f t="shared" si="94"/>
        <v/>
      </c>
    </row>
    <row r="1180" spans="1:13" x14ac:dyDescent="0.25">
      <c r="A1180" s="16"/>
      <c r="B1180" s="10"/>
      <c r="C1180" s="14" t="str">
        <f>IFERROR(INDEX(Menu!$C$6:$C$205,MATCH($B1180,Menu!$B$6:$B$205,0)),"")</f>
        <v/>
      </c>
      <c r="D1180" s="18"/>
      <c r="E1180" s="8" t="str">
        <f>IFERROR(INDEX(Menu!$E$6:$E$205,MATCH($B1180,Menu!$B$6:$B$205,0)),"")</f>
        <v/>
      </c>
      <c r="F1180" s="8" t="str">
        <f t="shared" si="90"/>
        <v/>
      </c>
      <c r="G1180" s="15" t="str">
        <f>IFERROR(INDEX(Menu!$D$6:$D$205,MATCH($B1180,Menu!$B$6:$B$205,0)),"")</f>
        <v/>
      </c>
      <c r="H1180" s="15" t="str">
        <f t="shared" si="91"/>
        <v/>
      </c>
      <c r="I1180" s="15" t="str">
        <f t="shared" si="92"/>
        <v/>
      </c>
      <c r="J1180" s="10"/>
      <c r="K1180" s="10"/>
      <c r="L1180" t="str">
        <f t="shared" si="93"/>
        <v/>
      </c>
      <c r="M1180" s="14" t="str">
        <f t="shared" si="94"/>
        <v/>
      </c>
    </row>
    <row r="1181" spans="1:13" x14ac:dyDescent="0.25">
      <c r="A1181" s="16"/>
      <c r="B1181" s="10"/>
      <c r="C1181" s="14" t="str">
        <f>IFERROR(INDEX(Menu!$C$6:$C$205,MATCH($B1181,Menu!$B$6:$B$205,0)),"")</f>
        <v/>
      </c>
      <c r="D1181" s="18"/>
      <c r="E1181" s="8" t="str">
        <f>IFERROR(INDEX(Menu!$E$6:$E$205,MATCH($B1181,Menu!$B$6:$B$205,0)),"")</f>
        <v/>
      </c>
      <c r="F1181" s="8" t="str">
        <f t="shared" si="90"/>
        <v/>
      </c>
      <c r="G1181" s="15" t="str">
        <f>IFERROR(INDEX(Menu!$D$6:$D$205,MATCH($B1181,Menu!$B$6:$B$205,0)),"")</f>
        <v/>
      </c>
      <c r="H1181" s="15" t="str">
        <f t="shared" si="91"/>
        <v/>
      </c>
      <c r="I1181" s="15" t="str">
        <f t="shared" si="92"/>
        <v/>
      </c>
      <c r="J1181" s="10"/>
      <c r="K1181" s="10"/>
      <c r="L1181" t="str">
        <f t="shared" si="93"/>
        <v/>
      </c>
      <c r="M1181" s="14" t="str">
        <f t="shared" si="94"/>
        <v/>
      </c>
    </row>
    <row r="1182" spans="1:13" x14ac:dyDescent="0.25">
      <c r="A1182" s="16"/>
      <c r="B1182" s="10"/>
      <c r="C1182" s="14" t="str">
        <f>IFERROR(INDEX(Menu!$C$6:$C$205,MATCH($B1182,Menu!$B$6:$B$205,0)),"")</f>
        <v/>
      </c>
      <c r="D1182" s="18"/>
      <c r="E1182" s="8" t="str">
        <f>IFERROR(INDEX(Menu!$E$6:$E$205,MATCH($B1182,Menu!$B$6:$B$205,0)),"")</f>
        <v/>
      </c>
      <c r="F1182" s="8" t="str">
        <f t="shared" si="90"/>
        <v/>
      </c>
      <c r="G1182" s="15" t="str">
        <f>IFERROR(INDEX(Menu!$D$6:$D$205,MATCH($B1182,Menu!$B$6:$B$205,0)),"")</f>
        <v/>
      </c>
      <c r="H1182" s="15" t="str">
        <f t="shared" si="91"/>
        <v/>
      </c>
      <c r="I1182" s="15" t="str">
        <f t="shared" si="92"/>
        <v/>
      </c>
      <c r="J1182" s="10"/>
      <c r="K1182" s="10"/>
      <c r="L1182" t="str">
        <f t="shared" si="93"/>
        <v/>
      </c>
      <c r="M1182" s="14" t="str">
        <f t="shared" si="94"/>
        <v/>
      </c>
    </row>
    <row r="1183" spans="1:13" x14ac:dyDescent="0.25">
      <c r="A1183" s="16"/>
      <c r="B1183" s="10"/>
      <c r="C1183" s="14" t="str">
        <f>IFERROR(INDEX(Menu!$C$6:$C$205,MATCH($B1183,Menu!$B$6:$B$205,0)),"")</f>
        <v/>
      </c>
      <c r="D1183" s="18"/>
      <c r="E1183" s="8" t="str">
        <f>IFERROR(INDEX(Menu!$E$6:$E$205,MATCH($B1183,Menu!$B$6:$B$205,0)),"")</f>
        <v/>
      </c>
      <c r="F1183" s="8" t="str">
        <f t="shared" si="90"/>
        <v/>
      </c>
      <c r="G1183" s="15" t="str">
        <f>IFERROR(INDEX(Menu!$D$6:$D$205,MATCH($B1183,Menu!$B$6:$B$205,0)),"")</f>
        <v/>
      </c>
      <c r="H1183" s="15" t="str">
        <f t="shared" si="91"/>
        <v/>
      </c>
      <c r="I1183" s="15" t="str">
        <f t="shared" si="92"/>
        <v/>
      </c>
      <c r="J1183" s="10"/>
      <c r="K1183" s="10"/>
      <c r="L1183" t="str">
        <f t="shared" si="93"/>
        <v/>
      </c>
      <c r="M1183" s="14" t="str">
        <f t="shared" si="94"/>
        <v/>
      </c>
    </row>
    <row r="1184" spans="1:13" x14ac:dyDescent="0.25">
      <c r="A1184" s="16"/>
      <c r="B1184" s="10"/>
      <c r="C1184" s="14" t="str">
        <f>IFERROR(INDEX(Menu!$C$6:$C$205,MATCH($B1184,Menu!$B$6:$B$205,0)),"")</f>
        <v/>
      </c>
      <c r="D1184" s="18"/>
      <c r="E1184" s="8" t="str">
        <f>IFERROR(INDEX(Menu!$E$6:$E$205,MATCH($B1184,Menu!$B$6:$B$205,0)),"")</f>
        <v/>
      </c>
      <c r="F1184" s="8" t="str">
        <f t="shared" si="90"/>
        <v/>
      </c>
      <c r="G1184" s="15" t="str">
        <f>IFERROR(INDEX(Menu!$D$6:$D$205,MATCH($B1184,Menu!$B$6:$B$205,0)),"")</f>
        <v/>
      </c>
      <c r="H1184" s="15" t="str">
        <f t="shared" si="91"/>
        <v/>
      </c>
      <c r="I1184" s="15" t="str">
        <f t="shared" si="92"/>
        <v/>
      </c>
      <c r="J1184" s="10"/>
      <c r="K1184" s="10"/>
      <c r="L1184" t="str">
        <f t="shared" si="93"/>
        <v/>
      </c>
      <c r="M1184" s="14" t="str">
        <f t="shared" si="94"/>
        <v/>
      </c>
    </row>
    <row r="1185" spans="1:13" x14ac:dyDescent="0.25">
      <c r="A1185" s="16"/>
      <c r="B1185" s="10"/>
      <c r="C1185" s="14" t="str">
        <f>IFERROR(INDEX(Menu!$C$6:$C$205,MATCH($B1185,Menu!$B$6:$B$205,0)),"")</f>
        <v/>
      </c>
      <c r="D1185" s="18"/>
      <c r="E1185" s="8" t="str">
        <f>IFERROR(INDEX(Menu!$E$6:$E$205,MATCH($B1185,Menu!$B$6:$B$205,0)),"")</f>
        <v/>
      </c>
      <c r="F1185" s="8" t="str">
        <f t="shared" si="90"/>
        <v/>
      </c>
      <c r="G1185" s="15" t="str">
        <f>IFERROR(INDEX(Menu!$D$6:$D$205,MATCH($B1185,Menu!$B$6:$B$205,0)),"")</f>
        <v/>
      </c>
      <c r="H1185" s="15" t="str">
        <f t="shared" si="91"/>
        <v/>
      </c>
      <c r="I1185" s="15" t="str">
        <f t="shared" si="92"/>
        <v/>
      </c>
      <c r="J1185" s="10"/>
      <c r="K1185" s="10"/>
      <c r="L1185" t="str">
        <f t="shared" si="93"/>
        <v/>
      </c>
      <c r="M1185" s="14" t="str">
        <f t="shared" si="94"/>
        <v/>
      </c>
    </row>
    <row r="1186" spans="1:13" x14ac:dyDescent="0.25">
      <c r="A1186" s="16"/>
      <c r="B1186" s="10"/>
      <c r="C1186" s="14" t="str">
        <f>IFERROR(INDEX(Menu!$C$6:$C$205,MATCH($B1186,Menu!$B$6:$B$205,0)),"")</f>
        <v/>
      </c>
      <c r="D1186" s="18"/>
      <c r="E1186" s="8" t="str">
        <f>IFERROR(INDEX(Menu!$E$6:$E$205,MATCH($B1186,Menu!$B$6:$B$205,0)),"")</f>
        <v/>
      </c>
      <c r="F1186" s="8" t="str">
        <f t="shared" si="90"/>
        <v/>
      </c>
      <c r="G1186" s="15" t="str">
        <f>IFERROR(INDEX(Menu!$D$6:$D$205,MATCH($B1186,Menu!$B$6:$B$205,0)),"")</f>
        <v/>
      </c>
      <c r="H1186" s="15" t="str">
        <f t="shared" si="91"/>
        <v/>
      </c>
      <c r="I1186" s="15" t="str">
        <f t="shared" si="92"/>
        <v/>
      </c>
      <c r="J1186" s="10"/>
      <c r="K1186" s="10"/>
      <c r="L1186" t="str">
        <f t="shared" si="93"/>
        <v/>
      </c>
      <c r="M1186" s="14" t="str">
        <f t="shared" si="94"/>
        <v/>
      </c>
    </row>
    <row r="1187" spans="1:13" x14ac:dyDescent="0.25">
      <c r="A1187" s="16"/>
      <c r="B1187" s="10"/>
      <c r="C1187" s="14" t="str">
        <f>IFERROR(INDEX(Menu!$C$6:$C$205,MATCH($B1187,Menu!$B$6:$B$205,0)),"")</f>
        <v/>
      </c>
      <c r="D1187" s="18"/>
      <c r="E1187" s="8" t="str">
        <f>IFERROR(INDEX(Menu!$E$6:$E$205,MATCH($B1187,Menu!$B$6:$B$205,0)),"")</f>
        <v/>
      </c>
      <c r="F1187" s="8" t="str">
        <f t="shared" si="90"/>
        <v/>
      </c>
      <c r="G1187" s="15" t="str">
        <f>IFERROR(INDEX(Menu!$D$6:$D$205,MATCH($B1187,Menu!$B$6:$B$205,0)),"")</f>
        <v/>
      </c>
      <c r="H1187" s="15" t="str">
        <f t="shared" si="91"/>
        <v/>
      </c>
      <c r="I1187" s="15" t="str">
        <f t="shared" si="92"/>
        <v/>
      </c>
      <c r="J1187" s="10"/>
      <c r="K1187" s="10"/>
      <c r="L1187" t="str">
        <f t="shared" si="93"/>
        <v/>
      </c>
      <c r="M1187" s="14" t="str">
        <f t="shared" si="94"/>
        <v/>
      </c>
    </row>
    <row r="1188" spans="1:13" x14ac:dyDescent="0.25">
      <c r="A1188" s="16"/>
      <c r="B1188" s="10"/>
      <c r="C1188" s="14" t="str">
        <f>IFERROR(INDEX(Menu!$C$6:$C$205,MATCH($B1188,Menu!$B$6:$B$205,0)),"")</f>
        <v/>
      </c>
      <c r="D1188" s="18"/>
      <c r="E1188" s="8" t="str">
        <f>IFERROR(INDEX(Menu!$E$6:$E$205,MATCH($B1188,Menu!$B$6:$B$205,0)),"")</f>
        <v/>
      </c>
      <c r="F1188" s="8" t="str">
        <f t="shared" si="90"/>
        <v/>
      </c>
      <c r="G1188" s="15" t="str">
        <f>IFERROR(INDEX(Menu!$D$6:$D$205,MATCH($B1188,Menu!$B$6:$B$205,0)),"")</f>
        <v/>
      </c>
      <c r="H1188" s="15" t="str">
        <f t="shared" si="91"/>
        <v/>
      </c>
      <c r="I1188" s="15" t="str">
        <f t="shared" si="92"/>
        <v/>
      </c>
      <c r="J1188" s="10"/>
      <c r="K1188" s="10"/>
      <c r="L1188" t="str">
        <f t="shared" si="93"/>
        <v/>
      </c>
      <c r="M1188" s="14" t="str">
        <f t="shared" si="94"/>
        <v/>
      </c>
    </row>
    <row r="1189" spans="1:13" x14ac:dyDescent="0.25">
      <c r="A1189" s="16"/>
      <c r="B1189" s="10"/>
      <c r="C1189" s="14" t="str">
        <f>IFERROR(INDEX(Menu!$C$6:$C$205,MATCH($B1189,Menu!$B$6:$B$205,0)),"")</f>
        <v/>
      </c>
      <c r="D1189" s="18"/>
      <c r="E1189" s="8" t="str">
        <f>IFERROR(INDEX(Menu!$E$6:$E$205,MATCH($B1189,Menu!$B$6:$B$205,0)),"")</f>
        <v/>
      </c>
      <c r="F1189" s="8" t="str">
        <f t="shared" si="90"/>
        <v/>
      </c>
      <c r="G1189" s="15" t="str">
        <f>IFERROR(INDEX(Menu!$D$6:$D$205,MATCH($B1189,Menu!$B$6:$B$205,0)),"")</f>
        <v/>
      </c>
      <c r="H1189" s="15" t="str">
        <f t="shared" si="91"/>
        <v/>
      </c>
      <c r="I1189" s="15" t="str">
        <f t="shared" si="92"/>
        <v/>
      </c>
      <c r="J1189" s="10"/>
      <c r="K1189" s="10"/>
      <c r="L1189" t="str">
        <f t="shared" si="93"/>
        <v/>
      </c>
      <c r="M1189" s="14" t="str">
        <f t="shared" si="94"/>
        <v/>
      </c>
    </row>
    <row r="1190" spans="1:13" x14ac:dyDescent="0.25">
      <c r="A1190" s="16"/>
      <c r="B1190" s="10"/>
      <c r="C1190" s="14" t="str">
        <f>IFERROR(INDEX(Menu!$C$6:$C$205,MATCH($B1190,Menu!$B$6:$B$205,0)),"")</f>
        <v/>
      </c>
      <c r="D1190" s="18"/>
      <c r="E1190" s="8" t="str">
        <f>IFERROR(INDEX(Menu!$E$6:$E$205,MATCH($B1190,Menu!$B$6:$B$205,0)),"")</f>
        <v/>
      </c>
      <c r="F1190" s="8" t="str">
        <f t="shared" si="90"/>
        <v/>
      </c>
      <c r="G1190" s="15" t="str">
        <f>IFERROR(INDEX(Menu!$D$6:$D$205,MATCH($B1190,Menu!$B$6:$B$205,0)),"")</f>
        <v/>
      </c>
      <c r="H1190" s="15" t="str">
        <f t="shared" si="91"/>
        <v/>
      </c>
      <c r="I1190" s="15" t="str">
        <f t="shared" si="92"/>
        <v/>
      </c>
      <c r="J1190" s="10"/>
      <c r="K1190" s="10"/>
      <c r="L1190" t="str">
        <f t="shared" si="93"/>
        <v/>
      </c>
      <c r="M1190" s="14" t="str">
        <f t="shared" si="94"/>
        <v/>
      </c>
    </row>
    <row r="1191" spans="1:13" x14ac:dyDescent="0.25">
      <c r="A1191" s="16"/>
      <c r="B1191" s="10"/>
      <c r="C1191" s="14" t="str">
        <f>IFERROR(INDEX(Menu!$C$6:$C$205,MATCH($B1191,Menu!$B$6:$B$205,0)),"")</f>
        <v/>
      </c>
      <c r="D1191" s="18"/>
      <c r="E1191" s="8" t="str">
        <f>IFERROR(INDEX(Menu!$E$6:$E$205,MATCH($B1191,Menu!$B$6:$B$205,0)),"")</f>
        <v/>
      </c>
      <c r="F1191" s="8" t="str">
        <f t="shared" si="90"/>
        <v/>
      </c>
      <c r="G1191" s="15" t="str">
        <f>IFERROR(INDEX(Menu!$D$6:$D$205,MATCH($B1191,Menu!$B$6:$B$205,0)),"")</f>
        <v/>
      </c>
      <c r="H1191" s="15" t="str">
        <f t="shared" si="91"/>
        <v/>
      </c>
      <c r="I1191" s="15" t="str">
        <f t="shared" si="92"/>
        <v/>
      </c>
      <c r="J1191" s="10"/>
      <c r="K1191" s="10"/>
      <c r="L1191" t="str">
        <f t="shared" si="93"/>
        <v/>
      </c>
      <c r="M1191" s="14" t="str">
        <f t="shared" si="94"/>
        <v/>
      </c>
    </row>
    <row r="1192" spans="1:13" x14ac:dyDescent="0.25">
      <c r="A1192" s="16"/>
      <c r="B1192" s="10"/>
      <c r="C1192" s="14" t="str">
        <f>IFERROR(INDEX(Menu!$C$6:$C$205,MATCH($B1192,Menu!$B$6:$B$205,0)),"")</f>
        <v/>
      </c>
      <c r="D1192" s="18"/>
      <c r="E1192" s="8" t="str">
        <f>IFERROR(INDEX(Menu!$E$6:$E$205,MATCH($B1192,Menu!$B$6:$B$205,0)),"")</f>
        <v/>
      </c>
      <c r="F1192" s="8" t="str">
        <f t="shared" si="90"/>
        <v/>
      </c>
      <c r="G1192" s="15" t="str">
        <f>IFERROR(INDEX(Menu!$D$6:$D$205,MATCH($B1192,Menu!$B$6:$B$205,0)),"")</f>
        <v/>
      </c>
      <c r="H1192" s="15" t="str">
        <f t="shared" si="91"/>
        <v/>
      </c>
      <c r="I1192" s="15" t="str">
        <f t="shared" si="92"/>
        <v/>
      </c>
      <c r="J1192" s="10"/>
      <c r="K1192" s="10"/>
      <c r="L1192" t="str">
        <f t="shared" si="93"/>
        <v/>
      </c>
      <c r="M1192" s="14" t="str">
        <f t="shared" si="94"/>
        <v/>
      </c>
    </row>
    <row r="1193" spans="1:13" x14ac:dyDescent="0.25">
      <c r="A1193" s="16"/>
      <c r="B1193" s="10"/>
      <c r="C1193" s="14" t="str">
        <f>IFERROR(INDEX(Menu!$C$6:$C$205,MATCH($B1193,Menu!$B$6:$B$205,0)),"")</f>
        <v/>
      </c>
      <c r="D1193" s="18"/>
      <c r="E1193" s="8" t="str">
        <f>IFERROR(INDEX(Menu!$E$6:$E$205,MATCH($B1193,Menu!$B$6:$B$205,0)),"")</f>
        <v/>
      </c>
      <c r="F1193" s="8" t="str">
        <f t="shared" si="90"/>
        <v/>
      </c>
      <c r="G1193" s="15" t="str">
        <f>IFERROR(INDEX(Menu!$D$6:$D$205,MATCH($B1193,Menu!$B$6:$B$205,0)),"")</f>
        <v/>
      </c>
      <c r="H1193" s="15" t="str">
        <f t="shared" si="91"/>
        <v/>
      </c>
      <c r="I1193" s="15" t="str">
        <f t="shared" si="92"/>
        <v/>
      </c>
      <c r="J1193" s="10"/>
      <c r="K1193" s="10"/>
      <c r="L1193" t="str">
        <f t="shared" si="93"/>
        <v/>
      </c>
      <c r="M1193" s="14" t="str">
        <f t="shared" si="94"/>
        <v/>
      </c>
    </row>
    <row r="1194" spans="1:13" x14ac:dyDescent="0.25">
      <c r="A1194" s="16"/>
      <c r="B1194" s="10"/>
      <c r="C1194" s="14" t="str">
        <f>IFERROR(INDEX(Menu!$C$6:$C$205,MATCH($B1194,Menu!$B$6:$B$205,0)),"")</f>
        <v/>
      </c>
      <c r="D1194" s="18"/>
      <c r="E1194" s="8" t="str">
        <f>IFERROR(INDEX(Menu!$E$6:$E$205,MATCH($B1194,Menu!$B$6:$B$205,0)),"")</f>
        <v/>
      </c>
      <c r="F1194" s="8" t="str">
        <f t="shared" si="90"/>
        <v/>
      </c>
      <c r="G1194" s="15" t="str">
        <f>IFERROR(INDEX(Menu!$D$6:$D$205,MATCH($B1194,Menu!$B$6:$B$205,0)),"")</f>
        <v/>
      </c>
      <c r="H1194" s="15" t="str">
        <f t="shared" si="91"/>
        <v/>
      </c>
      <c r="I1194" s="15" t="str">
        <f t="shared" si="92"/>
        <v/>
      </c>
      <c r="J1194" s="10"/>
      <c r="K1194" s="10"/>
      <c r="L1194" t="str">
        <f t="shared" si="93"/>
        <v/>
      </c>
      <c r="M1194" s="14" t="str">
        <f t="shared" si="94"/>
        <v/>
      </c>
    </row>
    <row r="1195" spans="1:13" x14ac:dyDescent="0.25">
      <c r="A1195" s="16"/>
      <c r="B1195" s="10"/>
      <c r="C1195" s="14" t="str">
        <f>IFERROR(INDEX(Menu!$C$6:$C$205,MATCH($B1195,Menu!$B$6:$B$205,0)),"")</f>
        <v/>
      </c>
      <c r="D1195" s="18"/>
      <c r="E1195" s="8" t="str">
        <f>IFERROR(INDEX(Menu!$E$6:$E$205,MATCH($B1195,Menu!$B$6:$B$205,0)),"")</f>
        <v/>
      </c>
      <c r="F1195" s="8" t="str">
        <f t="shared" si="90"/>
        <v/>
      </c>
      <c r="G1195" s="15" t="str">
        <f>IFERROR(INDEX(Menu!$D$6:$D$205,MATCH($B1195,Menu!$B$6:$B$205,0)),"")</f>
        <v/>
      </c>
      <c r="H1195" s="15" t="str">
        <f t="shared" si="91"/>
        <v/>
      </c>
      <c r="I1195" s="15" t="str">
        <f t="shared" si="92"/>
        <v/>
      </c>
      <c r="J1195" s="10"/>
      <c r="K1195" s="10"/>
      <c r="L1195" t="str">
        <f t="shared" si="93"/>
        <v/>
      </c>
      <c r="M1195" s="14" t="str">
        <f t="shared" si="94"/>
        <v/>
      </c>
    </row>
    <row r="1196" spans="1:13" x14ac:dyDescent="0.25">
      <c r="A1196" s="16"/>
      <c r="B1196" s="10"/>
      <c r="C1196" s="14" t="str">
        <f>IFERROR(INDEX(Menu!$C$6:$C$205,MATCH($B1196,Menu!$B$6:$B$205,0)),"")</f>
        <v/>
      </c>
      <c r="D1196" s="18"/>
      <c r="E1196" s="8" t="str">
        <f>IFERROR(INDEX(Menu!$E$6:$E$205,MATCH($B1196,Menu!$B$6:$B$205,0)),"")</f>
        <v/>
      </c>
      <c r="F1196" s="8" t="str">
        <f t="shared" si="90"/>
        <v/>
      </c>
      <c r="G1196" s="15" t="str">
        <f>IFERROR(INDEX(Menu!$D$6:$D$205,MATCH($B1196,Menu!$B$6:$B$205,0)),"")</f>
        <v/>
      </c>
      <c r="H1196" s="15" t="str">
        <f t="shared" si="91"/>
        <v/>
      </c>
      <c r="I1196" s="15" t="str">
        <f t="shared" si="92"/>
        <v/>
      </c>
      <c r="J1196" s="10"/>
      <c r="K1196" s="10"/>
      <c r="L1196" t="str">
        <f t="shared" si="93"/>
        <v/>
      </c>
      <c r="M1196" s="14" t="str">
        <f t="shared" si="94"/>
        <v/>
      </c>
    </row>
    <row r="1197" spans="1:13" x14ac:dyDescent="0.25">
      <c r="A1197" s="16"/>
      <c r="B1197" s="10"/>
      <c r="C1197" s="14" t="str">
        <f>IFERROR(INDEX(Menu!$C$6:$C$205,MATCH($B1197,Menu!$B$6:$B$205,0)),"")</f>
        <v/>
      </c>
      <c r="D1197" s="18"/>
      <c r="E1197" s="8" t="str">
        <f>IFERROR(INDEX(Menu!$E$6:$E$205,MATCH($B1197,Menu!$B$6:$B$205,0)),"")</f>
        <v/>
      </c>
      <c r="F1197" s="8" t="str">
        <f t="shared" si="90"/>
        <v/>
      </c>
      <c r="G1197" s="15" t="str">
        <f>IFERROR(INDEX(Menu!$D$6:$D$205,MATCH($B1197,Menu!$B$6:$B$205,0)),"")</f>
        <v/>
      </c>
      <c r="H1197" s="15" t="str">
        <f t="shared" si="91"/>
        <v/>
      </c>
      <c r="I1197" s="15" t="str">
        <f t="shared" si="92"/>
        <v/>
      </c>
      <c r="J1197" s="10"/>
      <c r="K1197" s="10"/>
      <c r="L1197" t="str">
        <f t="shared" si="93"/>
        <v/>
      </c>
      <c r="M1197" s="14" t="str">
        <f t="shared" si="94"/>
        <v/>
      </c>
    </row>
    <row r="1198" spans="1:13" x14ac:dyDescent="0.25">
      <c r="A1198" s="16"/>
      <c r="B1198" s="10"/>
      <c r="C1198" s="14" t="str">
        <f>IFERROR(INDEX(Menu!$C$6:$C$205,MATCH($B1198,Menu!$B$6:$B$205,0)),"")</f>
        <v/>
      </c>
      <c r="D1198" s="18"/>
      <c r="E1198" s="8" t="str">
        <f>IFERROR(INDEX(Menu!$E$6:$E$205,MATCH($B1198,Menu!$B$6:$B$205,0)),"")</f>
        <v/>
      </c>
      <c r="F1198" s="8" t="str">
        <f t="shared" si="90"/>
        <v/>
      </c>
      <c r="G1198" s="15" t="str">
        <f>IFERROR(INDEX(Menu!$D$6:$D$205,MATCH($B1198,Menu!$B$6:$B$205,0)),"")</f>
        <v/>
      </c>
      <c r="H1198" s="15" t="str">
        <f t="shared" si="91"/>
        <v/>
      </c>
      <c r="I1198" s="15" t="str">
        <f t="shared" si="92"/>
        <v/>
      </c>
      <c r="J1198" s="10"/>
      <c r="K1198" s="10"/>
      <c r="L1198" t="str">
        <f t="shared" si="93"/>
        <v/>
      </c>
      <c r="M1198" s="14" t="str">
        <f t="shared" si="94"/>
        <v/>
      </c>
    </row>
    <row r="1199" spans="1:13" x14ac:dyDescent="0.25">
      <c r="A1199" s="16"/>
      <c r="B1199" s="10"/>
      <c r="C1199" s="14" t="str">
        <f>IFERROR(INDEX(Menu!$C$6:$C$205,MATCH($B1199,Menu!$B$6:$B$205,0)),"")</f>
        <v/>
      </c>
      <c r="D1199" s="18"/>
      <c r="E1199" s="8" t="str">
        <f>IFERROR(INDEX(Menu!$E$6:$E$205,MATCH($B1199,Menu!$B$6:$B$205,0)),"")</f>
        <v/>
      </c>
      <c r="F1199" s="8" t="str">
        <f t="shared" si="90"/>
        <v/>
      </c>
      <c r="G1199" s="15" t="str">
        <f>IFERROR(INDEX(Menu!$D$6:$D$205,MATCH($B1199,Menu!$B$6:$B$205,0)),"")</f>
        <v/>
      </c>
      <c r="H1199" s="15" t="str">
        <f t="shared" si="91"/>
        <v/>
      </c>
      <c r="I1199" s="15" t="str">
        <f t="shared" si="92"/>
        <v/>
      </c>
      <c r="J1199" s="10"/>
      <c r="K1199" s="10"/>
      <c r="L1199" t="str">
        <f t="shared" si="93"/>
        <v/>
      </c>
      <c r="M1199" s="14" t="str">
        <f t="shared" si="94"/>
        <v/>
      </c>
    </row>
    <row r="1200" spans="1:13" x14ac:dyDescent="0.25">
      <c r="A1200" s="16"/>
      <c r="B1200" s="10"/>
      <c r="C1200" s="14" t="str">
        <f>IFERROR(INDEX(Menu!$C$6:$C$205,MATCH($B1200,Menu!$B$6:$B$205,0)),"")</f>
        <v/>
      </c>
      <c r="D1200" s="18"/>
      <c r="E1200" s="8" t="str">
        <f>IFERROR(INDEX(Menu!$E$6:$E$205,MATCH($B1200,Menu!$B$6:$B$205,0)),"")</f>
        <v/>
      </c>
      <c r="F1200" s="8" t="str">
        <f t="shared" si="90"/>
        <v/>
      </c>
      <c r="G1200" s="15" t="str">
        <f>IFERROR(INDEX(Menu!$D$6:$D$205,MATCH($B1200,Menu!$B$6:$B$205,0)),"")</f>
        <v/>
      </c>
      <c r="H1200" s="15" t="str">
        <f t="shared" si="91"/>
        <v/>
      </c>
      <c r="I1200" s="15" t="str">
        <f t="shared" si="92"/>
        <v/>
      </c>
      <c r="J1200" s="10"/>
      <c r="K1200" s="10"/>
      <c r="L1200" t="str">
        <f t="shared" si="93"/>
        <v/>
      </c>
      <c r="M1200" s="14" t="str">
        <f t="shared" si="94"/>
        <v/>
      </c>
    </row>
    <row r="1201" spans="1:13" x14ac:dyDescent="0.25">
      <c r="A1201" s="16"/>
      <c r="B1201" s="10"/>
      <c r="C1201" s="14" t="str">
        <f>IFERROR(INDEX(Menu!$C$6:$C$205,MATCH($B1201,Menu!$B$6:$B$205,0)),"")</f>
        <v/>
      </c>
      <c r="D1201" s="18"/>
      <c r="E1201" s="8" t="str">
        <f>IFERROR(INDEX(Menu!$E$6:$E$205,MATCH($B1201,Menu!$B$6:$B$205,0)),"")</f>
        <v/>
      </c>
      <c r="F1201" s="8" t="str">
        <f t="shared" si="90"/>
        <v/>
      </c>
      <c r="G1201" s="15" t="str">
        <f>IFERROR(INDEX(Menu!$D$6:$D$205,MATCH($B1201,Menu!$B$6:$B$205,0)),"")</f>
        <v/>
      </c>
      <c r="H1201" s="15" t="str">
        <f t="shared" si="91"/>
        <v/>
      </c>
      <c r="I1201" s="15" t="str">
        <f t="shared" si="92"/>
        <v/>
      </c>
      <c r="J1201" s="10"/>
      <c r="K1201" s="10"/>
      <c r="L1201" t="str">
        <f t="shared" si="93"/>
        <v/>
      </c>
      <c r="M1201" s="14" t="str">
        <f t="shared" si="94"/>
        <v/>
      </c>
    </row>
    <row r="1202" spans="1:13" x14ac:dyDescent="0.25">
      <c r="A1202" s="16"/>
      <c r="B1202" s="10"/>
      <c r="C1202" s="14" t="str">
        <f>IFERROR(INDEX(Menu!$C$6:$C$205,MATCH($B1202,Menu!$B$6:$B$205,0)),"")</f>
        <v/>
      </c>
      <c r="D1202" s="18"/>
      <c r="E1202" s="8" t="str">
        <f>IFERROR(INDEX(Menu!$E$6:$E$205,MATCH($B1202,Menu!$B$6:$B$205,0)),"")</f>
        <v/>
      </c>
      <c r="F1202" s="8" t="str">
        <f t="shared" si="90"/>
        <v/>
      </c>
      <c r="G1202" s="15" t="str">
        <f>IFERROR(INDEX(Menu!$D$6:$D$205,MATCH($B1202,Menu!$B$6:$B$205,0)),"")</f>
        <v/>
      </c>
      <c r="H1202" s="15" t="str">
        <f t="shared" si="91"/>
        <v/>
      </c>
      <c r="I1202" s="15" t="str">
        <f t="shared" si="92"/>
        <v/>
      </c>
      <c r="J1202" s="10"/>
      <c r="K1202" s="10"/>
      <c r="L1202" t="str">
        <f t="shared" si="93"/>
        <v/>
      </c>
      <c r="M1202" s="14" t="str">
        <f t="shared" si="94"/>
        <v/>
      </c>
    </row>
    <row r="1203" spans="1:13" x14ac:dyDescent="0.25">
      <c r="A1203" s="16"/>
      <c r="B1203" s="10"/>
      <c r="C1203" s="14" t="str">
        <f>IFERROR(INDEX(Menu!$C$6:$C$205,MATCH($B1203,Menu!$B$6:$B$205,0)),"")</f>
        <v/>
      </c>
      <c r="D1203" s="18"/>
      <c r="E1203" s="8" t="str">
        <f>IFERROR(INDEX(Menu!$E$6:$E$205,MATCH($B1203,Menu!$B$6:$B$205,0)),"")</f>
        <v/>
      </c>
      <c r="F1203" s="8" t="str">
        <f t="shared" si="90"/>
        <v/>
      </c>
      <c r="G1203" s="15" t="str">
        <f>IFERROR(INDEX(Menu!$D$6:$D$205,MATCH($B1203,Menu!$B$6:$B$205,0)),"")</f>
        <v/>
      </c>
      <c r="H1203" s="15" t="str">
        <f t="shared" si="91"/>
        <v/>
      </c>
      <c r="I1203" s="15" t="str">
        <f t="shared" si="92"/>
        <v/>
      </c>
      <c r="J1203" s="10"/>
      <c r="K1203" s="10"/>
      <c r="L1203" t="str">
        <f t="shared" si="93"/>
        <v/>
      </c>
      <c r="M1203" s="14" t="str">
        <f t="shared" si="94"/>
        <v/>
      </c>
    </row>
    <row r="1204" spans="1:13" x14ac:dyDescent="0.25">
      <c r="A1204" s="16"/>
      <c r="B1204" s="10"/>
      <c r="C1204" s="14" t="str">
        <f>IFERROR(INDEX(Menu!$C$6:$C$205,MATCH($B1204,Menu!$B$6:$B$205,0)),"")</f>
        <v/>
      </c>
      <c r="D1204" s="18"/>
      <c r="E1204" s="8" t="str">
        <f>IFERROR(INDEX(Menu!$E$6:$E$205,MATCH($B1204,Menu!$B$6:$B$205,0)),"")</f>
        <v/>
      </c>
      <c r="F1204" s="8" t="str">
        <f t="shared" si="90"/>
        <v/>
      </c>
      <c r="G1204" s="15" t="str">
        <f>IFERROR(INDEX(Menu!$D$6:$D$205,MATCH($B1204,Menu!$B$6:$B$205,0)),"")</f>
        <v/>
      </c>
      <c r="H1204" s="15" t="str">
        <f t="shared" si="91"/>
        <v/>
      </c>
      <c r="I1204" s="15" t="str">
        <f t="shared" si="92"/>
        <v/>
      </c>
      <c r="J1204" s="10"/>
      <c r="K1204" s="10"/>
      <c r="L1204" t="str">
        <f t="shared" si="93"/>
        <v/>
      </c>
      <c r="M1204" s="14" t="str">
        <f t="shared" si="94"/>
        <v/>
      </c>
    </row>
    <row r="1205" spans="1:13" x14ac:dyDescent="0.25">
      <c r="A1205" s="16"/>
      <c r="B1205" s="10"/>
      <c r="C1205" s="14" t="str">
        <f>IFERROR(INDEX(Menu!$C$6:$C$205,MATCH($B1205,Menu!$B$6:$B$205,0)),"")</f>
        <v/>
      </c>
      <c r="D1205" s="18"/>
      <c r="E1205" s="8" t="str">
        <f>IFERROR(INDEX(Menu!$E$6:$E$205,MATCH($B1205,Menu!$B$6:$B$205,0)),"")</f>
        <v/>
      </c>
      <c r="F1205" s="8" t="str">
        <f t="shared" si="90"/>
        <v/>
      </c>
      <c r="G1205" s="15" t="str">
        <f>IFERROR(INDEX(Menu!$D$6:$D$205,MATCH($B1205,Menu!$B$6:$B$205,0)),"")</f>
        <v/>
      </c>
      <c r="H1205" s="15" t="str">
        <f t="shared" si="91"/>
        <v/>
      </c>
      <c r="I1205" s="15" t="str">
        <f t="shared" si="92"/>
        <v/>
      </c>
      <c r="J1205" s="10"/>
      <c r="K1205" s="10"/>
      <c r="L1205" t="str">
        <f t="shared" si="93"/>
        <v/>
      </c>
      <c r="M1205" s="14" t="str">
        <f t="shared" si="94"/>
        <v/>
      </c>
    </row>
    <row r="1206" spans="1:13" x14ac:dyDescent="0.25">
      <c r="A1206" s="16"/>
      <c r="B1206" s="10"/>
      <c r="C1206" s="14" t="str">
        <f>IFERROR(INDEX(Menu!$C$6:$C$205,MATCH($B1206,Menu!$B$6:$B$205,0)),"")</f>
        <v/>
      </c>
      <c r="D1206" s="18"/>
      <c r="E1206" s="8" t="str">
        <f>IFERROR(INDEX(Menu!$E$6:$E$205,MATCH($B1206,Menu!$B$6:$B$205,0)),"")</f>
        <v/>
      </c>
      <c r="F1206" s="8" t="str">
        <f t="shared" si="90"/>
        <v/>
      </c>
      <c r="G1206" s="15" t="str">
        <f>IFERROR(INDEX(Menu!$D$6:$D$205,MATCH($B1206,Menu!$B$6:$B$205,0)),"")</f>
        <v/>
      </c>
      <c r="H1206" s="15" t="str">
        <f t="shared" si="91"/>
        <v/>
      </c>
      <c r="I1206" s="15" t="str">
        <f t="shared" si="92"/>
        <v/>
      </c>
      <c r="J1206" s="10"/>
      <c r="K1206" s="10"/>
      <c r="L1206" t="str">
        <f t="shared" si="93"/>
        <v/>
      </c>
      <c r="M1206" s="14" t="str">
        <f t="shared" si="94"/>
        <v/>
      </c>
    </row>
    <row r="1207" spans="1:13" x14ac:dyDescent="0.25">
      <c r="A1207" s="16"/>
      <c r="B1207" s="10"/>
      <c r="C1207" s="14" t="str">
        <f>IFERROR(INDEX(Menu!$C$6:$C$205,MATCH($B1207,Menu!$B$6:$B$205,0)),"")</f>
        <v/>
      </c>
      <c r="D1207" s="18"/>
      <c r="E1207" s="8" t="str">
        <f>IFERROR(INDEX(Menu!$E$6:$E$205,MATCH($B1207,Menu!$B$6:$B$205,0)),"")</f>
        <v/>
      </c>
      <c r="F1207" s="8" t="str">
        <f t="shared" si="90"/>
        <v/>
      </c>
      <c r="G1207" s="15" t="str">
        <f>IFERROR(INDEX(Menu!$D$6:$D$205,MATCH($B1207,Menu!$B$6:$B$205,0)),"")</f>
        <v/>
      </c>
      <c r="H1207" s="15" t="str">
        <f t="shared" si="91"/>
        <v/>
      </c>
      <c r="I1207" s="15" t="str">
        <f t="shared" si="92"/>
        <v/>
      </c>
      <c r="J1207" s="10"/>
      <c r="K1207" s="10"/>
      <c r="L1207" t="str">
        <f t="shared" si="93"/>
        <v/>
      </c>
      <c r="M1207" s="14" t="str">
        <f t="shared" si="94"/>
        <v/>
      </c>
    </row>
    <row r="1208" spans="1:13" x14ac:dyDescent="0.25">
      <c r="A1208" s="16"/>
      <c r="B1208" s="10"/>
      <c r="C1208" s="14" t="str">
        <f>IFERROR(INDEX(Menu!$C$6:$C$205,MATCH($B1208,Menu!$B$6:$B$205,0)),"")</f>
        <v/>
      </c>
      <c r="D1208" s="18"/>
      <c r="E1208" s="8" t="str">
        <f>IFERROR(INDEX(Menu!$E$6:$E$205,MATCH($B1208,Menu!$B$6:$B$205,0)),"")</f>
        <v/>
      </c>
      <c r="F1208" s="8" t="str">
        <f t="shared" si="90"/>
        <v/>
      </c>
      <c r="G1208" s="15" t="str">
        <f>IFERROR(INDEX(Menu!$D$6:$D$205,MATCH($B1208,Menu!$B$6:$B$205,0)),"")</f>
        <v/>
      </c>
      <c r="H1208" s="15" t="str">
        <f t="shared" si="91"/>
        <v/>
      </c>
      <c r="I1208" s="15" t="str">
        <f t="shared" si="92"/>
        <v/>
      </c>
      <c r="J1208" s="10"/>
      <c r="K1208" s="10"/>
      <c r="L1208" t="str">
        <f t="shared" si="93"/>
        <v/>
      </c>
      <c r="M1208" s="14" t="str">
        <f t="shared" si="94"/>
        <v/>
      </c>
    </row>
    <row r="1209" spans="1:13" x14ac:dyDescent="0.25">
      <c r="A1209" s="16"/>
      <c r="B1209" s="10"/>
      <c r="C1209" s="14" t="str">
        <f>IFERROR(INDEX(Menu!$C$6:$C$205,MATCH($B1209,Menu!$B$6:$B$205,0)),"")</f>
        <v/>
      </c>
      <c r="D1209" s="18"/>
      <c r="E1209" s="8" t="str">
        <f>IFERROR(INDEX(Menu!$E$6:$E$205,MATCH($B1209,Menu!$B$6:$B$205,0)),"")</f>
        <v/>
      </c>
      <c r="F1209" s="8" t="str">
        <f t="shared" si="90"/>
        <v/>
      </c>
      <c r="G1209" s="15" t="str">
        <f>IFERROR(INDEX(Menu!$D$6:$D$205,MATCH($B1209,Menu!$B$6:$B$205,0)),"")</f>
        <v/>
      </c>
      <c r="H1209" s="15" t="str">
        <f t="shared" si="91"/>
        <v/>
      </c>
      <c r="I1209" s="15" t="str">
        <f t="shared" si="92"/>
        <v/>
      </c>
      <c r="J1209" s="10"/>
      <c r="K1209" s="10"/>
      <c r="L1209" t="str">
        <f t="shared" si="93"/>
        <v/>
      </c>
      <c r="M1209" s="14" t="str">
        <f t="shared" si="94"/>
        <v/>
      </c>
    </row>
    <row r="1210" spans="1:13" x14ac:dyDescent="0.25">
      <c r="A1210" s="16"/>
      <c r="B1210" s="10"/>
      <c r="C1210" s="14" t="str">
        <f>IFERROR(INDEX(Menu!$C$6:$C$205,MATCH($B1210,Menu!$B$6:$B$205,0)),"")</f>
        <v/>
      </c>
      <c r="D1210" s="18"/>
      <c r="E1210" s="8" t="str">
        <f>IFERROR(INDEX(Menu!$E$6:$E$205,MATCH($B1210,Menu!$B$6:$B$205,0)),"")</f>
        <v/>
      </c>
      <c r="F1210" s="8" t="str">
        <f t="shared" si="90"/>
        <v/>
      </c>
      <c r="G1210" s="15" t="str">
        <f>IFERROR(INDEX(Menu!$D$6:$D$205,MATCH($B1210,Menu!$B$6:$B$205,0)),"")</f>
        <v/>
      </c>
      <c r="H1210" s="15" t="str">
        <f t="shared" si="91"/>
        <v/>
      </c>
      <c r="I1210" s="15" t="str">
        <f t="shared" si="92"/>
        <v/>
      </c>
      <c r="J1210" s="10"/>
      <c r="K1210" s="10"/>
      <c r="L1210" t="str">
        <f t="shared" si="93"/>
        <v/>
      </c>
      <c r="M1210" s="14" t="str">
        <f t="shared" si="94"/>
        <v/>
      </c>
    </row>
    <row r="1211" spans="1:13" x14ac:dyDescent="0.25">
      <c r="A1211" s="16"/>
      <c r="B1211" s="10"/>
      <c r="C1211" s="14" t="str">
        <f>IFERROR(INDEX(Menu!$C$6:$C$205,MATCH($B1211,Menu!$B$6:$B$205,0)),"")</f>
        <v/>
      </c>
      <c r="D1211" s="18"/>
      <c r="E1211" s="8" t="str">
        <f>IFERROR(INDEX(Menu!$E$6:$E$205,MATCH($B1211,Menu!$B$6:$B$205,0)),"")</f>
        <v/>
      </c>
      <c r="F1211" s="8" t="str">
        <f t="shared" si="90"/>
        <v/>
      </c>
      <c r="G1211" s="15" t="str">
        <f>IFERROR(INDEX(Menu!$D$6:$D$205,MATCH($B1211,Menu!$B$6:$B$205,0)),"")</f>
        <v/>
      </c>
      <c r="H1211" s="15" t="str">
        <f t="shared" si="91"/>
        <v/>
      </c>
      <c r="I1211" s="15" t="str">
        <f t="shared" si="92"/>
        <v/>
      </c>
      <c r="J1211" s="10"/>
      <c r="K1211" s="10"/>
      <c r="L1211" t="str">
        <f t="shared" si="93"/>
        <v/>
      </c>
      <c r="M1211" s="14" t="str">
        <f t="shared" si="94"/>
        <v/>
      </c>
    </row>
    <row r="1212" spans="1:13" x14ac:dyDescent="0.25">
      <c r="A1212" s="16"/>
      <c r="B1212" s="10"/>
      <c r="C1212" s="14" t="str">
        <f>IFERROR(INDEX(Menu!$C$6:$C$205,MATCH($B1212,Menu!$B$6:$B$205,0)),"")</f>
        <v/>
      </c>
      <c r="D1212" s="18"/>
      <c r="E1212" s="8" t="str">
        <f>IFERROR(INDEX(Menu!$E$6:$E$205,MATCH($B1212,Menu!$B$6:$B$205,0)),"")</f>
        <v/>
      </c>
      <c r="F1212" s="8" t="str">
        <f t="shared" si="90"/>
        <v/>
      </c>
      <c r="G1212" s="15" t="str">
        <f>IFERROR(INDEX(Menu!$D$6:$D$205,MATCH($B1212,Menu!$B$6:$B$205,0)),"")</f>
        <v/>
      </c>
      <c r="H1212" s="15" t="str">
        <f t="shared" si="91"/>
        <v/>
      </c>
      <c r="I1212" s="15" t="str">
        <f t="shared" si="92"/>
        <v/>
      </c>
      <c r="J1212" s="10"/>
      <c r="K1212" s="10"/>
      <c r="L1212" t="str">
        <f t="shared" si="93"/>
        <v/>
      </c>
      <c r="M1212" s="14" t="str">
        <f t="shared" si="94"/>
        <v/>
      </c>
    </row>
    <row r="1213" spans="1:13" x14ac:dyDescent="0.25">
      <c r="A1213" s="16"/>
      <c r="B1213" s="10"/>
      <c r="C1213" s="14" t="str">
        <f>IFERROR(INDEX(Menu!$C$6:$C$205,MATCH($B1213,Menu!$B$6:$B$205,0)),"")</f>
        <v/>
      </c>
      <c r="D1213" s="18"/>
      <c r="E1213" s="8" t="str">
        <f>IFERROR(INDEX(Menu!$E$6:$E$205,MATCH($B1213,Menu!$B$6:$B$205,0)),"")</f>
        <v/>
      </c>
      <c r="F1213" s="8" t="str">
        <f t="shared" si="90"/>
        <v/>
      </c>
      <c r="G1213" s="15" t="str">
        <f>IFERROR(INDEX(Menu!$D$6:$D$205,MATCH($B1213,Menu!$B$6:$B$205,0)),"")</f>
        <v/>
      </c>
      <c r="H1213" s="15" t="str">
        <f t="shared" si="91"/>
        <v/>
      </c>
      <c r="I1213" s="15" t="str">
        <f t="shared" si="92"/>
        <v/>
      </c>
      <c r="J1213" s="10"/>
      <c r="K1213" s="10"/>
      <c r="L1213" t="str">
        <f t="shared" si="93"/>
        <v/>
      </c>
      <c r="M1213" s="14" t="str">
        <f t="shared" si="94"/>
        <v/>
      </c>
    </row>
    <row r="1214" spans="1:13" x14ac:dyDescent="0.25">
      <c r="A1214" s="16"/>
      <c r="B1214" s="10"/>
      <c r="C1214" s="14" t="str">
        <f>IFERROR(INDEX(Menu!$C$6:$C$205,MATCH($B1214,Menu!$B$6:$B$205,0)),"")</f>
        <v/>
      </c>
      <c r="D1214" s="18"/>
      <c r="E1214" s="8" t="str">
        <f>IFERROR(INDEX(Menu!$E$6:$E$205,MATCH($B1214,Menu!$B$6:$B$205,0)),"")</f>
        <v/>
      </c>
      <c r="F1214" s="8" t="str">
        <f t="shared" si="90"/>
        <v/>
      </c>
      <c r="G1214" s="15" t="str">
        <f>IFERROR(INDEX(Menu!$D$6:$D$205,MATCH($B1214,Menu!$B$6:$B$205,0)),"")</f>
        <v/>
      </c>
      <c r="H1214" s="15" t="str">
        <f t="shared" si="91"/>
        <v/>
      </c>
      <c r="I1214" s="15" t="str">
        <f t="shared" si="92"/>
        <v/>
      </c>
      <c r="J1214" s="10"/>
      <c r="K1214" s="10"/>
      <c r="L1214" t="str">
        <f t="shared" si="93"/>
        <v/>
      </c>
      <c r="M1214" s="14" t="str">
        <f t="shared" si="94"/>
        <v/>
      </c>
    </row>
    <row r="1215" spans="1:13" x14ac:dyDescent="0.25">
      <c r="A1215" s="16"/>
      <c r="B1215" s="10"/>
      <c r="C1215" s="14" t="str">
        <f>IFERROR(INDEX(Menu!$C$6:$C$205,MATCH($B1215,Menu!$B$6:$B$205,0)),"")</f>
        <v/>
      </c>
      <c r="D1215" s="18"/>
      <c r="E1215" s="8" t="str">
        <f>IFERROR(INDEX(Menu!$E$6:$E$205,MATCH($B1215,Menu!$B$6:$B$205,0)),"")</f>
        <v/>
      </c>
      <c r="F1215" s="8" t="str">
        <f t="shared" si="90"/>
        <v/>
      </c>
      <c r="G1215" s="15" t="str">
        <f>IFERROR(INDEX(Menu!$D$6:$D$205,MATCH($B1215,Menu!$B$6:$B$205,0)),"")</f>
        <v/>
      </c>
      <c r="H1215" s="15" t="str">
        <f t="shared" si="91"/>
        <v/>
      </c>
      <c r="I1215" s="15" t="str">
        <f t="shared" si="92"/>
        <v/>
      </c>
      <c r="J1215" s="10"/>
      <c r="K1215" s="10"/>
      <c r="L1215" t="str">
        <f t="shared" si="93"/>
        <v/>
      </c>
      <c r="M1215" s="14" t="str">
        <f t="shared" si="94"/>
        <v/>
      </c>
    </row>
    <row r="1216" spans="1:13" x14ac:dyDescent="0.25">
      <c r="A1216" s="16"/>
      <c r="B1216" s="10"/>
      <c r="C1216" s="14" t="str">
        <f>IFERROR(INDEX(Menu!$C$6:$C$205,MATCH($B1216,Menu!$B$6:$B$205,0)),"")</f>
        <v/>
      </c>
      <c r="D1216" s="18"/>
      <c r="E1216" s="8" t="str">
        <f>IFERROR(INDEX(Menu!$E$6:$E$205,MATCH($B1216,Menu!$B$6:$B$205,0)),"")</f>
        <v/>
      </c>
      <c r="F1216" s="8" t="str">
        <f t="shared" si="90"/>
        <v/>
      </c>
      <c r="G1216" s="15" t="str">
        <f>IFERROR(INDEX(Menu!$D$6:$D$205,MATCH($B1216,Menu!$B$6:$B$205,0)),"")</f>
        <v/>
      </c>
      <c r="H1216" s="15" t="str">
        <f t="shared" si="91"/>
        <v/>
      </c>
      <c r="I1216" s="15" t="str">
        <f t="shared" si="92"/>
        <v/>
      </c>
      <c r="J1216" s="10"/>
      <c r="K1216" s="10"/>
      <c r="L1216" t="str">
        <f t="shared" si="93"/>
        <v/>
      </c>
      <c r="M1216" s="14" t="str">
        <f t="shared" si="94"/>
        <v/>
      </c>
    </row>
    <row r="1217" spans="1:13" x14ac:dyDescent="0.25">
      <c r="A1217" s="16"/>
      <c r="B1217" s="10"/>
      <c r="C1217" s="14" t="str">
        <f>IFERROR(INDEX(Menu!$C$6:$C$205,MATCH($B1217,Menu!$B$6:$B$205,0)),"")</f>
        <v/>
      </c>
      <c r="D1217" s="18"/>
      <c r="E1217" s="8" t="str">
        <f>IFERROR(INDEX(Menu!$E$6:$E$205,MATCH($B1217,Menu!$B$6:$B$205,0)),"")</f>
        <v/>
      </c>
      <c r="F1217" s="8" t="str">
        <f t="shared" si="90"/>
        <v/>
      </c>
      <c r="G1217" s="15" t="str">
        <f>IFERROR(INDEX(Menu!$D$6:$D$205,MATCH($B1217,Menu!$B$6:$B$205,0)),"")</f>
        <v/>
      </c>
      <c r="H1217" s="15" t="str">
        <f t="shared" si="91"/>
        <v/>
      </c>
      <c r="I1217" s="15" t="str">
        <f t="shared" si="92"/>
        <v/>
      </c>
      <c r="J1217" s="10"/>
      <c r="K1217" s="10"/>
      <c r="L1217" t="str">
        <f t="shared" si="93"/>
        <v/>
      </c>
      <c r="M1217" s="14" t="str">
        <f t="shared" si="94"/>
        <v/>
      </c>
    </row>
    <row r="1218" spans="1:13" x14ac:dyDescent="0.25">
      <c r="A1218" s="16"/>
      <c r="B1218" s="10"/>
      <c r="C1218" s="14" t="str">
        <f>IFERROR(INDEX(Menu!$C$6:$C$205,MATCH($B1218,Menu!$B$6:$B$205,0)),"")</f>
        <v/>
      </c>
      <c r="D1218" s="18"/>
      <c r="E1218" s="8" t="str">
        <f>IFERROR(INDEX(Menu!$E$6:$E$205,MATCH($B1218,Menu!$B$6:$B$205,0)),"")</f>
        <v/>
      </c>
      <c r="F1218" s="8" t="str">
        <f t="shared" si="90"/>
        <v/>
      </c>
      <c r="G1218" s="15" t="str">
        <f>IFERROR(INDEX(Menu!$D$6:$D$205,MATCH($B1218,Menu!$B$6:$B$205,0)),"")</f>
        <v/>
      </c>
      <c r="H1218" s="15" t="str">
        <f t="shared" si="91"/>
        <v/>
      </c>
      <c r="I1218" s="15" t="str">
        <f t="shared" si="92"/>
        <v/>
      </c>
      <c r="J1218" s="10"/>
      <c r="K1218" s="10"/>
      <c r="L1218" t="str">
        <f t="shared" si="93"/>
        <v/>
      </c>
      <c r="M1218" s="14" t="str">
        <f t="shared" si="94"/>
        <v/>
      </c>
    </row>
    <row r="1219" spans="1:13" x14ac:dyDescent="0.25">
      <c r="A1219" s="16"/>
      <c r="B1219" s="10"/>
      <c r="C1219" s="14" t="str">
        <f>IFERROR(INDEX(Menu!$C$6:$C$205,MATCH($B1219,Menu!$B$6:$B$205,0)),"")</f>
        <v/>
      </c>
      <c r="D1219" s="18"/>
      <c r="E1219" s="8" t="str">
        <f>IFERROR(INDEX(Menu!$E$6:$E$205,MATCH($B1219,Menu!$B$6:$B$205,0)),"")</f>
        <v/>
      </c>
      <c r="F1219" s="8" t="str">
        <f t="shared" si="90"/>
        <v/>
      </c>
      <c r="G1219" s="15" t="str">
        <f>IFERROR(INDEX(Menu!$D$6:$D$205,MATCH($B1219,Menu!$B$6:$B$205,0)),"")</f>
        <v/>
      </c>
      <c r="H1219" s="15" t="str">
        <f t="shared" si="91"/>
        <v/>
      </c>
      <c r="I1219" s="15" t="str">
        <f t="shared" si="92"/>
        <v/>
      </c>
      <c r="J1219" s="10"/>
      <c r="K1219" s="10"/>
      <c r="L1219" t="str">
        <f t="shared" si="93"/>
        <v/>
      </c>
      <c r="M1219" s="14" t="str">
        <f t="shared" si="94"/>
        <v/>
      </c>
    </row>
    <row r="1220" spans="1:13" x14ac:dyDescent="0.25">
      <c r="A1220" s="16"/>
      <c r="B1220" s="10"/>
      <c r="C1220" s="14" t="str">
        <f>IFERROR(INDEX(Menu!$C$6:$C$205,MATCH($B1220,Menu!$B$6:$B$205,0)),"")</f>
        <v/>
      </c>
      <c r="D1220" s="18"/>
      <c r="E1220" s="8" t="str">
        <f>IFERROR(INDEX(Menu!$E$6:$E$205,MATCH($B1220,Menu!$B$6:$B$205,0)),"")</f>
        <v/>
      </c>
      <c r="F1220" s="8" t="str">
        <f t="shared" si="90"/>
        <v/>
      </c>
      <c r="G1220" s="15" t="str">
        <f>IFERROR(INDEX(Menu!$D$6:$D$205,MATCH($B1220,Menu!$B$6:$B$205,0)),"")</f>
        <v/>
      </c>
      <c r="H1220" s="15" t="str">
        <f t="shared" si="91"/>
        <v/>
      </c>
      <c r="I1220" s="15" t="str">
        <f t="shared" si="92"/>
        <v/>
      </c>
      <c r="J1220" s="10"/>
      <c r="K1220" s="10"/>
      <c r="L1220" t="str">
        <f t="shared" si="93"/>
        <v/>
      </c>
      <c r="M1220" s="14" t="str">
        <f t="shared" si="94"/>
        <v/>
      </c>
    </row>
    <row r="1221" spans="1:13" x14ac:dyDescent="0.25">
      <c r="A1221" s="16"/>
      <c r="B1221" s="10"/>
      <c r="C1221" s="14" t="str">
        <f>IFERROR(INDEX(Menu!$C$6:$C$205,MATCH($B1221,Menu!$B$6:$B$205,0)),"")</f>
        <v/>
      </c>
      <c r="D1221" s="18"/>
      <c r="E1221" s="8" t="str">
        <f>IFERROR(INDEX(Menu!$E$6:$E$205,MATCH($B1221,Menu!$B$6:$B$205,0)),"")</f>
        <v/>
      </c>
      <c r="F1221" s="8" t="str">
        <f t="shared" si="90"/>
        <v/>
      </c>
      <c r="G1221" s="15" t="str">
        <f>IFERROR(INDEX(Menu!$D$6:$D$205,MATCH($B1221,Menu!$B$6:$B$205,0)),"")</f>
        <v/>
      </c>
      <c r="H1221" s="15" t="str">
        <f t="shared" si="91"/>
        <v/>
      </c>
      <c r="I1221" s="15" t="str">
        <f t="shared" si="92"/>
        <v/>
      </c>
      <c r="J1221" s="10"/>
      <c r="K1221" s="10"/>
      <c r="L1221" t="str">
        <f t="shared" si="93"/>
        <v/>
      </c>
      <c r="M1221" s="14" t="str">
        <f t="shared" si="94"/>
        <v/>
      </c>
    </row>
    <row r="1222" spans="1:13" x14ac:dyDescent="0.25">
      <c r="A1222" s="16"/>
      <c r="B1222" s="10"/>
      <c r="C1222" s="14" t="str">
        <f>IFERROR(INDEX(Menu!$C$6:$C$205,MATCH($B1222,Menu!$B$6:$B$205,0)),"")</f>
        <v/>
      </c>
      <c r="D1222" s="18"/>
      <c r="E1222" s="8" t="str">
        <f>IFERROR(INDEX(Menu!$E$6:$E$205,MATCH($B1222,Menu!$B$6:$B$205,0)),"")</f>
        <v/>
      </c>
      <c r="F1222" s="8" t="str">
        <f t="shared" ref="F1222:F1285" si="95">IF(OR($D1222="",$E1222=""),"",$D1222*$E1222)</f>
        <v/>
      </c>
      <c r="G1222" s="15" t="str">
        <f>IFERROR(INDEX(Menu!$D$6:$D$205,MATCH($B1222,Menu!$B$6:$B$205,0)),"")</f>
        <v/>
      </c>
      <c r="H1222" s="15" t="str">
        <f t="shared" ref="H1222:H1285" si="96">IF(OR($D1222="",$G1222=""),"",$D1222*$G1222)</f>
        <v/>
      </c>
      <c r="I1222" s="15" t="str">
        <f t="shared" ref="I1222:I1285" si="97">IF(OR($F1222="",$H1222=""),"",$F1222-$H1222)</f>
        <v/>
      </c>
      <c r="J1222" s="10"/>
      <c r="K1222" s="10"/>
      <c r="L1222" t="str">
        <f t="shared" ref="L1222:L1285" si="98">IF($A1222="","",CHOOSE(WEEKDAY($A1222,2),"Lunes","Martes","Miercoles","Jueves","Viernes","Sabado","Domingo"))</f>
        <v/>
      </c>
      <c r="M1222" s="14" t="str">
        <f t="shared" ref="M1222:M1285" si="99">IF($A1222="","",TEXT($A1222,"YYYY-MM"))</f>
        <v/>
      </c>
    </row>
    <row r="1223" spans="1:13" x14ac:dyDescent="0.25">
      <c r="A1223" s="16"/>
      <c r="B1223" s="10"/>
      <c r="C1223" s="14" t="str">
        <f>IFERROR(INDEX(Menu!$C$6:$C$205,MATCH($B1223,Menu!$B$6:$B$205,0)),"")</f>
        <v/>
      </c>
      <c r="D1223" s="18"/>
      <c r="E1223" s="8" t="str">
        <f>IFERROR(INDEX(Menu!$E$6:$E$205,MATCH($B1223,Menu!$B$6:$B$205,0)),"")</f>
        <v/>
      </c>
      <c r="F1223" s="8" t="str">
        <f t="shared" si="95"/>
        <v/>
      </c>
      <c r="G1223" s="15" t="str">
        <f>IFERROR(INDEX(Menu!$D$6:$D$205,MATCH($B1223,Menu!$B$6:$B$205,0)),"")</f>
        <v/>
      </c>
      <c r="H1223" s="15" t="str">
        <f t="shared" si="96"/>
        <v/>
      </c>
      <c r="I1223" s="15" t="str">
        <f t="shared" si="97"/>
        <v/>
      </c>
      <c r="J1223" s="10"/>
      <c r="K1223" s="10"/>
      <c r="L1223" t="str">
        <f t="shared" si="98"/>
        <v/>
      </c>
      <c r="M1223" s="14" t="str">
        <f t="shared" si="99"/>
        <v/>
      </c>
    </row>
    <row r="1224" spans="1:13" x14ac:dyDescent="0.25">
      <c r="A1224" s="16"/>
      <c r="B1224" s="10"/>
      <c r="C1224" s="14" t="str">
        <f>IFERROR(INDEX(Menu!$C$6:$C$205,MATCH($B1224,Menu!$B$6:$B$205,0)),"")</f>
        <v/>
      </c>
      <c r="D1224" s="18"/>
      <c r="E1224" s="8" t="str">
        <f>IFERROR(INDEX(Menu!$E$6:$E$205,MATCH($B1224,Menu!$B$6:$B$205,0)),"")</f>
        <v/>
      </c>
      <c r="F1224" s="8" t="str">
        <f t="shared" si="95"/>
        <v/>
      </c>
      <c r="G1224" s="15" t="str">
        <f>IFERROR(INDEX(Menu!$D$6:$D$205,MATCH($B1224,Menu!$B$6:$B$205,0)),"")</f>
        <v/>
      </c>
      <c r="H1224" s="15" t="str">
        <f t="shared" si="96"/>
        <v/>
      </c>
      <c r="I1224" s="15" t="str">
        <f t="shared" si="97"/>
        <v/>
      </c>
      <c r="J1224" s="10"/>
      <c r="K1224" s="10"/>
      <c r="L1224" t="str">
        <f t="shared" si="98"/>
        <v/>
      </c>
      <c r="M1224" s="14" t="str">
        <f t="shared" si="99"/>
        <v/>
      </c>
    </row>
    <row r="1225" spans="1:13" x14ac:dyDescent="0.25">
      <c r="A1225" s="16"/>
      <c r="B1225" s="10"/>
      <c r="C1225" s="14" t="str">
        <f>IFERROR(INDEX(Menu!$C$6:$C$205,MATCH($B1225,Menu!$B$6:$B$205,0)),"")</f>
        <v/>
      </c>
      <c r="D1225" s="18"/>
      <c r="E1225" s="8" t="str">
        <f>IFERROR(INDEX(Menu!$E$6:$E$205,MATCH($B1225,Menu!$B$6:$B$205,0)),"")</f>
        <v/>
      </c>
      <c r="F1225" s="8" t="str">
        <f t="shared" si="95"/>
        <v/>
      </c>
      <c r="G1225" s="15" t="str">
        <f>IFERROR(INDEX(Menu!$D$6:$D$205,MATCH($B1225,Menu!$B$6:$B$205,0)),"")</f>
        <v/>
      </c>
      <c r="H1225" s="15" t="str">
        <f t="shared" si="96"/>
        <v/>
      </c>
      <c r="I1225" s="15" t="str">
        <f t="shared" si="97"/>
        <v/>
      </c>
      <c r="J1225" s="10"/>
      <c r="K1225" s="10"/>
      <c r="L1225" t="str">
        <f t="shared" si="98"/>
        <v/>
      </c>
      <c r="M1225" s="14" t="str">
        <f t="shared" si="99"/>
        <v/>
      </c>
    </row>
    <row r="1226" spans="1:13" x14ac:dyDescent="0.25">
      <c r="A1226" s="16"/>
      <c r="B1226" s="10"/>
      <c r="C1226" s="14" t="str">
        <f>IFERROR(INDEX(Menu!$C$6:$C$205,MATCH($B1226,Menu!$B$6:$B$205,0)),"")</f>
        <v/>
      </c>
      <c r="D1226" s="18"/>
      <c r="E1226" s="8" t="str">
        <f>IFERROR(INDEX(Menu!$E$6:$E$205,MATCH($B1226,Menu!$B$6:$B$205,0)),"")</f>
        <v/>
      </c>
      <c r="F1226" s="8" t="str">
        <f t="shared" si="95"/>
        <v/>
      </c>
      <c r="G1226" s="15" t="str">
        <f>IFERROR(INDEX(Menu!$D$6:$D$205,MATCH($B1226,Menu!$B$6:$B$205,0)),"")</f>
        <v/>
      </c>
      <c r="H1226" s="15" t="str">
        <f t="shared" si="96"/>
        <v/>
      </c>
      <c r="I1226" s="15" t="str">
        <f t="shared" si="97"/>
        <v/>
      </c>
      <c r="J1226" s="10"/>
      <c r="K1226" s="10"/>
      <c r="L1226" t="str">
        <f t="shared" si="98"/>
        <v/>
      </c>
      <c r="M1226" s="14" t="str">
        <f t="shared" si="99"/>
        <v/>
      </c>
    </row>
    <row r="1227" spans="1:13" x14ac:dyDescent="0.25">
      <c r="A1227" s="16"/>
      <c r="B1227" s="10"/>
      <c r="C1227" s="14" t="str">
        <f>IFERROR(INDEX(Menu!$C$6:$C$205,MATCH($B1227,Menu!$B$6:$B$205,0)),"")</f>
        <v/>
      </c>
      <c r="D1227" s="18"/>
      <c r="E1227" s="8" t="str">
        <f>IFERROR(INDEX(Menu!$E$6:$E$205,MATCH($B1227,Menu!$B$6:$B$205,0)),"")</f>
        <v/>
      </c>
      <c r="F1227" s="8" t="str">
        <f t="shared" si="95"/>
        <v/>
      </c>
      <c r="G1227" s="15" t="str">
        <f>IFERROR(INDEX(Menu!$D$6:$D$205,MATCH($B1227,Menu!$B$6:$B$205,0)),"")</f>
        <v/>
      </c>
      <c r="H1227" s="15" t="str">
        <f t="shared" si="96"/>
        <v/>
      </c>
      <c r="I1227" s="15" t="str">
        <f t="shared" si="97"/>
        <v/>
      </c>
      <c r="J1227" s="10"/>
      <c r="K1227" s="10"/>
      <c r="L1227" t="str">
        <f t="shared" si="98"/>
        <v/>
      </c>
      <c r="M1227" s="14" t="str">
        <f t="shared" si="99"/>
        <v/>
      </c>
    </row>
    <row r="1228" spans="1:13" x14ac:dyDescent="0.25">
      <c r="A1228" s="16"/>
      <c r="B1228" s="10"/>
      <c r="C1228" s="14" t="str">
        <f>IFERROR(INDEX(Menu!$C$6:$C$205,MATCH($B1228,Menu!$B$6:$B$205,0)),"")</f>
        <v/>
      </c>
      <c r="D1228" s="18"/>
      <c r="E1228" s="8" t="str">
        <f>IFERROR(INDEX(Menu!$E$6:$E$205,MATCH($B1228,Menu!$B$6:$B$205,0)),"")</f>
        <v/>
      </c>
      <c r="F1228" s="8" t="str">
        <f t="shared" si="95"/>
        <v/>
      </c>
      <c r="G1228" s="15" t="str">
        <f>IFERROR(INDEX(Menu!$D$6:$D$205,MATCH($B1228,Menu!$B$6:$B$205,0)),"")</f>
        <v/>
      </c>
      <c r="H1228" s="15" t="str">
        <f t="shared" si="96"/>
        <v/>
      </c>
      <c r="I1228" s="15" t="str">
        <f t="shared" si="97"/>
        <v/>
      </c>
      <c r="J1228" s="10"/>
      <c r="K1228" s="10"/>
      <c r="L1228" t="str">
        <f t="shared" si="98"/>
        <v/>
      </c>
      <c r="M1228" s="14" t="str">
        <f t="shared" si="99"/>
        <v/>
      </c>
    </row>
    <row r="1229" spans="1:13" x14ac:dyDescent="0.25">
      <c r="A1229" s="16"/>
      <c r="B1229" s="10"/>
      <c r="C1229" s="14" t="str">
        <f>IFERROR(INDEX(Menu!$C$6:$C$205,MATCH($B1229,Menu!$B$6:$B$205,0)),"")</f>
        <v/>
      </c>
      <c r="D1229" s="18"/>
      <c r="E1229" s="8" t="str">
        <f>IFERROR(INDEX(Menu!$E$6:$E$205,MATCH($B1229,Menu!$B$6:$B$205,0)),"")</f>
        <v/>
      </c>
      <c r="F1229" s="8" t="str">
        <f t="shared" si="95"/>
        <v/>
      </c>
      <c r="G1229" s="15" t="str">
        <f>IFERROR(INDEX(Menu!$D$6:$D$205,MATCH($B1229,Menu!$B$6:$B$205,0)),"")</f>
        <v/>
      </c>
      <c r="H1229" s="15" t="str">
        <f t="shared" si="96"/>
        <v/>
      </c>
      <c r="I1229" s="15" t="str">
        <f t="shared" si="97"/>
        <v/>
      </c>
      <c r="J1229" s="10"/>
      <c r="K1229" s="10"/>
      <c r="L1229" t="str">
        <f t="shared" si="98"/>
        <v/>
      </c>
      <c r="M1229" s="14" t="str">
        <f t="shared" si="99"/>
        <v/>
      </c>
    </row>
    <row r="1230" spans="1:13" x14ac:dyDescent="0.25">
      <c r="A1230" s="16"/>
      <c r="B1230" s="10"/>
      <c r="C1230" s="14" t="str">
        <f>IFERROR(INDEX(Menu!$C$6:$C$205,MATCH($B1230,Menu!$B$6:$B$205,0)),"")</f>
        <v/>
      </c>
      <c r="D1230" s="18"/>
      <c r="E1230" s="8" t="str">
        <f>IFERROR(INDEX(Menu!$E$6:$E$205,MATCH($B1230,Menu!$B$6:$B$205,0)),"")</f>
        <v/>
      </c>
      <c r="F1230" s="8" t="str">
        <f t="shared" si="95"/>
        <v/>
      </c>
      <c r="G1230" s="15" t="str">
        <f>IFERROR(INDEX(Menu!$D$6:$D$205,MATCH($B1230,Menu!$B$6:$B$205,0)),"")</f>
        <v/>
      </c>
      <c r="H1230" s="15" t="str">
        <f t="shared" si="96"/>
        <v/>
      </c>
      <c r="I1230" s="15" t="str">
        <f t="shared" si="97"/>
        <v/>
      </c>
      <c r="J1230" s="10"/>
      <c r="K1230" s="10"/>
      <c r="L1230" t="str">
        <f t="shared" si="98"/>
        <v/>
      </c>
      <c r="M1230" s="14" t="str">
        <f t="shared" si="99"/>
        <v/>
      </c>
    </row>
    <row r="1231" spans="1:13" x14ac:dyDescent="0.25">
      <c r="A1231" s="16"/>
      <c r="B1231" s="10"/>
      <c r="C1231" s="14" t="str">
        <f>IFERROR(INDEX(Menu!$C$6:$C$205,MATCH($B1231,Menu!$B$6:$B$205,0)),"")</f>
        <v/>
      </c>
      <c r="D1231" s="18"/>
      <c r="E1231" s="8" t="str">
        <f>IFERROR(INDEX(Menu!$E$6:$E$205,MATCH($B1231,Menu!$B$6:$B$205,0)),"")</f>
        <v/>
      </c>
      <c r="F1231" s="8" t="str">
        <f t="shared" si="95"/>
        <v/>
      </c>
      <c r="G1231" s="15" t="str">
        <f>IFERROR(INDEX(Menu!$D$6:$D$205,MATCH($B1231,Menu!$B$6:$B$205,0)),"")</f>
        <v/>
      </c>
      <c r="H1231" s="15" t="str">
        <f t="shared" si="96"/>
        <v/>
      </c>
      <c r="I1231" s="15" t="str">
        <f t="shared" si="97"/>
        <v/>
      </c>
      <c r="J1231" s="10"/>
      <c r="K1231" s="10"/>
      <c r="L1231" t="str">
        <f t="shared" si="98"/>
        <v/>
      </c>
      <c r="M1231" s="14" t="str">
        <f t="shared" si="99"/>
        <v/>
      </c>
    </row>
    <row r="1232" spans="1:13" x14ac:dyDescent="0.25">
      <c r="A1232" s="16"/>
      <c r="B1232" s="10"/>
      <c r="C1232" s="14" t="str">
        <f>IFERROR(INDEX(Menu!$C$6:$C$205,MATCH($B1232,Menu!$B$6:$B$205,0)),"")</f>
        <v/>
      </c>
      <c r="D1232" s="18"/>
      <c r="E1232" s="8" t="str">
        <f>IFERROR(INDEX(Menu!$E$6:$E$205,MATCH($B1232,Menu!$B$6:$B$205,0)),"")</f>
        <v/>
      </c>
      <c r="F1232" s="8" t="str">
        <f t="shared" si="95"/>
        <v/>
      </c>
      <c r="G1232" s="15" t="str">
        <f>IFERROR(INDEX(Menu!$D$6:$D$205,MATCH($B1232,Menu!$B$6:$B$205,0)),"")</f>
        <v/>
      </c>
      <c r="H1232" s="15" t="str">
        <f t="shared" si="96"/>
        <v/>
      </c>
      <c r="I1232" s="15" t="str">
        <f t="shared" si="97"/>
        <v/>
      </c>
      <c r="J1232" s="10"/>
      <c r="K1232" s="10"/>
      <c r="L1232" t="str">
        <f t="shared" si="98"/>
        <v/>
      </c>
      <c r="M1232" s="14" t="str">
        <f t="shared" si="99"/>
        <v/>
      </c>
    </row>
    <row r="1233" spans="1:13" x14ac:dyDescent="0.25">
      <c r="A1233" s="16"/>
      <c r="B1233" s="10"/>
      <c r="C1233" s="14" t="str">
        <f>IFERROR(INDEX(Menu!$C$6:$C$205,MATCH($B1233,Menu!$B$6:$B$205,0)),"")</f>
        <v/>
      </c>
      <c r="D1233" s="18"/>
      <c r="E1233" s="8" t="str">
        <f>IFERROR(INDEX(Menu!$E$6:$E$205,MATCH($B1233,Menu!$B$6:$B$205,0)),"")</f>
        <v/>
      </c>
      <c r="F1233" s="8" t="str">
        <f t="shared" si="95"/>
        <v/>
      </c>
      <c r="G1233" s="15" t="str">
        <f>IFERROR(INDEX(Menu!$D$6:$D$205,MATCH($B1233,Menu!$B$6:$B$205,0)),"")</f>
        <v/>
      </c>
      <c r="H1233" s="15" t="str">
        <f t="shared" si="96"/>
        <v/>
      </c>
      <c r="I1233" s="15" t="str">
        <f t="shared" si="97"/>
        <v/>
      </c>
      <c r="J1233" s="10"/>
      <c r="K1233" s="10"/>
      <c r="L1233" t="str">
        <f t="shared" si="98"/>
        <v/>
      </c>
      <c r="M1233" s="14" t="str">
        <f t="shared" si="99"/>
        <v/>
      </c>
    </row>
    <row r="1234" spans="1:13" x14ac:dyDescent="0.25">
      <c r="A1234" s="16"/>
      <c r="B1234" s="10"/>
      <c r="C1234" s="14" t="str">
        <f>IFERROR(INDEX(Menu!$C$6:$C$205,MATCH($B1234,Menu!$B$6:$B$205,0)),"")</f>
        <v/>
      </c>
      <c r="D1234" s="18"/>
      <c r="E1234" s="8" t="str">
        <f>IFERROR(INDEX(Menu!$E$6:$E$205,MATCH($B1234,Menu!$B$6:$B$205,0)),"")</f>
        <v/>
      </c>
      <c r="F1234" s="8" t="str">
        <f t="shared" si="95"/>
        <v/>
      </c>
      <c r="G1234" s="15" t="str">
        <f>IFERROR(INDEX(Menu!$D$6:$D$205,MATCH($B1234,Menu!$B$6:$B$205,0)),"")</f>
        <v/>
      </c>
      <c r="H1234" s="15" t="str">
        <f t="shared" si="96"/>
        <v/>
      </c>
      <c r="I1234" s="15" t="str">
        <f t="shared" si="97"/>
        <v/>
      </c>
      <c r="J1234" s="10"/>
      <c r="K1234" s="10"/>
      <c r="L1234" t="str">
        <f t="shared" si="98"/>
        <v/>
      </c>
      <c r="M1234" s="14" t="str">
        <f t="shared" si="99"/>
        <v/>
      </c>
    </row>
    <row r="1235" spans="1:13" x14ac:dyDescent="0.25">
      <c r="A1235" s="16"/>
      <c r="B1235" s="10"/>
      <c r="C1235" s="14" t="str">
        <f>IFERROR(INDEX(Menu!$C$6:$C$205,MATCH($B1235,Menu!$B$6:$B$205,0)),"")</f>
        <v/>
      </c>
      <c r="D1235" s="18"/>
      <c r="E1235" s="8" t="str">
        <f>IFERROR(INDEX(Menu!$E$6:$E$205,MATCH($B1235,Menu!$B$6:$B$205,0)),"")</f>
        <v/>
      </c>
      <c r="F1235" s="8" t="str">
        <f t="shared" si="95"/>
        <v/>
      </c>
      <c r="G1235" s="15" t="str">
        <f>IFERROR(INDEX(Menu!$D$6:$D$205,MATCH($B1235,Menu!$B$6:$B$205,0)),"")</f>
        <v/>
      </c>
      <c r="H1235" s="15" t="str">
        <f t="shared" si="96"/>
        <v/>
      </c>
      <c r="I1235" s="15" t="str">
        <f t="shared" si="97"/>
        <v/>
      </c>
      <c r="J1235" s="10"/>
      <c r="K1235" s="10"/>
      <c r="L1235" t="str">
        <f t="shared" si="98"/>
        <v/>
      </c>
      <c r="M1235" s="14" t="str">
        <f t="shared" si="99"/>
        <v/>
      </c>
    </row>
    <row r="1236" spans="1:13" x14ac:dyDescent="0.25">
      <c r="A1236" s="16"/>
      <c r="B1236" s="10"/>
      <c r="C1236" s="14" t="str">
        <f>IFERROR(INDEX(Menu!$C$6:$C$205,MATCH($B1236,Menu!$B$6:$B$205,0)),"")</f>
        <v/>
      </c>
      <c r="D1236" s="18"/>
      <c r="E1236" s="8" t="str">
        <f>IFERROR(INDEX(Menu!$E$6:$E$205,MATCH($B1236,Menu!$B$6:$B$205,0)),"")</f>
        <v/>
      </c>
      <c r="F1236" s="8" t="str">
        <f t="shared" si="95"/>
        <v/>
      </c>
      <c r="G1236" s="15" t="str">
        <f>IFERROR(INDEX(Menu!$D$6:$D$205,MATCH($B1236,Menu!$B$6:$B$205,0)),"")</f>
        <v/>
      </c>
      <c r="H1236" s="15" t="str">
        <f t="shared" si="96"/>
        <v/>
      </c>
      <c r="I1236" s="15" t="str">
        <f t="shared" si="97"/>
        <v/>
      </c>
      <c r="J1236" s="10"/>
      <c r="K1236" s="10"/>
      <c r="L1236" t="str">
        <f t="shared" si="98"/>
        <v/>
      </c>
      <c r="M1236" s="14" t="str">
        <f t="shared" si="99"/>
        <v/>
      </c>
    </row>
    <row r="1237" spans="1:13" x14ac:dyDescent="0.25">
      <c r="A1237" s="16"/>
      <c r="B1237" s="10"/>
      <c r="C1237" s="14" t="str">
        <f>IFERROR(INDEX(Menu!$C$6:$C$205,MATCH($B1237,Menu!$B$6:$B$205,0)),"")</f>
        <v/>
      </c>
      <c r="D1237" s="18"/>
      <c r="E1237" s="8" t="str">
        <f>IFERROR(INDEX(Menu!$E$6:$E$205,MATCH($B1237,Menu!$B$6:$B$205,0)),"")</f>
        <v/>
      </c>
      <c r="F1237" s="8" t="str">
        <f t="shared" si="95"/>
        <v/>
      </c>
      <c r="G1237" s="15" t="str">
        <f>IFERROR(INDEX(Menu!$D$6:$D$205,MATCH($B1237,Menu!$B$6:$B$205,0)),"")</f>
        <v/>
      </c>
      <c r="H1237" s="15" t="str">
        <f t="shared" si="96"/>
        <v/>
      </c>
      <c r="I1237" s="15" t="str">
        <f t="shared" si="97"/>
        <v/>
      </c>
      <c r="J1237" s="10"/>
      <c r="K1237" s="10"/>
      <c r="L1237" t="str">
        <f t="shared" si="98"/>
        <v/>
      </c>
      <c r="M1237" s="14" t="str">
        <f t="shared" si="99"/>
        <v/>
      </c>
    </row>
    <row r="1238" spans="1:13" x14ac:dyDescent="0.25">
      <c r="A1238" s="16"/>
      <c r="B1238" s="10"/>
      <c r="C1238" s="14" t="str">
        <f>IFERROR(INDEX(Menu!$C$6:$C$205,MATCH($B1238,Menu!$B$6:$B$205,0)),"")</f>
        <v/>
      </c>
      <c r="D1238" s="18"/>
      <c r="E1238" s="8" t="str">
        <f>IFERROR(INDEX(Menu!$E$6:$E$205,MATCH($B1238,Menu!$B$6:$B$205,0)),"")</f>
        <v/>
      </c>
      <c r="F1238" s="8" t="str">
        <f t="shared" si="95"/>
        <v/>
      </c>
      <c r="G1238" s="15" t="str">
        <f>IFERROR(INDEX(Menu!$D$6:$D$205,MATCH($B1238,Menu!$B$6:$B$205,0)),"")</f>
        <v/>
      </c>
      <c r="H1238" s="15" t="str">
        <f t="shared" si="96"/>
        <v/>
      </c>
      <c r="I1238" s="15" t="str">
        <f t="shared" si="97"/>
        <v/>
      </c>
      <c r="J1238" s="10"/>
      <c r="K1238" s="10"/>
      <c r="L1238" t="str">
        <f t="shared" si="98"/>
        <v/>
      </c>
      <c r="M1238" s="14" t="str">
        <f t="shared" si="99"/>
        <v/>
      </c>
    </row>
    <row r="1239" spans="1:13" x14ac:dyDescent="0.25">
      <c r="A1239" s="16"/>
      <c r="B1239" s="10"/>
      <c r="C1239" s="14" t="str">
        <f>IFERROR(INDEX(Menu!$C$6:$C$205,MATCH($B1239,Menu!$B$6:$B$205,0)),"")</f>
        <v/>
      </c>
      <c r="D1239" s="18"/>
      <c r="E1239" s="8" t="str">
        <f>IFERROR(INDEX(Menu!$E$6:$E$205,MATCH($B1239,Menu!$B$6:$B$205,0)),"")</f>
        <v/>
      </c>
      <c r="F1239" s="8" t="str">
        <f t="shared" si="95"/>
        <v/>
      </c>
      <c r="G1239" s="15" t="str">
        <f>IFERROR(INDEX(Menu!$D$6:$D$205,MATCH($B1239,Menu!$B$6:$B$205,0)),"")</f>
        <v/>
      </c>
      <c r="H1239" s="15" t="str">
        <f t="shared" si="96"/>
        <v/>
      </c>
      <c r="I1239" s="15" t="str">
        <f t="shared" si="97"/>
        <v/>
      </c>
      <c r="J1239" s="10"/>
      <c r="K1239" s="10"/>
      <c r="L1239" t="str">
        <f t="shared" si="98"/>
        <v/>
      </c>
      <c r="M1239" s="14" t="str">
        <f t="shared" si="99"/>
        <v/>
      </c>
    </row>
    <row r="1240" spans="1:13" x14ac:dyDescent="0.25">
      <c r="A1240" s="16"/>
      <c r="B1240" s="10"/>
      <c r="C1240" s="14" t="str">
        <f>IFERROR(INDEX(Menu!$C$6:$C$205,MATCH($B1240,Menu!$B$6:$B$205,0)),"")</f>
        <v/>
      </c>
      <c r="D1240" s="18"/>
      <c r="E1240" s="8" t="str">
        <f>IFERROR(INDEX(Menu!$E$6:$E$205,MATCH($B1240,Menu!$B$6:$B$205,0)),"")</f>
        <v/>
      </c>
      <c r="F1240" s="8" t="str">
        <f t="shared" si="95"/>
        <v/>
      </c>
      <c r="G1240" s="15" t="str">
        <f>IFERROR(INDEX(Menu!$D$6:$D$205,MATCH($B1240,Menu!$B$6:$B$205,0)),"")</f>
        <v/>
      </c>
      <c r="H1240" s="15" t="str">
        <f t="shared" si="96"/>
        <v/>
      </c>
      <c r="I1240" s="15" t="str">
        <f t="shared" si="97"/>
        <v/>
      </c>
      <c r="J1240" s="10"/>
      <c r="K1240" s="10"/>
      <c r="L1240" t="str">
        <f t="shared" si="98"/>
        <v/>
      </c>
      <c r="M1240" s="14" t="str">
        <f t="shared" si="99"/>
        <v/>
      </c>
    </row>
    <row r="1241" spans="1:13" x14ac:dyDescent="0.25">
      <c r="A1241" s="16"/>
      <c r="B1241" s="10"/>
      <c r="C1241" s="14" t="str">
        <f>IFERROR(INDEX(Menu!$C$6:$C$205,MATCH($B1241,Menu!$B$6:$B$205,0)),"")</f>
        <v/>
      </c>
      <c r="D1241" s="18"/>
      <c r="E1241" s="8" t="str">
        <f>IFERROR(INDEX(Menu!$E$6:$E$205,MATCH($B1241,Menu!$B$6:$B$205,0)),"")</f>
        <v/>
      </c>
      <c r="F1241" s="8" t="str">
        <f t="shared" si="95"/>
        <v/>
      </c>
      <c r="G1241" s="15" t="str">
        <f>IFERROR(INDEX(Menu!$D$6:$D$205,MATCH($B1241,Menu!$B$6:$B$205,0)),"")</f>
        <v/>
      </c>
      <c r="H1241" s="15" t="str">
        <f t="shared" si="96"/>
        <v/>
      </c>
      <c r="I1241" s="15" t="str">
        <f t="shared" si="97"/>
        <v/>
      </c>
      <c r="J1241" s="10"/>
      <c r="K1241" s="10"/>
      <c r="L1241" t="str">
        <f t="shared" si="98"/>
        <v/>
      </c>
      <c r="M1241" s="14" t="str">
        <f t="shared" si="99"/>
        <v/>
      </c>
    </row>
    <row r="1242" spans="1:13" x14ac:dyDescent="0.25">
      <c r="A1242" s="16"/>
      <c r="B1242" s="10"/>
      <c r="C1242" s="14" t="str">
        <f>IFERROR(INDEX(Menu!$C$6:$C$205,MATCH($B1242,Menu!$B$6:$B$205,0)),"")</f>
        <v/>
      </c>
      <c r="D1242" s="18"/>
      <c r="E1242" s="8" t="str">
        <f>IFERROR(INDEX(Menu!$E$6:$E$205,MATCH($B1242,Menu!$B$6:$B$205,0)),"")</f>
        <v/>
      </c>
      <c r="F1242" s="8" t="str">
        <f t="shared" si="95"/>
        <v/>
      </c>
      <c r="G1242" s="15" t="str">
        <f>IFERROR(INDEX(Menu!$D$6:$D$205,MATCH($B1242,Menu!$B$6:$B$205,0)),"")</f>
        <v/>
      </c>
      <c r="H1242" s="15" t="str">
        <f t="shared" si="96"/>
        <v/>
      </c>
      <c r="I1242" s="15" t="str">
        <f t="shared" si="97"/>
        <v/>
      </c>
      <c r="J1242" s="10"/>
      <c r="K1242" s="10"/>
      <c r="L1242" t="str">
        <f t="shared" si="98"/>
        <v/>
      </c>
      <c r="M1242" s="14" t="str">
        <f t="shared" si="99"/>
        <v/>
      </c>
    </row>
    <row r="1243" spans="1:13" x14ac:dyDescent="0.25">
      <c r="A1243" s="16"/>
      <c r="B1243" s="10"/>
      <c r="C1243" s="14" t="str">
        <f>IFERROR(INDEX(Menu!$C$6:$C$205,MATCH($B1243,Menu!$B$6:$B$205,0)),"")</f>
        <v/>
      </c>
      <c r="D1243" s="18"/>
      <c r="E1243" s="8" t="str">
        <f>IFERROR(INDEX(Menu!$E$6:$E$205,MATCH($B1243,Menu!$B$6:$B$205,0)),"")</f>
        <v/>
      </c>
      <c r="F1243" s="8" t="str">
        <f t="shared" si="95"/>
        <v/>
      </c>
      <c r="G1243" s="15" t="str">
        <f>IFERROR(INDEX(Menu!$D$6:$D$205,MATCH($B1243,Menu!$B$6:$B$205,0)),"")</f>
        <v/>
      </c>
      <c r="H1243" s="15" t="str">
        <f t="shared" si="96"/>
        <v/>
      </c>
      <c r="I1243" s="15" t="str">
        <f t="shared" si="97"/>
        <v/>
      </c>
      <c r="J1243" s="10"/>
      <c r="K1243" s="10"/>
      <c r="L1243" t="str">
        <f t="shared" si="98"/>
        <v/>
      </c>
      <c r="M1243" s="14" t="str">
        <f t="shared" si="99"/>
        <v/>
      </c>
    </row>
    <row r="1244" spans="1:13" x14ac:dyDescent="0.25">
      <c r="A1244" s="16"/>
      <c r="B1244" s="10"/>
      <c r="C1244" s="14" t="str">
        <f>IFERROR(INDEX(Menu!$C$6:$C$205,MATCH($B1244,Menu!$B$6:$B$205,0)),"")</f>
        <v/>
      </c>
      <c r="D1244" s="18"/>
      <c r="E1244" s="8" t="str">
        <f>IFERROR(INDEX(Menu!$E$6:$E$205,MATCH($B1244,Menu!$B$6:$B$205,0)),"")</f>
        <v/>
      </c>
      <c r="F1244" s="8" t="str">
        <f t="shared" si="95"/>
        <v/>
      </c>
      <c r="G1244" s="15" t="str">
        <f>IFERROR(INDEX(Menu!$D$6:$D$205,MATCH($B1244,Menu!$B$6:$B$205,0)),"")</f>
        <v/>
      </c>
      <c r="H1244" s="15" t="str">
        <f t="shared" si="96"/>
        <v/>
      </c>
      <c r="I1244" s="15" t="str">
        <f t="shared" si="97"/>
        <v/>
      </c>
      <c r="J1244" s="10"/>
      <c r="K1244" s="10"/>
      <c r="L1244" t="str">
        <f t="shared" si="98"/>
        <v/>
      </c>
      <c r="M1244" s="14" t="str">
        <f t="shared" si="99"/>
        <v/>
      </c>
    </row>
    <row r="1245" spans="1:13" x14ac:dyDescent="0.25">
      <c r="A1245" s="16"/>
      <c r="B1245" s="10"/>
      <c r="C1245" s="14" t="str">
        <f>IFERROR(INDEX(Menu!$C$6:$C$205,MATCH($B1245,Menu!$B$6:$B$205,0)),"")</f>
        <v/>
      </c>
      <c r="D1245" s="18"/>
      <c r="E1245" s="8" t="str">
        <f>IFERROR(INDEX(Menu!$E$6:$E$205,MATCH($B1245,Menu!$B$6:$B$205,0)),"")</f>
        <v/>
      </c>
      <c r="F1245" s="8" t="str">
        <f t="shared" si="95"/>
        <v/>
      </c>
      <c r="G1245" s="15" t="str">
        <f>IFERROR(INDEX(Menu!$D$6:$D$205,MATCH($B1245,Menu!$B$6:$B$205,0)),"")</f>
        <v/>
      </c>
      <c r="H1245" s="15" t="str">
        <f t="shared" si="96"/>
        <v/>
      </c>
      <c r="I1245" s="15" t="str">
        <f t="shared" si="97"/>
        <v/>
      </c>
      <c r="J1245" s="10"/>
      <c r="K1245" s="10"/>
      <c r="L1245" t="str">
        <f t="shared" si="98"/>
        <v/>
      </c>
      <c r="M1245" s="14" t="str">
        <f t="shared" si="99"/>
        <v/>
      </c>
    </row>
    <row r="1246" spans="1:13" x14ac:dyDescent="0.25">
      <c r="A1246" s="16"/>
      <c r="B1246" s="10"/>
      <c r="C1246" s="14" t="str">
        <f>IFERROR(INDEX(Menu!$C$6:$C$205,MATCH($B1246,Menu!$B$6:$B$205,0)),"")</f>
        <v/>
      </c>
      <c r="D1246" s="18"/>
      <c r="E1246" s="8" t="str">
        <f>IFERROR(INDEX(Menu!$E$6:$E$205,MATCH($B1246,Menu!$B$6:$B$205,0)),"")</f>
        <v/>
      </c>
      <c r="F1246" s="8" t="str">
        <f t="shared" si="95"/>
        <v/>
      </c>
      <c r="G1246" s="15" t="str">
        <f>IFERROR(INDEX(Menu!$D$6:$D$205,MATCH($B1246,Menu!$B$6:$B$205,0)),"")</f>
        <v/>
      </c>
      <c r="H1246" s="15" t="str">
        <f t="shared" si="96"/>
        <v/>
      </c>
      <c r="I1246" s="15" t="str">
        <f t="shared" si="97"/>
        <v/>
      </c>
      <c r="J1246" s="10"/>
      <c r="K1246" s="10"/>
      <c r="L1246" t="str">
        <f t="shared" si="98"/>
        <v/>
      </c>
      <c r="M1246" s="14" t="str">
        <f t="shared" si="99"/>
        <v/>
      </c>
    </row>
    <row r="1247" spans="1:13" x14ac:dyDescent="0.25">
      <c r="A1247" s="16"/>
      <c r="B1247" s="10"/>
      <c r="C1247" s="14" t="str">
        <f>IFERROR(INDEX(Menu!$C$6:$C$205,MATCH($B1247,Menu!$B$6:$B$205,0)),"")</f>
        <v/>
      </c>
      <c r="D1247" s="18"/>
      <c r="E1247" s="8" t="str">
        <f>IFERROR(INDEX(Menu!$E$6:$E$205,MATCH($B1247,Menu!$B$6:$B$205,0)),"")</f>
        <v/>
      </c>
      <c r="F1247" s="8" t="str">
        <f t="shared" si="95"/>
        <v/>
      </c>
      <c r="G1247" s="15" t="str">
        <f>IFERROR(INDEX(Menu!$D$6:$D$205,MATCH($B1247,Menu!$B$6:$B$205,0)),"")</f>
        <v/>
      </c>
      <c r="H1247" s="15" t="str">
        <f t="shared" si="96"/>
        <v/>
      </c>
      <c r="I1247" s="15" t="str">
        <f t="shared" si="97"/>
        <v/>
      </c>
      <c r="J1247" s="10"/>
      <c r="K1247" s="10"/>
      <c r="L1247" t="str">
        <f t="shared" si="98"/>
        <v/>
      </c>
      <c r="M1247" s="14" t="str">
        <f t="shared" si="99"/>
        <v/>
      </c>
    </row>
    <row r="1248" spans="1:13" x14ac:dyDescent="0.25">
      <c r="A1248" s="16"/>
      <c r="B1248" s="10"/>
      <c r="C1248" s="14" t="str">
        <f>IFERROR(INDEX(Menu!$C$6:$C$205,MATCH($B1248,Menu!$B$6:$B$205,0)),"")</f>
        <v/>
      </c>
      <c r="D1248" s="18"/>
      <c r="E1248" s="8" t="str">
        <f>IFERROR(INDEX(Menu!$E$6:$E$205,MATCH($B1248,Menu!$B$6:$B$205,0)),"")</f>
        <v/>
      </c>
      <c r="F1248" s="8" t="str">
        <f t="shared" si="95"/>
        <v/>
      </c>
      <c r="G1248" s="15" t="str">
        <f>IFERROR(INDEX(Menu!$D$6:$D$205,MATCH($B1248,Menu!$B$6:$B$205,0)),"")</f>
        <v/>
      </c>
      <c r="H1248" s="15" t="str">
        <f t="shared" si="96"/>
        <v/>
      </c>
      <c r="I1248" s="15" t="str">
        <f t="shared" si="97"/>
        <v/>
      </c>
      <c r="J1248" s="10"/>
      <c r="K1248" s="10"/>
      <c r="L1248" t="str">
        <f t="shared" si="98"/>
        <v/>
      </c>
      <c r="M1248" s="14" t="str">
        <f t="shared" si="99"/>
        <v/>
      </c>
    </row>
    <row r="1249" spans="1:13" x14ac:dyDescent="0.25">
      <c r="A1249" s="16"/>
      <c r="B1249" s="10"/>
      <c r="C1249" s="14" t="str">
        <f>IFERROR(INDEX(Menu!$C$6:$C$205,MATCH($B1249,Menu!$B$6:$B$205,0)),"")</f>
        <v/>
      </c>
      <c r="D1249" s="18"/>
      <c r="E1249" s="8" t="str">
        <f>IFERROR(INDEX(Menu!$E$6:$E$205,MATCH($B1249,Menu!$B$6:$B$205,0)),"")</f>
        <v/>
      </c>
      <c r="F1249" s="8" t="str">
        <f t="shared" si="95"/>
        <v/>
      </c>
      <c r="G1249" s="15" t="str">
        <f>IFERROR(INDEX(Menu!$D$6:$D$205,MATCH($B1249,Menu!$B$6:$B$205,0)),"")</f>
        <v/>
      </c>
      <c r="H1249" s="15" t="str">
        <f t="shared" si="96"/>
        <v/>
      </c>
      <c r="I1249" s="15" t="str">
        <f t="shared" si="97"/>
        <v/>
      </c>
      <c r="J1249" s="10"/>
      <c r="K1249" s="10"/>
      <c r="L1249" t="str">
        <f t="shared" si="98"/>
        <v/>
      </c>
      <c r="M1249" s="14" t="str">
        <f t="shared" si="99"/>
        <v/>
      </c>
    </row>
    <row r="1250" spans="1:13" x14ac:dyDescent="0.25">
      <c r="A1250" s="16"/>
      <c r="B1250" s="10"/>
      <c r="C1250" s="14" t="str">
        <f>IFERROR(INDEX(Menu!$C$6:$C$205,MATCH($B1250,Menu!$B$6:$B$205,0)),"")</f>
        <v/>
      </c>
      <c r="D1250" s="18"/>
      <c r="E1250" s="8" t="str">
        <f>IFERROR(INDEX(Menu!$E$6:$E$205,MATCH($B1250,Menu!$B$6:$B$205,0)),"")</f>
        <v/>
      </c>
      <c r="F1250" s="8" t="str">
        <f t="shared" si="95"/>
        <v/>
      </c>
      <c r="G1250" s="15" t="str">
        <f>IFERROR(INDEX(Menu!$D$6:$D$205,MATCH($B1250,Menu!$B$6:$B$205,0)),"")</f>
        <v/>
      </c>
      <c r="H1250" s="15" t="str">
        <f t="shared" si="96"/>
        <v/>
      </c>
      <c r="I1250" s="15" t="str">
        <f t="shared" si="97"/>
        <v/>
      </c>
      <c r="J1250" s="10"/>
      <c r="K1250" s="10"/>
      <c r="L1250" t="str">
        <f t="shared" si="98"/>
        <v/>
      </c>
      <c r="M1250" s="14" t="str">
        <f t="shared" si="99"/>
        <v/>
      </c>
    </row>
    <row r="1251" spans="1:13" x14ac:dyDescent="0.25">
      <c r="A1251" s="16"/>
      <c r="B1251" s="10"/>
      <c r="C1251" s="14" t="str">
        <f>IFERROR(INDEX(Menu!$C$6:$C$205,MATCH($B1251,Menu!$B$6:$B$205,0)),"")</f>
        <v/>
      </c>
      <c r="D1251" s="18"/>
      <c r="E1251" s="8" t="str">
        <f>IFERROR(INDEX(Menu!$E$6:$E$205,MATCH($B1251,Menu!$B$6:$B$205,0)),"")</f>
        <v/>
      </c>
      <c r="F1251" s="8" t="str">
        <f t="shared" si="95"/>
        <v/>
      </c>
      <c r="G1251" s="15" t="str">
        <f>IFERROR(INDEX(Menu!$D$6:$D$205,MATCH($B1251,Menu!$B$6:$B$205,0)),"")</f>
        <v/>
      </c>
      <c r="H1251" s="15" t="str">
        <f t="shared" si="96"/>
        <v/>
      </c>
      <c r="I1251" s="15" t="str">
        <f t="shared" si="97"/>
        <v/>
      </c>
      <c r="J1251" s="10"/>
      <c r="K1251" s="10"/>
      <c r="L1251" t="str">
        <f t="shared" si="98"/>
        <v/>
      </c>
      <c r="M1251" s="14" t="str">
        <f t="shared" si="99"/>
        <v/>
      </c>
    </row>
    <row r="1252" spans="1:13" x14ac:dyDescent="0.25">
      <c r="A1252" s="16"/>
      <c r="B1252" s="10"/>
      <c r="C1252" s="14" t="str">
        <f>IFERROR(INDEX(Menu!$C$6:$C$205,MATCH($B1252,Menu!$B$6:$B$205,0)),"")</f>
        <v/>
      </c>
      <c r="D1252" s="18"/>
      <c r="E1252" s="8" t="str">
        <f>IFERROR(INDEX(Menu!$E$6:$E$205,MATCH($B1252,Menu!$B$6:$B$205,0)),"")</f>
        <v/>
      </c>
      <c r="F1252" s="8" t="str">
        <f t="shared" si="95"/>
        <v/>
      </c>
      <c r="G1252" s="15" t="str">
        <f>IFERROR(INDEX(Menu!$D$6:$D$205,MATCH($B1252,Menu!$B$6:$B$205,0)),"")</f>
        <v/>
      </c>
      <c r="H1252" s="15" t="str">
        <f t="shared" si="96"/>
        <v/>
      </c>
      <c r="I1252" s="15" t="str">
        <f t="shared" si="97"/>
        <v/>
      </c>
      <c r="J1252" s="10"/>
      <c r="K1252" s="10"/>
      <c r="L1252" t="str">
        <f t="shared" si="98"/>
        <v/>
      </c>
      <c r="M1252" s="14" t="str">
        <f t="shared" si="99"/>
        <v/>
      </c>
    </row>
    <row r="1253" spans="1:13" x14ac:dyDescent="0.25">
      <c r="A1253" s="16"/>
      <c r="B1253" s="10"/>
      <c r="C1253" s="14" t="str">
        <f>IFERROR(INDEX(Menu!$C$6:$C$205,MATCH($B1253,Menu!$B$6:$B$205,0)),"")</f>
        <v/>
      </c>
      <c r="D1253" s="18"/>
      <c r="E1253" s="8" t="str">
        <f>IFERROR(INDEX(Menu!$E$6:$E$205,MATCH($B1253,Menu!$B$6:$B$205,0)),"")</f>
        <v/>
      </c>
      <c r="F1253" s="8" t="str">
        <f t="shared" si="95"/>
        <v/>
      </c>
      <c r="G1253" s="15" t="str">
        <f>IFERROR(INDEX(Menu!$D$6:$D$205,MATCH($B1253,Menu!$B$6:$B$205,0)),"")</f>
        <v/>
      </c>
      <c r="H1253" s="15" t="str">
        <f t="shared" si="96"/>
        <v/>
      </c>
      <c r="I1253" s="15" t="str">
        <f t="shared" si="97"/>
        <v/>
      </c>
      <c r="J1253" s="10"/>
      <c r="K1253" s="10"/>
      <c r="L1253" t="str">
        <f t="shared" si="98"/>
        <v/>
      </c>
      <c r="M1253" s="14" t="str">
        <f t="shared" si="99"/>
        <v/>
      </c>
    </row>
    <row r="1254" spans="1:13" x14ac:dyDescent="0.25">
      <c r="A1254" s="16"/>
      <c r="B1254" s="10"/>
      <c r="C1254" s="14" t="str">
        <f>IFERROR(INDEX(Menu!$C$6:$C$205,MATCH($B1254,Menu!$B$6:$B$205,0)),"")</f>
        <v/>
      </c>
      <c r="D1254" s="18"/>
      <c r="E1254" s="8" t="str">
        <f>IFERROR(INDEX(Menu!$E$6:$E$205,MATCH($B1254,Menu!$B$6:$B$205,0)),"")</f>
        <v/>
      </c>
      <c r="F1254" s="8" t="str">
        <f t="shared" si="95"/>
        <v/>
      </c>
      <c r="G1254" s="15" t="str">
        <f>IFERROR(INDEX(Menu!$D$6:$D$205,MATCH($B1254,Menu!$B$6:$B$205,0)),"")</f>
        <v/>
      </c>
      <c r="H1254" s="15" t="str">
        <f t="shared" si="96"/>
        <v/>
      </c>
      <c r="I1254" s="15" t="str">
        <f t="shared" si="97"/>
        <v/>
      </c>
      <c r="J1254" s="10"/>
      <c r="K1254" s="10"/>
      <c r="L1254" t="str">
        <f t="shared" si="98"/>
        <v/>
      </c>
      <c r="M1254" s="14" t="str">
        <f t="shared" si="99"/>
        <v/>
      </c>
    </row>
    <row r="1255" spans="1:13" x14ac:dyDescent="0.25">
      <c r="A1255" s="16"/>
      <c r="B1255" s="10"/>
      <c r="C1255" s="14" t="str">
        <f>IFERROR(INDEX(Menu!$C$6:$C$205,MATCH($B1255,Menu!$B$6:$B$205,0)),"")</f>
        <v/>
      </c>
      <c r="D1255" s="18"/>
      <c r="E1255" s="8" t="str">
        <f>IFERROR(INDEX(Menu!$E$6:$E$205,MATCH($B1255,Menu!$B$6:$B$205,0)),"")</f>
        <v/>
      </c>
      <c r="F1255" s="8" t="str">
        <f t="shared" si="95"/>
        <v/>
      </c>
      <c r="G1255" s="15" t="str">
        <f>IFERROR(INDEX(Menu!$D$6:$D$205,MATCH($B1255,Menu!$B$6:$B$205,0)),"")</f>
        <v/>
      </c>
      <c r="H1255" s="15" t="str">
        <f t="shared" si="96"/>
        <v/>
      </c>
      <c r="I1255" s="15" t="str">
        <f t="shared" si="97"/>
        <v/>
      </c>
      <c r="J1255" s="10"/>
      <c r="K1255" s="10"/>
      <c r="L1255" t="str">
        <f t="shared" si="98"/>
        <v/>
      </c>
      <c r="M1255" s="14" t="str">
        <f t="shared" si="99"/>
        <v/>
      </c>
    </row>
    <row r="1256" spans="1:13" x14ac:dyDescent="0.25">
      <c r="A1256" s="16"/>
      <c r="B1256" s="10"/>
      <c r="C1256" s="14" t="str">
        <f>IFERROR(INDEX(Menu!$C$6:$C$205,MATCH($B1256,Menu!$B$6:$B$205,0)),"")</f>
        <v/>
      </c>
      <c r="D1256" s="18"/>
      <c r="E1256" s="8" t="str">
        <f>IFERROR(INDEX(Menu!$E$6:$E$205,MATCH($B1256,Menu!$B$6:$B$205,0)),"")</f>
        <v/>
      </c>
      <c r="F1256" s="8" t="str">
        <f t="shared" si="95"/>
        <v/>
      </c>
      <c r="G1256" s="15" t="str">
        <f>IFERROR(INDEX(Menu!$D$6:$D$205,MATCH($B1256,Menu!$B$6:$B$205,0)),"")</f>
        <v/>
      </c>
      <c r="H1256" s="15" t="str">
        <f t="shared" si="96"/>
        <v/>
      </c>
      <c r="I1256" s="15" t="str">
        <f t="shared" si="97"/>
        <v/>
      </c>
      <c r="J1256" s="10"/>
      <c r="K1256" s="10"/>
      <c r="L1256" t="str">
        <f t="shared" si="98"/>
        <v/>
      </c>
      <c r="M1256" s="14" t="str">
        <f t="shared" si="99"/>
        <v/>
      </c>
    </row>
    <row r="1257" spans="1:13" x14ac:dyDescent="0.25">
      <c r="A1257" s="16"/>
      <c r="B1257" s="10"/>
      <c r="C1257" s="14" t="str">
        <f>IFERROR(INDEX(Menu!$C$6:$C$205,MATCH($B1257,Menu!$B$6:$B$205,0)),"")</f>
        <v/>
      </c>
      <c r="D1257" s="18"/>
      <c r="E1257" s="8" t="str">
        <f>IFERROR(INDEX(Menu!$E$6:$E$205,MATCH($B1257,Menu!$B$6:$B$205,0)),"")</f>
        <v/>
      </c>
      <c r="F1257" s="8" t="str">
        <f t="shared" si="95"/>
        <v/>
      </c>
      <c r="G1257" s="15" t="str">
        <f>IFERROR(INDEX(Menu!$D$6:$D$205,MATCH($B1257,Menu!$B$6:$B$205,0)),"")</f>
        <v/>
      </c>
      <c r="H1257" s="15" t="str">
        <f t="shared" si="96"/>
        <v/>
      </c>
      <c r="I1257" s="15" t="str">
        <f t="shared" si="97"/>
        <v/>
      </c>
      <c r="J1257" s="10"/>
      <c r="K1257" s="10"/>
      <c r="L1257" t="str">
        <f t="shared" si="98"/>
        <v/>
      </c>
      <c r="M1257" s="14" t="str">
        <f t="shared" si="99"/>
        <v/>
      </c>
    </row>
    <row r="1258" spans="1:13" x14ac:dyDescent="0.25">
      <c r="A1258" s="16"/>
      <c r="B1258" s="10"/>
      <c r="C1258" s="14" t="str">
        <f>IFERROR(INDEX(Menu!$C$6:$C$205,MATCH($B1258,Menu!$B$6:$B$205,0)),"")</f>
        <v/>
      </c>
      <c r="D1258" s="18"/>
      <c r="E1258" s="8" t="str">
        <f>IFERROR(INDEX(Menu!$E$6:$E$205,MATCH($B1258,Menu!$B$6:$B$205,0)),"")</f>
        <v/>
      </c>
      <c r="F1258" s="8" t="str">
        <f t="shared" si="95"/>
        <v/>
      </c>
      <c r="G1258" s="15" t="str">
        <f>IFERROR(INDEX(Menu!$D$6:$D$205,MATCH($B1258,Menu!$B$6:$B$205,0)),"")</f>
        <v/>
      </c>
      <c r="H1258" s="15" t="str">
        <f t="shared" si="96"/>
        <v/>
      </c>
      <c r="I1258" s="15" t="str">
        <f t="shared" si="97"/>
        <v/>
      </c>
      <c r="J1258" s="10"/>
      <c r="K1258" s="10"/>
      <c r="L1258" t="str">
        <f t="shared" si="98"/>
        <v/>
      </c>
      <c r="M1258" s="14" t="str">
        <f t="shared" si="99"/>
        <v/>
      </c>
    </row>
    <row r="1259" spans="1:13" x14ac:dyDescent="0.25">
      <c r="A1259" s="16"/>
      <c r="B1259" s="10"/>
      <c r="C1259" s="14" t="str">
        <f>IFERROR(INDEX(Menu!$C$6:$C$205,MATCH($B1259,Menu!$B$6:$B$205,0)),"")</f>
        <v/>
      </c>
      <c r="D1259" s="18"/>
      <c r="E1259" s="8" t="str">
        <f>IFERROR(INDEX(Menu!$E$6:$E$205,MATCH($B1259,Menu!$B$6:$B$205,0)),"")</f>
        <v/>
      </c>
      <c r="F1259" s="8" t="str">
        <f t="shared" si="95"/>
        <v/>
      </c>
      <c r="G1259" s="15" t="str">
        <f>IFERROR(INDEX(Menu!$D$6:$D$205,MATCH($B1259,Menu!$B$6:$B$205,0)),"")</f>
        <v/>
      </c>
      <c r="H1259" s="15" t="str">
        <f t="shared" si="96"/>
        <v/>
      </c>
      <c r="I1259" s="15" t="str">
        <f t="shared" si="97"/>
        <v/>
      </c>
      <c r="J1259" s="10"/>
      <c r="K1259" s="10"/>
      <c r="L1259" t="str">
        <f t="shared" si="98"/>
        <v/>
      </c>
      <c r="M1259" s="14" t="str">
        <f t="shared" si="99"/>
        <v/>
      </c>
    </row>
    <row r="1260" spans="1:13" x14ac:dyDescent="0.25">
      <c r="A1260" s="16"/>
      <c r="B1260" s="10"/>
      <c r="C1260" s="14" t="str">
        <f>IFERROR(INDEX(Menu!$C$6:$C$205,MATCH($B1260,Menu!$B$6:$B$205,0)),"")</f>
        <v/>
      </c>
      <c r="D1260" s="18"/>
      <c r="E1260" s="8" t="str">
        <f>IFERROR(INDEX(Menu!$E$6:$E$205,MATCH($B1260,Menu!$B$6:$B$205,0)),"")</f>
        <v/>
      </c>
      <c r="F1260" s="8" t="str">
        <f t="shared" si="95"/>
        <v/>
      </c>
      <c r="G1260" s="15" t="str">
        <f>IFERROR(INDEX(Menu!$D$6:$D$205,MATCH($B1260,Menu!$B$6:$B$205,0)),"")</f>
        <v/>
      </c>
      <c r="H1260" s="15" t="str">
        <f t="shared" si="96"/>
        <v/>
      </c>
      <c r="I1260" s="15" t="str">
        <f t="shared" si="97"/>
        <v/>
      </c>
      <c r="J1260" s="10"/>
      <c r="K1260" s="10"/>
      <c r="L1260" t="str">
        <f t="shared" si="98"/>
        <v/>
      </c>
      <c r="M1260" s="14" t="str">
        <f t="shared" si="99"/>
        <v/>
      </c>
    </row>
    <row r="1261" spans="1:13" x14ac:dyDescent="0.25">
      <c r="A1261" s="16"/>
      <c r="B1261" s="10"/>
      <c r="C1261" s="14" t="str">
        <f>IFERROR(INDEX(Menu!$C$6:$C$205,MATCH($B1261,Menu!$B$6:$B$205,0)),"")</f>
        <v/>
      </c>
      <c r="D1261" s="18"/>
      <c r="E1261" s="8" t="str">
        <f>IFERROR(INDEX(Menu!$E$6:$E$205,MATCH($B1261,Menu!$B$6:$B$205,0)),"")</f>
        <v/>
      </c>
      <c r="F1261" s="8" t="str">
        <f t="shared" si="95"/>
        <v/>
      </c>
      <c r="G1261" s="15" t="str">
        <f>IFERROR(INDEX(Menu!$D$6:$D$205,MATCH($B1261,Menu!$B$6:$B$205,0)),"")</f>
        <v/>
      </c>
      <c r="H1261" s="15" t="str">
        <f t="shared" si="96"/>
        <v/>
      </c>
      <c r="I1261" s="15" t="str">
        <f t="shared" si="97"/>
        <v/>
      </c>
      <c r="J1261" s="10"/>
      <c r="K1261" s="10"/>
      <c r="L1261" t="str">
        <f t="shared" si="98"/>
        <v/>
      </c>
      <c r="M1261" s="14" t="str">
        <f t="shared" si="99"/>
        <v/>
      </c>
    </row>
    <row r="1262" spans="1:13" x14ac:dyDescent="0.25">
      <c r="A1262" s="16"/>
      <c r="B1262" s="10"/>
      <c r="C1262" s="14" t="str">
        <f>IFERROR(INDEX(Menu!$C$6:$C$205,MATCH($B1262,Menu!$B$6:$B$205,0)),"")</f>
        <v/>
      </c>
      <c r="D1262" s="18"/>
      <c r="E1262" s="8" t="str">
        <f>IFERROR(INDEX(Menu!$E$6:$E$205,MATCH($B1262,Menu!$B$6:$B$205,0)),"")</f>
        <v/>
      </c>
      <c r="F1262" s="8" t="str">
        <f t="shared" si="95"/>
        <v/>
      </c>
      <c r="G1262" s="15" t="str">
        <f>IFERROR(INDEX(Menu!$D$6:$D$205,MATCH($B1262,Menu!$B$6:$B$205,0)),"")</f>
        <v/>
      </c>
      <c r="H1262" s="15" t="str">
        <f t="shared" si="96"/>
        <v/>
      </c>
      <c r="I1262" s="15" t="str">
        <f t="shared" si="97"/>
        <v/>
      </c>
      <c r="J1262" s="10"/>
      <c r="K1262" s="10"/>
      <c r="L1262" t="str">
        <f t="shared" si="98"/>
        <v/>
      </c>
      <c r="M1262" s="14" t="str">
        <f t="shared" si="99"/>
        <v/>
      </c>
    </row>
    <row r="1263" spans="1:13" x14ac:dyDescent="0.25">
      <c r="A1263" s="16"/>
      <c r="B1263" s="10"/>
      <c r="C1263" s="14" t="str">
        <f>IFERROR(INDEX(Menu!$C$6:$C$205,MATCH($B1263,Menu!$B$6:$B$205,0)),"")</f>
        <v/>
      </c>
      <c r="D1263" s="18"/>
      <c r="E1263" s="8" t="str">
        <f>IFERROR(INDEX(Menu!$E$6:$E$205,MATCH($B1263,Menu!$B$6:$B$205,0)),"")</f>
        <v/>
      </c>
      <c r="F1263" s="8" t="str">
        <f t="shared" si="95"/>
        <v/>
      </c>
      <c r="G1263" s="15" t="str">
        <f>IFERROR(INDEX(Menu!$D$6:$D$205,MATCH($B1263,Menu!$B$6:$B$205,0)),"")</f>
        <v/>
      </c>
      <c r="H1263" s="15" t="str">
        <f t="shared" si="96"/>
        <v/>
      </c>
      <c r="I1263" s="15" t="str">
        <f t="shared" si="97"/>
        <v/>
      </c>
      <c r="J1263" s="10"/>
      <c r="K1263" s="10"/>
      <c r="L1263" t="str">
        <f t="shared" si="98"/>
        <v/>
      </c>
      <c r="M1263" s="14" t="str">
        <f t="shared" si="99"/>
        <v/>
      </c>
    </row>
    <row r="1264" spans="1:13" x14ac:dyDescent="0.25">
      <c r="A1264" s="16"/>
      <c r="B1264" s="10"/>
      <c r="C1264" s="14" t="str">
        <f>IFERROR(INDEX(Menu!$C$6:$C$205,MATCH($B1264,Menu!$B$6:$B$205,0)),"")</f>
        <v/>
      </c>
      <c r="D1264" s="18"/>
      <c r="E1264" s="8" t="str">
        <f>IFERROR(INDEX(Menu!$E$6:$E$205,MATCH($B1264,Menu!$B$6:$B$205,0)),"")</f>
        <v/>
      </c>
      <c r="F1264" s="8" t="str">
        <f t="shared" si="95"/>
        <v/>
      </c>
      <c r="G1264" s="15" t="str">
        <f>IFERROR(INDEX(Menu!$D$6:$D$205,MATCH($B1264,Menu!$B$6:$B$205,0)),"")</f>
        <v/>
      </c>
      <c r="H1264" s="15" t="str">
        <f t="shared" si="96"/>
        <v/>
      </c>
      <c r="I1264" s="15" t="str">
        <f t="shared" si="97"/>
        <v/>
      </c>
      <c r="J1264" s="10"/>
      <c r="K1264" s="10"/>
      <c r="L1264" t="str">
        <f t="shared" si="98"/>
        <v/>
      </c>
      <c r="M1264" s="14" t="str">
        <f t="shared" si="99"/>
        <v/>
      </c>
    </row>
    <row r="1265" spans="1:13" x14ac:dyDescent="0.25">
      <c r="A1265" s="16"/>
      <c r="B1265" s="10"/>
      <c r="C1265" s="14" t="str">
        <f>IFERROR(INDEX(Menu!$C$6:$C$205,MATCH($B1265,Menu!$B$6:$B$205,0)),"")</f>
        <v/>
      </c>
      <c r="D1265" s="18"/>
      <c r="E1265" s="8" t="str">
        <f>IFERROR(INDEX(Menu!$E$6:$E$205,MATCH($B1265,Menu!$B$6:$B$205,0)),"")</f>
        <v/>
      </c>
      <c r="F1265" s="8" t="str">
        <f t="shared" si="95"/>
        <v/>
      </c>
      <c r="G1265" s="15" t="str">
        <f>IFERROR(INDEX(Menu!$D$6:$D$205,MATCH($B1265,Menu!$B$6:$B$205,0)),"")</f>
        <v/>
      </c>
      <c r="H1265" s="15" t="str">
        <f t="shared" si="96"/>
        <v/>
      </c>
      <c r="I1265" s="15" t="str">
        <f t="shared" si="97"/>
        <v/>
      </c>
      <c r="J1265" s="10"/>
      <c r="K1265" s="10"/>
      <c r="L1265" t="str">
        <f t="shared" si="98"/>
        <v/>
      </c>
      <c r="M1265" s="14" t="str">
        <f t="shared" si="99"/>
        <v/>
      </c>
    </row>
    <row r="1266" spans="1:13" x14ac:dyDescent="0.25">
      <c r="A1266" s="16"/>
      <c r="B1266" s="10"/>
      <c r="C1266" s="14" t="str">
        <f>IFERROR(INDEX(Menu!$C$6:$C$205,MATCH($B1266,Menu!$B$6:$B$205,0)),"")</f>
        <v/>
      </c>
      <c r="D1266" s="18"/>
      <c r="E1266" s="8" t="str">
        <f>IFERROR(INDEX(Menu!$E$6:$E$205,MATCH($B1266,Menu!$B$6:$B$205,0)),"")</f>
        <v/>
      </c>
      <c r="F1266" s="8" t="str">
        <f t="shared" si="95"/>
        <v/>
      </c>
      <c r="G1266" s="15" t="str">
        <f>IFERROR(INDEX(Menu!$D$6:$D$205,MATCH($B1266,Menu!$B$6:$B$205,0)),"")</f>
        <v/>
      </c>
      <c r="H1266" s="15" t="str">
        <f t="shared" si="96"/>
        <v/>
      </c>
      <c r="I1266" s="15" t="str">
        <f t="shared" si="97"/>
        <v/>
      </c>
      <c r="J1266" s="10"/>
      <c r="K1266" s="10"/>
      <c r="L1266" t="str">
        <f t="shared" si="98"/>
        <v/>
      </c>
      <c r="M1266" s="14" t="str">
        <f t="shared" si="99"/>
        <v/>
      </c>
    </row>
    <row r="1267" spans="1:13" x14ac:dyDescent="0.25">
      <c r="A1267" s="16"/>
      <c r="B1267" s="10"/>
      <c r="C1267" s="14" t="str">
        <f>IFERROR(INDEX(Menu!$C$6:$C$205,MATCH($B1267,Menu!$B$6:$B$205,0)),"")</f>
        <v/>
      </c>
      <c r="D1267" s="18"/>
      <c r="E1267" s="8" t="str">
        <f>IFERROR(INDEX(Menu!$E$6:$E$205,MATCH($B1267,Menu!$B$6:$B$205,0)),"")</f>
        <v/>
      </c>
      <c r="F1267" s="8" t="str">
        <f t="shared" si="95"/>
        <v/>
      </c>
      <c r="G1267" s="15" t="str">
        <f>IFERROR(INDEX(Menu!$D$6:$D$205,MATCH($B1267,Menu!$B$6:$B$205,0)),"")</f>
        <v/>
      </c>
      <c r="H1267" s="15" t="str">
        <f t="shared" si="96"/>
        <v/>
      </c>
      <c r="I1267" s="15" t="str">
        <f t="shared" si="97"/>
        <v/>
      </c>
      <c r="J1267" s="10"/>
      <c r="K1267" s="10"/>
      <c r="L1267" t="str">
        <f t="shared" si="98"/>
        <v/>
      </c>
      <c r="M1267" s="14" t="str">
        <f t="shared" si="99"/>
        <v/>
      </c>
    </row>
    <row r="1268" spans="1:13" x14ac:dyDescent="0.25">
      <c r="A1268" s="16"/>
      <c r="B1268" s="10"/>
      <c r="C1268" s="14" t="str">
        <f>IFERROR(INDEX(Menu!$C$6:$C$205,MATCH($B1268,Menu!$B$6:$B$205,0)),"")</f>
        <v/>
      </c>
      <c r="D1268" s="18"/>
      <c r="E1268" s="8" t="str">
        <f>IFERROR(INDEX(Menu!$E$6:$E$205,MATCH($B1268,Menu!$B$6:$B$205,0)),"")</f>
        <v/>
      </c>
      <c r="F1268" s="8" t="str">
        <f t="shared" si="95"/>
        <v/>
      </c>
      <c r="G1268" s="15" t="str">
        <f>IFERROR(INDEX(Menu!$D$6:$D$205,MATCH($B1268,Menu!$B$6:$B$205,0)),"")</f>
        <v/>
      </c>
      <c r="H1268" s="15" t="str">
        <f t="shared" si="96"/>
        <v/>
      </c>
      <c r="I1268" s="15" t="str">
        <f t="shared" si="97"/>
        <v/>
      </c>
      <c r="J1268" s="10"/>
      <c r="K1268" s="10"/>
      <c r="L1268" t="str">
        <f t="shared" si="98"/>
        <v/>
      </c>
      <c r="M1268" s="14" t="str">
        <f t="shared" si="99"/>
        <v/>
      </c>
    </row>
    <row r="1269" spans="1:13" x14ac:dyDescent="0.25">
      <c r="A1269" s="16"/>
      <c r="B1269" s="10"/>
      <c r="C1269" s="14" t="str">
        <f>IFERROR(INDEX(Menu!$C$6:$C$205,MATCH($B1269,Menu!$B$6:$B$205,0)),"")</f>
        <v/>
      </c>
      <c r="D1269" s="18"/>
      <c r="E1269" s="8" t="str">
        <f>IFERROR(INDEX(Menu!$E$6:$E$205,MATCH($B1269,Menu!$B$6:$B$205,0)),"")</f>
        <v/>
      </c>
      <c r="F1269" s="8" t="str">
        <f t="shared" si="95"/>
        <v/>
      </c>
      <c r="G1269" s="15" t="str">
        <f>IFERROR(INDEX(Menu!$D$6:$D$205,MATCH($B1269,Menu!$B$6:$B$205,0)),"")</f>
        <v/>
      </c>
      <c r="H1269" s="15" t="str">
        <f t="shared" si="96"/>
        <v/>
      </c>
      <c r="I1269" s="15" t="str">
        <f t="shared" si="97"/>
        <v/>
      </c>
      <c r="J1269" s="10"/>
      <c r="K1269" s="10"/>
      <c r="L1269" t="str">
        <f t="shared" si="98"/>
        <v/>
      </c>
      <c r="M1269" s="14" t="str">
        <f t="shared" si="99"/>
        <v/>
      </c>
    </row>
    <row r="1270" spans="1:13" x14ac:dyDescent="0.25">
      <c r="A1270" s="16"/>
      <c r="B1270" s="10"/>
      <c r="C1270" s="14" t="str">
        <f>IFERROR(INDEX(Menu!$C$6:$C$205,MATCH($B1270,Menu!$B$6:$B$205,0)),"")</f>
        <v/>
      </c>
      <c r="D1270" s="18"/>
      <c r="E1270" s="8" t="str">
        <f>IFERROR(INDEX(Menu!$E$6:$E$205,MATCH($B1270,Menu!$B$6:$B$205,0)),"")</f>
        <v/>
      </c>
      <c r="F1270" s="8" t="str">
        <f t="shared" si="95"/>
        <v/>
      </c>
      <c r="G1270" s="15" t="str">
        <f>IFERROR(INDEX(Menu!$D$6:$D$205,MATCH($B1270,Menu!$B$6:$B$205,0)),"")</f>
        <v/>
      </c>
      <c r="H1270" s="15" t="str">
        <f t="shared" si="96"/>
        <v/>
      </c>
      <c r="I1270" s="15" t="str">
        <f t="shared" si="97"/>
        <v/>
      </c>
      <c r="J1270" s="10"/>
      <c r="K1270" s="10"/>
      <c r="L1270" t="str">
        <f t="shared" si="98"/>
        <v/>
      </c>
      <c r="M1270" s="14" t="str">
        <f t="shared" si="99"/>
        <v/>
      </c>
    </row>
    <row r="1271" spans="1:13" x14ac:dyDescent="0.25">
      <c r="A1271" s="16"/>
      <c r="B1271" s="10"/>
      <c r="C1271" s="14" t="str">
        <f>IFERROR(INDEX(Menu!$C$6:$C$205,MATCH($B1271,Menu!$B$6:$B$205,0)),"")</f>
        <v/>
      </c>
      <c r="D1271" s="18"/>
      <c r="E1271" s="8" t="str">
        <f>IFERROR(INDEX(Menu!$E$6:$E$205,MATCH($B1271,Menu!$B$6:$B$205,0)),"")</f>
        <v/>
      </c>
      <c r="F1271" s="8" t="str">
        <f t="shared" si="95"/>
        <v/>
      </c>
      <c r="G1271" s="15" t="str">
        <f>IFERROR(INDEX(Menu!$D$6:$D$205,MATCH($B1271,Menu!$B$6:$B$205,0)),"")</f>
        <v/>
      </c>
      <c r="H1271" s="15" t="str">
        <f t="shared" si="96"/>
        <v/>
      </c>
      <c r="I1271" s="15" t="str">
        <f t="shared" si="97"/>
        <v/>
      </c>
      <c r="J1271" s="10"/>
      <c r="K1271" s="10"/>
      <c r="L1271" t="str">
        <f t="shared" si="98"/>
        <v/>
      </c>
      <c r="M1271" s="14" t="str">
        <f t="shared" si="99"/>
        <v/>
      </c>
    </row>
    <row r="1272" spans="1:13" x14ac:dyDescent="0.25">
      <c r="A1272" s="16"/>
      <c r="B1272" s="10"/>
      <c r="C1272" s="14" t="str">
        <f>IFERROR(INDEX(Menu!$C$6:$C$205,MATCH($B1272,Menu!$B$6:$B$205,0)),"")</f>
        <v/>
      </c>
      <c r="D1272" s="18"/>
      <c r="E1272" s="8" t="str">
        <f>IFERROR(INDEX(Menu!$E$6:$E$205,MATCH($B1272,Menu!$B$6:$B$205,0)),"")</f>
        <v/>
      </c>
      <c r="F1272" s="8" t="str">
        <f t="shared" si="95"/>
        <v/>
      </c>
      <c r="G1272" s="15" t="str">
        <f>IFERROR(INDEX(Menu!$D$6:$D$205,MATCH($B1272,Menu!$B$6:$B$205,0)),"")</f>
        <v/>
      </c>
      <c r="H1272" s="15" t="str">
        <f t="shared" si="96"/>
        <v/>
      </c>
      <c r="I1272" s="15" t="str">
        <f t="shared" si="97"/>
        <v/>
      </c>
      <c r="J1272" s="10"/>
      <c r="K1272" s="10"/>
      <c r="L1272" t="str">
        <f t="shared" si="98"/>
        <v/>
      </c>
      <c r="M1272" s="14" t="str">
        <f t="shared" si="99"/>
        <v/>
      </c>
    </row>
    <row r="1273" spans="1:13" x14ac:dyDescent="0.25">
      <c r="A1273" s="16"/>
      <c r="B1273" s="10"/>
      <c r="C1273" s="14" t="str">
        <f>IFERROR(INDEX(Menu!$C$6:$C$205,MATCH($B1273,Menu!$B$6:$B$205,0)),"")</f>
        <v/>
      </c>
      <c r="D1273" s="18"/>
      <c r="E1273" s="8" t="str">
        <f>IFERROR(INDEX(Menu!$E$6:$E$205,MATCH($B1273,Menu!$B$6:$B$205,0)),"")</f>
        <v/>
      </c>
      <c r="F1273" s="8" t="str">
        <f t="shared" si="95"/>
        <v/>
      </c>
      <c r="G1273" s="15" t="str">
        <f>IFERROR(INDEX(Menu!$D$6:$D$205,MATCH($B1273,Menu!$B$6:$B$205,0)),"")</f>
        <v/>
      </c>
      <c r="H1273" s="15" t="str">
        <f t="shared" si="96"/>
        <v/>
      </c>
      <c r="I1273" s="15" t="str">
        <f t="shared" si="97"/>
        <v/>
      </c>
      <c r="J1273" s="10"/>
      <c r="K1273" s="10"/>
      <c r="L1273" t="str">
        <f t="shared" si="98"/>
        <v/>
      </c>
      <c r="M1273" s="14" t="str">
        <f t="shared" si="99"/>
        <v/>
      </c>
    </row>
    <row r="1274" spans="1:13" x14ac:dyDescent="0.25">
      <c r="A1274" s="16"/>
      <c r="B1274" s="10"/>
      <c r="C1274" s="14" t="str">
        <f>IFERROR(INDEX(Menu!$C$6:$C$205,MATCH($B1274,Menu!$B$6:$B$205,0)),"")</f>
        <v/>
      </c>
      <c r="D1274" s="18"/>
      <c r="E1274" s="8" t="str">
        <f>IFERROR(INDEX(Menu!$E$6:$E$205,MATCH($B1274,Menu!$B$6:$B$205,0)),"")</f>
        <v/>
      </c>
      <c r="F1274" s="8" t="str">
        <f t="shared" si="95"/>
        <v/>
      </c>
      <c r="G1274" s="15" t="str">
        <f>IFERROR(INDEX(Menu!$D$6:$D$205,MATCH($B1274,Menu!$B$6:$B$205,0)),"")</f>
        <v/>
      </c>
      <c r="H1274" s="15" t="str">
        <f t="shared" si="96"/>
        <v/>
      </c>
      <c r="I1274" s="15" t="str">
        <f t="shared" si="97"/>
        <v/>
      </c>
      <c r="J1274" s="10"/>
      <c r="K1274" s="10"/>
      <c r="L1274" t="str">
        <f t="shared" si="98"/>
        <v/>
      </c>
      <c r="M1274" s="14" t="str">
        <f t="shared" si="99"/>
        <v/>
      </c>
    </row>
    <row r="1275" spans="1:13" x14ac:dyDescent="0.25">
      <c r="A1275" s="16"/>
      <c r="B1275" s="10"/>
      <c r="C1275" s="14" t="str">
        <f>IFERROR(INDEX(Menu!$C$6:$C$205,MATCH($B1275,Menu!$B$6:$B$205,0)),"")</f>
        <v/>
      </c>
      <c r="D1275" s="18"/>
      <c r="E1275" s="8" t="str">
        <f>IFERROR(INDEX(Menu!$E$6:$E$205,MATCH($B1275,Menu!$B$6:$B$205,0)),"")</f>
        <v/>
      </c>
      <c r="F1275" s="8" t="str">
        <f t="shared" si="95"/>
        <v/>
      </c>
      <c r="G1275" s="15" t="str">
        <f>IFERROR(INDEX(Menu!$D$6:$D$205,MATCH($B1275,Menu!$B$6:$B$205,0)),"")</f>
        <v/>
      </c>
      <c r="H1275" s="15" t="str">
        <f t="shared" si="96"/>
        <v/>
      </c>
      <c r="I1275" s="15" t="str">
        <f t="shared" si="97"/>
        <v/>
      </c>
      <c r="J1275" s="10"/>
      <c r="K1275" s="10"/>
      <c r="L1275" t="str">
        <f t="shared" si="98"/>
        <v/>
      </c>
      <c r="M1275" s="14" t="str">
        <f t="shared" si="99"/>
        <v/>
      </c>
    </row>
    <row r="1276" spans="1:13" x14ac:dyDescent="0.25">
      <c r="A1276" s="16"/>
      <c r="B1276" s="10"/>
      <c r="C1276" s="14" t="str">
        <f>IFERROR(INDEX(Menu!$C$6:$C$205,MATCH($B1276,Menu!$B$6:$B$205,0)),"")</f>
        <v/>
      </c>
      <c r="D1276" s="18"/>
      <c r="E1276" s="8" t="str">
        <f>IFERROR(INDEX(Menu!$E$6:$E$205,MATCH($B1276,Menu!$B$6:$B$205,0)),"")</f>
        <v/>
      </c>
      <c r="F1276" s="8" t="str">
        <f t="shared" si="95"/>
        <v/>
      </c>
      <c r="G1276" s="15" t="str">
        <f>IFERROR(INDEX(Menu!$D$6:$D$205,MATCH($B1276,Menu!$B$6:$B$205,0)),"")</f>
        <v/>
      </c>
      <c r="H1276" s="15" t="str">
        <f t="shared" si="96"/>
        <v/>
      </c>
      <c r="I1276" s="15" t="str">
        <f t="shared" si="97"/>
        <v/>
      </c>
      <c r="J1276" s="10"/>
      <c r="K1276" s="10"/>
      <c r="L1276" t="str">
        <f t="shared" si="98"/>
        <v/>
      </c>
      <c r="M1276" s="14" t="str">
        <f t="shared" si="99"/>
        <v/>
      </c>
    </row>
    <row r="1277" spans="1:13" x14ac:dyDescent="0.25">
      <c r="A1277" s="16"/>
      <c r="B1277" s="10"/>
      <c r="C1277" s="14" t="str">
        <f>IFERROR(INDEX(Menu!$C$6:$C$205,MATCH($B1277,Menu!$B$6:$B$205,0)),"")</f>
        <v/>
      </c>
      <c r="D1277" s="18"/>
      <c r="E1277" s="8" t="str">
        <f>IFERROR(INDEX(Menu!$E$6:$E$205,MATCH($B1277,Menu!$B$6:$B$205,0)),"")</f>
        <v/>
      </c>
      <c r="F1277" s="8" t="str">
        <f t="shared" si="95"/>
        <v/>
      </c>
      <c r="G1277" s="15" t="str">
        <f>IFERROR(INDEX(Menu!$D$6:$D$205,MATCH($B1277,Menu!$B$6:$B$205,0)),"")</f>
        <v/>
      </c>
      <c r="H1277" s="15" t="str">
        <f t="shared" si="96"/>
        <v/>
      </c>
      <c r="I1277" s="15" t="str">
        <f t="shared" si="97"/>
        <v/>
      </c>
      <c r="J1277" s="10"/>
      <c r="K1277" s="10"/>
      <c r="L1277" t="str">
        <f t="shared" si="98"/>
        <v/>
      </c>
      <c r="M1277" s="14" t="str">
        <f t="shared" si="99"/>
        <v/>
      </c>
    </row>
    <row r="1278" spans="1:13" x14ac:dyDescent="0.25">
      <c r="A1278" s="16"/>
      <c r="B1278" s="10"/>
      <c r="C1278" s="14" t="str">
        <f>IFERROR(INDEX(Menu!$C$6:$C$205,MATCH($B1278,Menu!$B$6:$B$205,0)),"")</f>
        <v/>
      </c>
      <c r="D1278" s="18"/>
      <c r="E1278" s="8" t="str">
        <f>IFERROR(INDEX(Menu!$E$6:$E$205,MATCH($B1278,Menu!$B$6:$B$205,0)),"")</f>
        <v/>
      </c>
      <c r="F1278" s="8" t="str">
        <f t="shared" si="95"/>
        <v/>
      </c>
      <c r="G1278" s="15" t="str">
        <f>IFERROR(INDEX(Menu!$D$6:$D$205,MATCH($B1278,Menu!$B$6:$B$205,0)),"")</f>
        <v/>
      </c>
      <c r="H1278" s="15" t="str">
        <f t="shared" si="96"/>
        <v/>
      </c>
      <c r="I1278" s="15" t="str">
        <f t="shared" si="97"/>
        <v/>
      </c>
      <c r="J1278" s="10"/>
      <c r="K1278" s="10"/>
      <c r="L1278" t="str">
        <f t="shared" si="98"/>
        <v/>
      </c>
      <c r="M1278" s="14" t="str">
        <f t="shared" si="99"/>
        <v/>
      </c>
    </row>
    <row r="1279" spans="1:13" x14ac:dyDescent="0.25">
      <c r="A1279" s="16"/>
      <c r="B1279" s="10"/>
      <c r="C1279" s="14" t="str">
        <f>IFERROR(INDEX(Menu!$C$6:$C$205,MATCH($B1279,Menu!$B$6:$B$205,0)),"")</f>
        <v/>
      </c>
      <c r="D1279" s="18"/>
      <c r="E1279" s="8" t="str">
        <f>IFERROR(INDEX(Menu!$E$6:$E$205,MATCH($B1279,Menu!$B$6:$B$205,0)),"")</f>
        <v/>
      </c>
      <c r="F1279" s="8" t="str">
        <f t="shared" si="95"/>
        <v/>
      </c>
      <c r="G1279" s="15" t="str">
        <f>IFERROR(INDEX(Menu!$D$6:$D$205,MATCH($B1279,Menu!$B$6:$B$205,0)),"")</f>
        <v/>
      </c>
      <c r="H1279" s="15" t="str">
        <f t="shared" si="96"/>
        <v/>
      </c>
      <c r="I1279" s="15" t="str">
        <f t="shared" si="97"/>
        <v/>
      </c>
      <c r="J1279" s="10"/>
      <c r="K1279" s="10"/>
      <c r="L1279" t="str">
        <f t="shared" si="98"/>
        <v/>
      </c>
      <c r="M1279" s="14" t="str">
        <f t="shared" si="99"/>
        <v/>
      </c>
    </row>
    <row r="1280" spans="1:13" x14ac:dyDescent="0.25">
      <c r="A1280" s="16"/>
      <c r="B1280" s="10"/>
      <c r="C1280" s="14" t="str">
        <f>IFERROR(INDEX(Menu!$C$6:$C$205,MATCH($B1280,Menu!$B$6:$B$205,0)),"")</f>
        <v/>
      </c>
      <c r="D1280" s="18"/>
      <c r="E1280" s="8" t="str">
        <f>IFERROR(INDEX(Menu!$E$6:$E$205,MATCH($B1280,Menu!$B$6:$B$205,0)),"")</f>
        <v/>
      </c>
      <c r="F1280" s="8" t="str">
        <f t="shared" si="95"/>
        <v/>
      </c>
      <c r="G1280" s="15" t="str">
        <f>IFERROR(INDEX(Menu!$D$6:$D$205,MATCH($B1280,Menu!$B$6:$B$205,0)),"")</f>
        <v/>
      </c>
      <c r="H1280" s="15" t="str">
        <f t="shared" si="96"/>
        <v/>
      </c>
      <c r="I1280" s="15" t="str">
        <f t="shared" si="97"/>
        <v/>
      </c>
      <c r="J1280" s="10"/>
      <c r="K1280" s="10"/>
      <c r="L1280" t="str">
        <f t="shared" si="98"/>
        <v/>
      </c>
      <c r="M1280" s="14" t="str">
        <f t="shared" si="99"/>
        <v/>
      </c>
    </row>
    <row r="1281" spans="1:13" x14ac:dyDescent="0.25">
      <c r="A1281" s="16"/>
      <c r="B1281" s="10"/>
      <c r="C1281" s="14" t="str">
        <f>IFERROR(INDEX(Menu!$C$6:$C$205,MATCH($B1281,Menu!$B$6:$B$205,0)),"")</f>
        <v/>
      </c>
      <c r="D1281" s="18"/>
      <c r="E1281" s="8" t="str">
        <f>IFERROR(INDEX(Menu!$E$6:$E$205,MATCH($B1281,Menu!$B$6:$B$205,0)),"")</f>
        <v/>
      </c>
      <c r="F1281" s="8" t="str">
        <f t="shared" si="95"/>
        <v/>
      </c>
      <c r="G1281" s="15" t="str">
        <f>IFERROR(INDEX(Menu!$D$6:$D$205,MATCH($B1281,Menu!$B$6:$B$205,0)),"")</f>
        <v/>
      </c>
      <c r="H1281" s="15" t="str">
        <f t="shared" si="96"/>
        <v/>
      </c>
      <c r="I1281" s="15" t="str">
        <f t="shared" si="97"/>
        <v/>
      </c>
      <c r="J1281" s="10"/>
      <c r="K1281" s="10"/>
      <c r="L1281" t="str">
        <f t="shared" si="98"/>
        <v/>
      </c>
      <c r="M1281" s="14" t="str">
        <f t="shared" si="99"/>
        <v/>
      </c>
    </row>
    <row r="1282" spans="1:13" x14ac:dyDescent="0.25">
      <c r="A1282" s="16"/>
      <c r="B1282" s="10"/>
      <c r="C1282" s="14" t="str">
        <f>IFERROR(INDEX(Menu!$C$6:$C$205,MATCH($B1282,Menu!$B$6:$B$205,0)),"")</f>
        <v/>
      </c>
      <c r="D1282" s="18"/>
      <c r="E1282" s="8" t="str">
        <f>IFERROR(INDEX(Menu!$E$6:$E$205,MATCH($B1282,Menu!$B$6:$B$205,0)),"")</f>
        <v/>
      </c>
      <c r="F1282" s="8" t="str">
        <f t="shared" si="95"/>
        <v/>
      </c>
      <c r="G1282" s="15" t="str">
        <f>IFERROR(INDEX(Menu!$D$6:$D$205,MATCH($B1282,Menu!$B$6:$B$205,0)),"")</f>
        <v/>
      </c>
      <c r="H1282" s="15" t="str">
        <f t="shared" si="96"/>
        <v/>
      </c>
      <c r="I1282" s="15" t="str">
        <f t="shared" si="97"/>
        <v/>
      </c>
      <c r="J1282" s="10"/>
      <c r="K1282" s="10"/>
      <c r="L1282" t="str">
        <f t="shared" si="98"/>
        <v/>
      </c>
      <c r="M1282" s="14" t="str">
        <f t="shared" si="99"/>
        <v/>
      </c>
    </row>
    <row r="1283" spans="1:13" x14ac:dyDescent="0.25">
      <c r="A1283" s="16"/>
      <c r="B1283" s="10"/>
      <c r="C1283" s="14" t="str">
        <f>IFERROR(INDEX(Menu!$C$6:$C$205,MATCH($B1283,Menu!$B$6:$B$205,0)),"")</f>
        <v/>
      </c>
      <c r="D1283" s="18"/>
      <c r="E1283" s="8" t="str">
        <f>IFERROR(INDEX(Menu!$E$6:$E$205,MATCH($B1283,Menu!$B$6:$B$205,0)),"")</f>
        <v/>
      </c>
      <c r="F1283" s="8" t="str">
        <f t="shared" si="95"/>
        <v/>
      </c>
      <c r="G1283" s="15" t="str">
        <f>IFERROR(INDEX(Menu!$D$6:$D$205,MATCH($B1283,Menu!$B$6:$B$205,0)),"")</f>
        <v/>
      </c>
      <c r="H1283" s="15" t="str">
        <f t="shared" si="96"/>
        <v/>
      </c>
      <c r="I1283" s="15" t="str">
        <f t="shared" si="97"/>
        <v/>
      </c>
      <c r="J1283" s="10"/>
      <c r="K1283" s="10"/>
      <c r="L1283" t="str">
        <f t="shared" si="98"/>
        <v/>
      </c>
      <c r="M1283" s="14" t="str">
        <f t="shared" si="99"/>
        <v/>
      </c>
    </row>
    <row r="1284" spans="1:13" x14ac:dyDescent="0.25">
      <c r="A1284" s="16"/>
      <c r="B1284" s="10"/>
      <c r="C1284" s="14" t="str">
        <f>IFERROR(INDEX(Menu!$C$6:$C$205,MATCH($B1284,Menu!$B$6:$B$205,0)),"")</f>
        <v/>
      </c>
      <c r="D1284" s="18"/>
      <c r="E1284" s="8" t="str">
        <f>IFERROR(INDEX(Menu!$E$6:$E$205,MATCH($B1284,Menu!$B$6:$B$205,0)),"")</f>
        <v/>
      </c>
      <c r="F1284" s="8" t="str">
        <f t="shared" si="95"/>
        <v/>
      </c>
      <c r="G1284" s="15" t="str">
        <f>IFERROR(INDEX(Menu!$D$6:$D$205,MATCH($B1284,Menu!$B$6:$B$205,0)),"")</f>
        <v/>
      </c>
      <c r="H1284" s="15" t="str">
        <f t="shared" si="96"/>
        <v/>
      </c>
      <c r="I1284" s="15" t="str">
        <f t="shared" si="97"/>
        <v/>
      </c>
      <c r="J1284" s="10"/>
      <c r="K1284" s="10"/>
      <c r="L1284" t="str">
        <f t="shared" si="98"/>
        <v/>
      </c>
      <c r="M1284" s="14" t="str">
        <f t="shared" si="99"/>
        <v/>
      </c>
    </row>
    <row r="1285" spans="1:13" x14ac:dyDescent="0.25">
      <c r="A1285" s="16"/>
      <c r="B1285" s="10"/>
      <c r="C1285" s="14" t="str">
        <f>IFERROR(INDEX(Menu!$C$6:$C$205,MATCH($B1285,Menu!$B$6:$B$205,0)),"")</f>
        <v/>
      </c>
      <c r="D1285" s="18"/>
      <c r="E1285" s="8" t="str">
        <f>IFERROR(INDEX(Menu!$E$6:$E$205,MATCH($B1285,Menu!$B$6:$B$205,0)),"")</f>
        <v/>
      </c>
      <c r="F1285" s="8" t="str">
        <f t="shared" si="95"/>
        <v/>
      </c>
      <c r="G1285" s="15" t="str">
        <f>IFERROR(INDEX(Menu!$D$6:$D$205,MATCH($B1285,Menu!$B$6:$B$205,0)),"")</f>
        <v/>
      </c>
      <c r="H1285" s="15" t="str">
        <f t="shared" si="96"/>
        <v/>
      </c>
      <c r="I1285" s="15" t="str">
        <f t="shared" si="97"/>
        <v/>
      </c>
      <c r="J1285" s="10"/>
      <c r="K1285" s="10"/>
      <c r="L1285" t="str">
        <f t="shared" si="98"/>
        <v/>
      </c>
      <c r="M1285" s="14" t="str">
        <f t="shared" si="99"/>
        <v/>
      </c>
    </row>
    <row r="1286" spans="1:13" x14ac:dyDescent="0.25">
      <c r="A1286" s="16"/>
      <c r="B1286" s="10"/>
      <c r="C1286" s="14" t="str">
        <f>IFERROR(INDEX(Menu!$C$6:$C$205,MATCH($B1286,Menu!$B$6:$B$205,0)),"")</f>
        <v/>
      </c>
      <c r="D1286" s="18"/>
      <c r="E1286" s="8" t="str">
        <f>IFERROR(INDEX(Menu!$E$6:$E$205,MATCH($B1286,Menu!$B$6:$B$205,0)),"")</f>
        <v/>
      </c>
      <c r="F1286" s="8" t="str">
        <f t="shared" ref="F1286:F1349" si="100">IF(OR($D1286="",$E1286=""),"",$D1286*$E1286)</f>
        <v/>
      </c>
      <c r="G1286" s="15" t="str">
        <f>IFERROR(INDEX(Menu!$D$6:$D$205,MATCH($B1286,Menu!$B$6:$B$205,0)),"")</f>
        <v/>
      </c>
      <c r="H1286" s="15" t="str">
        <f t="shared" ref="H1286:H1349" si="101">IF(OR($D1286="",$G1286=""),"",$D1286*$G1286)</f>
        <v/>
      </c>
      <c r="I1286" s="15" t="str">
        <f t="shared" ref="I1286:I1349" si="102">IF(OR($F1286="",$H1286=""),"",$F1286-$H1286)</f>
        <v/>
      </c>
      <c r="J1286" s="10"/>
      <c r="K1286" s="10"/>
      <c r="L1286" t="str">
        <f t="shared" ref="L1286:L1349" si="103">IF($A1286="","",CHOOSE(WEEKDAY($A1286,2),"Lunes","Martes","Miercoles","Jueves","Viernes","Sabado","Domingo"))</f>
        <v/>
      </c>
      <c r="M1286" s="14" t="str">
        <f t="shared" ref="M1286:M1349" si="104">IF($A1286="","",TEXT($A1286,"YYYY-MM"))</f>
        <v/>
      </c>
    </row>
    <row r="1287" spans="1:13" x14ac:dyDescent="0.25">
      <c r="A1287" s="16"/>
      <c r="B1287" s="10"/>
      <c r="C1287" s="14" t="str">
        <f>IFERROR(INDEX(Menu!$C$6:$C$205,MATCH($B1287,Menu!$B$6:$B$205,0)),"")</f>
        <v/>
      </c>
      <c r="D1287" s="18"/>
      <c r="E1287" s="8" t="str">
        <f>IFERROR(INDEX(Menu!$E$6:$E$205,MATCH($B1287,Menu!$B$6:$B$205,0)),"")</f>
        <v/>
      </c>
      <c r="F1287" s="8" t="str">
        <f t="shared" si="100"/>
        <v/>
      </c>
      <c r="G1287" s="15" t="str">
        <f>IFERROR(INDEX(Menu!$D$6:$D$205,MATCH($B1287,Menu!$B$6:$B$205,0)),"")</f>
        <v/>
      </c>
      <c r="H1287" s="15" t="str">
        <f t="shared" si="101"/>
        <v/>
      </c>
      <c r="I1287" s="15" t="str">
        <f t="shared" si="102"/>
        <v/>
      </c>
      <c r="J1287" s="10"/>
      <c r="K1287" s="10"/>
      <c r="L1287" t="str">
        <f t="shared" si="103"/>
        <v/>
      </c>
      <c r="M1287" s="14" t="str">
        <f t="shared" si="104"/>
        <v/>
      </c>
    </row>
    <row r="1288" spans="1:13" x14ac:dyDescent="0.25">
      <c r="A1288" s="16"/>
      <c r="B1288" s="10"/>
      <c r="C1288" s="14" t="str">
        <f>IFERROR(INDEX(Menu!$C$6:$C$205,MATCH($B1288,Menu!$B$6:$B$205,0)),"")</f>
        <v/>
      </c>
      <c r="D1288" s="18"/>
      <c r="E1288" s="8" t="str">
        <f>IFERROR(INDEX(Menu!$E$6:$E$205,MATCH($B1288,Menu!$B$6:$B$205,0)),"")</f>
        <v/>
      </c>
      <c r="F1288" s="8" t="str">
        <f t="shared" si="100"/>
        <v/>
      </c>
      <c r="G1288" s="15" t="str">
        <f>IFERROR(INDEX(Menu!$D$6:$D$205,MATCH($B1288,Menu!$B$6:$B$205,0)),"")</f>
        <v/>
      </c>
      <c r="H1288" s="15" t="str">
        <f t="shared" si="101"/>
        <v/>
      </c>
      <c r="I1288" s="15" t="str">
        <f t="shared" si="102"/>
        <v/>
      </c>
      <c r="J1288" s="10"/>
      <c r="K1288" s="10"/>
      <c r="L1288" t="str">
        <f t="shared" si="103"/>
        <v/>
      </c>
      <c r="M1288" s="14" t="str">
        <f t="shared" si="104"/>
        <v/>
      </c>
    </row>
    <row r="1289" spans="1:13" x14ac:dyDescent="0.25">
      <c r="A1289" s="16"/>
      <c r="B1289" s="10"/>
      <c r="C1289" s="14" t="str">
        <f>IFERROR(INDEX(Menu!$C$6:$C$205,MATCH($B1289,Menu!$B$6:$B$205,0)),"")</f>
        <v/>
      </c>
      <c r="D1289" s="18"/>
      <c r="E1289" s="8" t="str">
        <f>IFERROR(INDEX(Menu!$E$6:$E$205,MATCH($B1289,Menu!$B$6:$B$205,0)),"")</f>
        <v/>
      </c>
      <c r="F1289" s="8" t="str">
        <f t="shared" si="100"/>
        <v/>
      </c>
      <c r="G1289" s="15" t="str">
        <f>IFERROR(INDEX(Menu!$D$6:$D$205,MATCH($B1289,Menu!$B$6:$B$205,0)),"")</f>
        <v/>
      </c>
      <c r="H1289" s="15" t="str">
        <f t="shared" si="101"/>
        <v/>
      </c>
      <c r="I1289" s="15" t="str">
        <f t="shared" si="102"/>
        <v/>
      </c>
      <c r="J1289" s="10"/>
      <c r="K1289" s="10"/>
      <c r="L1289" t="str">
        <f t="shared" si="103"/>
        <v/>
      </c>
      <c r="M1289" s="14" t="str">
        <f t="shared" si="104"/>
        <v/>
      </c>
    </row>
    <row r="1290" spans="1:13" x14ac:dyDescent="0.25">
      <c r="A1290" s="16"/>
      <c r="B1290" s="10"/>
      <c r="C1290" s="14" t="str">
        <f>IFERROR(INDEX(Menu!$C$6:$C$205,MATCH($B1290,Menu!$B$6:$B$205,0)),"")</f>
        <v/>
      </c>
      <c r="D1290" s="18"/>
      <c r="E1290" s="8" t="str">
        <f>IFERROR(INDEX(Menu!$E$6:$E$205,MATCH($B1290,Menu!$B$6:$B$205,0)),"")</f>
        <v/>
      </c>
      <c r="F1290" s="8" t="str">
        <f t="shared" si="100"/>
        <v/>
      </c>
      <c r="G1290" s="15" t="str">
        <f>IFERROR(INDEX(Menu!$D$6:$D$205,MATCH($B1290,Menu!$B$6:$B$205,0)),"")</f>
        <v/>
      </c>
      <c r="H1290" s="15" t="str">
        <f t="shared" si="101"/>
        <v/>
      </c>
      <c r="I1290" s="15" t="str">
        <f t="shared" si="102"/>
        <v/>
      </c>
      <c r="J1290" s="10"/>
      <c r="K1290" s="10"/>
      <c r="L1290" t="str">
        <f t="shared" si="103"/>
        <v/>
      </c>
      <c r="M1290" s="14" t="str">
        <f t="shared" si="104"/>
        <v/>
      </c>
    </row>
    <row r="1291" spans="1:13" x14ac:dyDescent="0.25">
      <c r="A1291" s="16"/>
      <c r="B1291" s="10"/>
      <c r="C1291" s="14" t="str">
        <f>IFERROR(INDEX(Menu!$C$6:$C$205,MATCH($B1291,Menu!$B$6:$B$205,0)),"")</f>
        <v/>
      </c>
      <c r="D1291" s="18"/>
      <c r="E1291" s="8" t="str">
        <f>IFERROR(INDEX(Menu!$E$6:$E$205,MATCH($B1291,Menu!$B$6:$B$205,0)),"")</f>
        <v/>
      </c>
      <c r="F1291" s="8" t="str">
        <f t="shared" si="100"/>
        <v/>
      </c>
      <c r="G1291" s="15" t="str">
        <f>IFERROR(INDEX(Menu!$D$6:$D$205,MATCH($B1291,Menu!$B$6:$B$205,0)),"")</f>
        <v/>
      </c>
      <c r="H1291" s="15" t="str">
        <f t="shared" si="101"/>
        <v/>
      </c>
      <c r="I1291" s="15" t="str">
        <f t="shared" si="102"/>
        <v/>
      </c>
      <c r="J1291" s="10"/>
      <c r="K1291" s="10"/>
      <c r="L1291" t="str">
        <f t="shared" si="103"/>
        <v/>
      </c>
      <c r="M1291" s="14" t="str">
        <f t="shared" si="104"/>
        <v/>
      </c>
    </row>
    <row r="1292" spans="1:13" x14ac:dyDescent="0.25">
      <c r="A1292" s="16"/>
      <c r="B1292" s="10"/>
      <c r="C1292" s="14" t="str">
        <f>IFERROR(INDEX(Menu!$C$6:$C$205,MATCH($B1292,Menu!$B$6:$B$205,0)),"")</f>
        <v/>
      </c>
      <c r="D1292" s="18"/>
      <c r="E1292" s="8" t="str">
        <f>IFERROR(INDEX(Menu!$E$6:$E$205,MATCH($B1292,Menu!$B$6:$B$205,0)),"")</f>
        <v/>
      </c>
      <c r="F1292" s="8" t="str">
        <f t="shared" si="100"/>
        <v/>
      </c>
      <c r="G1292" s="15" t="str">
        <f>IFERROR(INDEX(Menu!$D$6:$D$205,MATCH($B1292,Menu!$B$6:$B$205,0)),"")</f>
        <v/>
      </c>
      <c r="H1292" s="15" t="str">
        <f t="shared" si="101"/>
        <v/>
      </c>
      <c r="I1292" s="15" t="str">
        <f t="shared" si="102"/>
        <v/>
      </c>
      <c r="J1292" s="10"/>
      <c r="K1292" s="10"/>
      <c r="L1292" t="str">
        <f t="shared" si="103"/>
        <v/>
      </c>
      <c r="M1292" s="14" t="str">
        <f t="shared" si="104"/>
        <v/>
      </c>
    </row>
    <row r="1293" spans="1:13" x14ac:dyDescent="0.25">
      <c r="A1293" s="16"/>
      <c r="B1293" s="10"/>
      <c r="C1293" s="14" t="str">
        <f>IFERROR(INDEX(Menu!$C$6:$C$205,MATCH($B1293,Menu!$B$6:$B$205,0)),"")</f>
        <v/>
      </c>
      <c r="D1293" s="18"/>
      <c r="E1293" s="8" t="str">
        <f>IFERROR(INDEX(Menu!$E$6:$E$205,MATCH($B1293,Menu!$B$6:$B$205,0)),"")</f>
        <v/>
      </c>
      <c r="F1293" s="8" t="str">
        <f t="shared" si="100"/>
        <v/>
      </c>
      <c r="G1293" s="15" t="str">
        <f>IFERROR(INDEX(Menu!$D$6:$D$205,MATCH($B1293,Menu!$B$6:$B$205,0)),"")</f>
        <v/>
      </c>
      <c r="H1293" s="15" t="str">
        <f t="shared" si="101"/>
        <v/>
      </c>
      <c r="I1293" s="15" t="str">
        <f t="shared" si="102"/>
        <v/>
      </c>
      <c r="J1293" s="10"/>
      <c r="K1293" s="10"/>
      <c r="L1293" t="str">
        <f t="shared" si="103"/>
        <v/>
      </c>
      <c r="M1293" s="14" t="str">
        <f t="shared" si="104"/>
        <v/>
      </c>
    </row>
    <row r="1294" spans="1:13" x14ac:dyDescent="0.25">
      <c r="A1294" s="16"/>
      <c r="B1294" s="10"/>
      <c r="C1294" s="14" t="str">
        <f>IFERROR(INDEX(Menu!$C$6:$C$205,MATCH($B1294,Menu!$B$6:$B$205,0)),"")</f>
        <v/>
      </c>
      <c r="D1294" s="18"/>
      <c r="E1294" s="8" t="str">
        <f>IFERROR(INDEX(Menu!$E$6:$E$205,MATCH($B1294,Menu!$B$6:$B$205,0)),"")</f>
        <v/>
      </c>
      <c r="F1294" s="8" t="str">
        <f t="shared" si="100"/>
        <v/>
      </c>
      <c r="G1294" s="15" t="str">
        <f>IFERROR(INDEX(Menu!$D$6:$D$205,MATCH($B1294,Menu!$B$6:$B$205,0)),"")</f>
        <v/>
      </c>
      <c r="H1294" s="15" t="str">
        <f t="shared" si="101"/>
        <v/>
      </c>
      <c r="I1294" s="15" t="str">
        <f t="shared" si="102"/>
        <v/>
      </c>
      <c r="J1294" s="10"/>
      <c r="K1294" s="10"/>
      <c r="L1294" t="str">
        <f t="shared" si="103"/>
        <v/>
      </c>
      <c r="M1294" s="14" t="str">
        <f t="shared" si="104"/>
        <v/>
      </c>
    </row>
    <row r="1295" spans="1:13" x14ac:dyDescent="0.25">
      <c r="A1295" s="16"/>
      <c r="B1295" s="10"/>
      <c r="C1295" s="14" t="str">
        <f>IFERROR(INDEX(Menu!$C$6:$C$205,MATCH($B1295,Menu!$B$6:$B$205,0)),"")</f>
        <v/>
      </c>
      <c r="D1295" s="18"/>
      <c r="E1295" s="8" t="str">
        <f>IFERROR(INDEX(Menu!$E$6:$E$205,MATCH($B1295,Menu!$B$6:$B$205,0)),"")</f>
        <v/>
      </c>
      <c r="F1295" s="8" t="str">
        <f t="shared" si="100"/>
        <v/>
      </c>
      <c r="G1295" s="15" t="str">
        <f>IFERROR(INDEX(Menu!$D$6:$D$205,MATCH($B1295,Menu!$B$6:$B$205,0)),"")</f>
        <v/>
      </c>
      <c r="H1295" s="15" t="str">
        <f t="shared" si="101"/>
        <v/>
      </c>
      <c r="I1295" s="15" t="str">
        <f t="shared" si="102"/>
        <v/>
      </c>
      <c r="J1295" s="10"/>
      <c r="K1295" s="10"/>
      <c r="L1295" t="str">
        <f t="shared" si="103"/>
        <v/>
      </c>
      <c r="M1295" s="14" t="str">
        <f t="shared" si="104"/>
        <v/>
      </c>
    </row>
    <row r="1296" spans="1:13" x14ac:dyDescent="0.25">
      <c r="A1296" s="16"/>
      <c r="B1296" s="10"/>
      <c r="C1296" s="14" t="str">
        <f>IFERROR(INDEX(Menu!$C$6:$C$205,MATCH($B1296,Menu!$B$6:$B$205,0)),"")</f>
        <v/>
      </c>
      <c r="D1296" s="18"/>
      <c r="E1296" s="8" t="str">
        <f>IFERROR(INDEX(Menu!$E$6:$E$205,MATCH($B1296,Menu!$B$6:$B$205,0)),"")</f>
        <v/>
      </c>
      <c r="F1296" s="8" t="str">
        <f t="shared" si="100"/>
        <v/>
      </c>
      <c r="G1296" s="15" t="str">
        <f>IFERROR(INDEX(Menu!$D$6:$D$205,MATCH($B1296,Menu!$B$6:$B$205,0)),"")</f>
        <v/>
      </c>
      <c r="H1296" s="15" t="str">
        <f t="shared" si="101"/>
        <v/>
      </c>
      <c r="I1296" s="15" t="str">
        <f t="shared" si="102"/>
        <v/>
      </c>
      <c r="J1296" s="10"/>
      <c r="K1296" s="10"/>
      <c r="L1296" t="str">
        <f t="shared" si="103"/>
        <v/>
      </c>
      <c r="M1296" s="14" t="str">
        <f t="shared" si="104"/>
        <v/>
      </c>
    </row>
    <row r="1297" spans="1:13" x14ac:dyDescent="0.25">
      <c r="A1297" s="16"/>
      <c r="B1297" s="10"/>
      <c r="C1297" s="14" t="str">
        <f>IFERROR(INDEX(Menu!$C$6:$C$205,MATCH($B1297,Menu!$B$6:$B$205,0)),"")</f>
        <v/>
      </c>
      <c r="D1297" s="18"/>
      <c r="E1297" s="8" t="str">
        <f>IFERROR(INDEX(Menu!$E$6:$E$205,MATCH($B1297,Menu!$B$6:$B$205,0)),"")</f>
        <v/>
      </c>
      <c r="F1297" s="8" t="str">
        <f t="shared" si="100"/>
        <v/>
      </c>
      <c r="G1297" s="15" t="str">
        <f>IFERROR(INDEX(Menu!$D$6:$D$205,MATCH($B1297,Menu!$B$6:$B$205,0)),"")</f>
        <v/>
      </c>
      <c r="H1297" s="15" t="str">
        <f t="shared" si="101"/>
        <v/>
      </c>
      <c r="I1297" s="15" t="str">
        <f t="shared" si="102"/>
        <v/>
      </c>
      <c r="J1297" s="10"/>
      <c r="K1297" s="10"/>
      <c r="L1297" t="str">
        <f t="shared" si="103"/>
        <v/>
      </c>
      <c r="M1297" s="14" t="str">
        <f t="shared" si="104"/>
        <v/>
      </c>
    </row>
    <row r="1298" spans="1:13" x14ac:dyDescent="0.25">
      <c r="A1298" s="16"/>
      <c r="B1298" s="10"/>
      <c r="C1298" s="14" t="str">
        <f>IFERROR(INDEX(Menu!$C$6:$C$205,MATCH($B1298,Menu!$B$6:$B$205,0)),"")</f>
        <v/>
      </c>
      <c r="D1298" s="18"/>
      <c r="E1298" s="8" t="str">
        <f>IFERROR(INDEX(Menu!$E$6:$E$205,MATCH($B1298,Menu!$B$6:$B$205,0)),"")</f>
        <v/>
      </c>
      <c r="F1298" s="8" t="str">
        <f t="shared" si="100"/>
        <v/>
      </c>
      <c r="G1298" s="15" t="str">
        <f>IFERROR(INDEX(Menu!$D$6:$D$205,MATCH($B1298,Menu!$B$6:$B$205,0)),"")</f>
        <v/>
      </c>
      <c r="H1298" s="15" t="str">
        <f t="shared" si="101"/>
        <v/>
      </c>
      <c r="I1298" s="15" t="str">
        <f t="shared" si="102"/>
        <v/>
      </c>
      <c r="J1298" s="10"/>
      <c r="K1298" s="10"/>
      <c r="L1298" t="str">
        <f t="shared" si="103"/>
        <v/>
      </c>
      <c r="M1298" s="14" t="str">
        <f t="shared" si="104"/>
        <v/>
      </c>
    </row>
    <row r="1299" spans="1:13" x14ac:dyDescent="0.25">
      <c r="A1299" s="16"/>
      <c r="B1299" s="10"/>
      <c r="C1299" s="14" t="str">
        <f>IFERROR(INDEX(Menu!$C$6:$C$205,MATCH($B1299,Menu!$B$6:$B$205,0)),"")</f>
        <v/>
      </c>
      <c r="D1299" s="18"/>
      <c r="E1299" s="8" t="str">
        <f>IFERROR(INDEX(Menu!$E$6:$E$205,MATCH($B1299,Menu!$B$6:$B$205,0)),"")</f>
        <v/>
      </c>
      <c r="F1299" s="8" t="str">
        <f t="shared" si="100"/>
        <v/>
      </c>
      <c r="G1299" s="15" t="str">
        <f>IFERROR(INDEX(Menu!$D$6:$D$205,MATCH($B1299,Menu!$B$6:$B$205,0)),"")</f>
        <v/>
      </c>
      <c r="H1299" s="15" t="str">
        <f t="shared" si="101"/>
        <v/>
      </c>
      <c r="I1299" s="15" t="str">
        <f t="shared" si="102"/>
        <v/>
      </c>
      <c r="J1299" s="10"/>
      <c r="K1299" s="10"/>
      <c r="L1299" t="str">
        <f t="shared" si="103"/>
        <v/>
      </c>
      <c r="M1299" s="14" t="str">
        <f t="shared" si="104"/>
        <v/>
      </c>
    </row>
    <row r="1300" spans="1:13" x14ac:dyDescent="0.25">
      <c r="A1300" s="16"/>
      <c r="B1300" s="10"/>
      <c r="C1300" s="14" t="str">
        <f>IFERROR(INDEX(Menu!$C$6:$C$205,MATCH($B1300,Menu!$B$6:$B$205,0)),"")</f>
        <v/>
      </c>
      <c r="D1300" s="18"/>
      <c r="E1300" s="8" t="str">
        <f>IFERROR(INDEX(Menu!$E$6:$E$205,MATCH($B1300,Menu!$B$6:$B$205,0)),"")</f>
        <v/>
      </c>
      <c r="F1300" s="8" t="str">
        <f t="shared" si="100"/>
        <v/>
      </c>
      <c r="G1300" s="15" t="str">
        <f>IFERROR(INDEX(Menu!$D$6:$D$205,MATCH($B1300,Menu!$B$6:$B$205,0)),"")</f>
        <v/>
      </c>
      <c r="H1300" s="15" t="str">
        <f t="shared" si="101"/>
        <v/>
      </c>
      <c r="I1300" s="15" t="str">
        <f t="shared" si="102"/>
        <v/>
      </c>
      <c r="J1300" s="10"/>
      <c r="K1300" s="10"/>
      <c r="L1300" t="str">
        <f t="shared" si="103"/>
        <v/>
      </c>
      <c r="M1300" s="14" t="str">
        <f t="shared" si="104"/>
        <v/>
      </c>
    </row>
    <row r="1301" spans="1:13" x14ac:dyDescent="0.25">
      <c r="A1301" s="16"/>
      <c r="B1301" s="10"/>
      <c r="C1301" s="14" t="str">
        <f>IFERROR(INDEX(Menu!$C$6:$C$205,MATCH($B1301,Menu!$B$6:$B$205,0)),"")</f>
        <v/>
      </c>
      <c r="D1301" s="18"/>
      <c r="E1301" s="8" t="str">
        <f>IFERROR(INDEX(Menu!$E$6:$E$205,MATCH($B1301,Menu!$B$6:$B$205,0)),"")</f>
        <v/>
      </c>
      <c r="F1301" s="8" t="str">
        <f t="shared" si="100"/>
        <v/>
      </c>
      <c r="G1301" s="15" t="str">
        <f>IFERROR(INDEX(Menu!$D$6:$D$205,MATCH($B1301,Menu!$B$6:$B$205,0)),"")</f>
        <v/>
      </c>
      <c r="H1301" s="15" t="str">
        <f t="shared" si="101"/>
        <v/>
      </c>
      <c r="I1301" s="15" t="str">
        <f t="shared" si="102"/>
        <v/>
      </c>
      <c r="J1301" s="10"/>
      <c r="K1301" s="10"/>
      <c r="L1301" t="str">
        <f t="shared" si="103"/>
        <v/>
      </c>
      <c r="M1301" s="14" t="str">
        <f t="shared" si="104"/>
        <v/>
      </c>
    </row>
    <row r="1302" spans="1:13" x14ac:dyDescent="0.25">
      <c r="A1302" s="16"/>
      <c r="B1302" s="10"/>
      <c r="C1302" s="14" t="str">
        <f>IFERROR(INDEX(Menu!$C$6:$C$205,MATCH($B1302,Menu!$B$6:$B$205,0)),"")</f>
        <v/>
      </c>
      <c r="D1302" s="18"/>
      <c r="E1302" s="8" t="str">
        <f>IFERROR(INDEX(Menu!$E$6:$E$205,MATCH($B1302,Menu!$B$6:$B$205,0)),"")</f>
        <v/>
      </c>
      <c r="F1302" s="8" t="str">
        <f t="shared" si="100"/>
        <v/>
      </c>
      <c r="G1302" s="15" t="str">
        <f>IFERROR(INDEX(Menu!$D$6:$D$205,MATCH($B1302,Menu!$B$6:$B$205,0)),"")</f>
        <v/>
      </c>
      <c r="H1302" s="15" t="str">
        <f t="shared" si="101"/>
        <v/>
      </c>
      <c r="I1302" s="15" t="str">
        <f t="shared" si="102"/>
        <v/>
      </c>
      <c r="J1302" s="10"/>
      <c r="K1302" s="10"/>
      <c r="L1302" t="str">
        <f t="shared" si="103"/>
        <v/>
      </c>
      <c r="M1302" s="14" t="str">
        <f t="shared" si="104"/>
        <v/>
      </c>
    </row>
    <row r="1303" spans="1:13" x14ac:dyDescent="0.25">
      <c r="A1303" s="16"/>
      <c r="B1303" s="10"/>
      <c r="C1303" s="14" t="str">
        <f>IFERROR(INDEX(Menu!$C$6:$C$205,MATCH($B1303,Menu!$B$6:$B$205,0)),"")</f>
        <v/>
      </c>
      <c r="D1303" s="18"/>
      <c r="E1303" s="8" t="str">
        <f>IFERROR(INDEX(Menu!$E$6:$E$205,MATCH($B1303,Menu!$B$6:$B$205,0)),"")</f>
        <v/>
      </c>
      <c r="F1303" s="8" t="str">
        <f t="shared" si="100"/>
        <v/>
      </c>
      <c r="G1303" s="15" t="str">
        <f>IFERROR(INDEX(Menu!$D$6:$D$205,MATCH($B1303,Menu!$B$6:$B$205,0)),"")</f>
        <v/>
      </c>
      <c r="H1303" s="15" t="str">
        <f t="shared" si="101"/>
        <v/>
      </c>
      <c r="I1303" s="15" t="str">
        <f t="shared" si="102"/>
        <v/>
      </c>
      <c r="J1303" s="10"/>
      <c r="K1303" s="10"/>
      <c r="L1303" t="str">
        <f t="shared" si="103"/>
        <v/>
      </c>
      <c r="M1303" s="14" t="str">
        <f t="shared" si="104"/>
        <v/>
      </c>
    </row>
    <row r="1304" spans="1:13" x14ac:dyDescent="0.25">
      <c r="A1304" s="16"/>
      <c r="B1304" s="10"/>
      <c r="C1304" s="14" t="str">
        <f>IFERROR(INDEX(Menu!$C$6:$C$205,MATCH($B1304,Menu!$B$6:$B$205,0)),"")</f>
        <v/>
      </c>
      <c r="D1304" s="18"/>
      <c r="E1304" s="8" t="str">
        <f>IFERROR(INDEX(Menu!$E$6:$E$205,MATCH($B1304,Menu!$B$6:$B$205,0)),"")</f>
        <v/>
      </c>
      <c r="F1304" s="8" t="str">
        <f t="shared" si="100"/>
        <v/>
      </c>
      <c r="G1304" s="15" t="str">
        <f>IFERROR(INDEX(Menu!$D$6:$D$205,MATCH($B1304,Menu!$B$6:$B$205,0)),"")</f>
        <v/>
      </c>
      <c r="H1304" s="15" t="str">
        <f t="shared" si="101"/>
        <v/>
      </c>
      <c r="I1304" s="15" t="str">
        <f t="shared" si="102"/>
        <v/>
      </c>
      <c r="J1304" s="10"/>
      <c r="K1304" s="10"/>
      <c r="L1304" t="str">
        <f t="shared" si="103"/>
        <v/>
      </c>
      <c r="M1304" s="14" t="str">
        <f t="shared" si="104"/>
        <v/>
      </c>
    </row>
    <row r="1305" spans="1:13" x14ac:dyDescent="0.25">
      <c r="A1305" s="16"/>
      <c r="B1305" s="10"/>
      <c r="C1305" s="14" t="str">
        <f>IFERROR(INDEX(Menu!$C$6:$C$205,MATCH($B1305,Menu!$B$6:$B$205,0)),"")</f>
        <v/>
      </c>
      <c r="D1305" s="18"/>
      <c r="E1305" s="8" t="str">
        <f>IFERROR(INDEX(Menu!$E$6:$E$205,MATCH($B1305,Menu!$B$6:$B$205,0)),"")</f>
        <v/>
      </c>
      <c r="F1305" s="8" t="str">
        <f t="shared" si="100"/>
        <v/>
      </c>
      <c r="G1305" s="15" t="str">
        <f>IFERROR(INDEX(Menu!$D$6:$D$205,MATCH($B1305,Menu!$B$6:$B$205,0)),"")</f>
        <v/>
      </c>
      <c r="H1305" s="15" t="str">
        <f t="shared" si="101"/>
        <v/>
      </c>
      <c r="I1305" s="15" t="str">
        <f t="shared" si="102"/>
        <v/>
      </c>
      <c r="J1305" s="10"/>
      <c r="K1305" s="10"/>
      <c r="L1305" t="str">
        <f t="shared" si="103"/>
        <v/>
      </c>
      <c r="M1305" s="14" t="str">
        <f t="shared" si="104"/>
        <v/>
      </c>
    </row>
    <row r="1306" spans="1:13" x14ac:dyDescent="0.25">
      <c r="A1306" s="16"/>
      <c r="B1306" s="10"/>
      <c r="C1306" s="14" t="str">
        <f>IFERROR(INDEX(Menu!$C$6:$C$205,MATCH($B1306,Menu!$B$6:$B$205,0)),"")</f>
        <v/>
      </c>
      <c r="D1306" s="18"/>
      <c r="E1306" s="8" t="str">
        <f>IFERROR(INDEX(Menu!$E$6:$E$205,MATCH($B1306,Menu!$B$6:$B$205,0)),"")</f>
        <v/>
      </c>
      <c r="F1306" s="8" t="str">
        <f t="shared" si="100"/>
        <v/>
      </c>
      <c r="G1306" s="15" t="str">
        <f>IFERROR(INDEX(Menu!$D$6:$D$205,MATCH($B1306,Menu!$B$6:$B$205,0)),"")</f>
        <v/>
      </c>
      <c r="H1306" s="15" t="str">
        <f t="shared" si="101"/>
        <v/>
      </c>
      <c r="I1306" s="15" t="str">
        <f t="shared" si="102"/>
        <v/>
      </c>
      <c r="J1306" s="10"/>
      <c r="K1306" s="10"/>
      <c r="L1306" t="str">
        <f t="shared" si="103"/>
        <v/>
      </c>
      <c r="M1306" s="14" t="str">
        <f t="shared" si="104"/>
        <v/>
      </c>
    </row>
    <row r="1307" spans="1:13" x14ac:dyDescent="0.25">
      <c r="A1307" s="16"/>
      <c r="B1307" s="10"/>
      <c r="C1307" s="14" t="str">
        <f>IFERROR(INDEX(Menu!$C$6:$C$205,MATCH($B1307,Menu!$B$6:$B$205,0)),"")</f>
        <v/>
      </c>
      <c r="D1307" s="18"/>
      <c r="E1307" s="8" t="str">
        <f>IFERROR(INDEX(Menu!$E$6:$E$205,MATCH($B1307,Menu!$B$6:$B$205,0)),"")</f>
        <v/>
      </c>
      <c r="F1307" s="8" t="str">
        <f t="shared" si="100"/>
        <v/>
      </c>
      <c r="G1307" s="15" t="str">
        <f>IFERROR(INDEX(Menu!$D$6:$D$205,MATCH($B1307,Menu!$B$6:$B$205,0)),"")</f>
        <v/>
      </c>
      <c r="H1307" s="15" t="str">
        <f t="shared" si="101"/>
        <v/>
      </c>
      <c r="I1307" s="15" t="str">
        <f t="shared" si="102"/>
        <v/>
      </c>
      <c r="J1307" s="10"/>
      <c r="K1307" s="10"/>
      <c r="L1307" t="str">
        <f t="shared" si="103"/>
        <v/>
      </c>
      <c r="M1307" s="14" t="str">
        <f t="shared" si="104"/>
        <v/>
      </c>
    </row>
    <row r="1308" spans="1:13" x14ac:dyDescent="0.25">
      <c r="A1308" s="16"/>
      <c r="B1308" s="10"/>
      <c r="C1308" s="14" t="str">
        <f>IFERROR(INDEX(Menu!$C$6:$C$205,MATCH($B1308,Menu!$B$6:$B$205,0)),"")</f>
        <v/>
      </c>
      <c r="D1308" s="18"/>
      <c r="E1308" s="8" t="str">
        <f>IFERROR(INDEX(Menu!$E$6:$E$205,MATCH($B1308,Menu!$B$6:$B$205,0)),"")</f>
        <v/>
      </c>
      <c r="F1308" s="8" t="str">
        <f t="shared" si="100"/>
        <v/>
      </c>
      <c r="G1308" s="15" t="str">
        <f>IFERROR(INDEX(Menu!$D$6:$D$205,MATCH($B1308,Menu!$B$6:$B$205,0)),"")</f>
        <v/>
      </c>
      <c r="H1308" s="15" t="str">
        <f t="shared" si="101"/>
        <v/>
      </c>
      <c r="I1308" s="15" t="str">
        <f t="shared" si="102"/>
        <v/>
      </c>
      <c r="J1308" s="10"/>
      <c r="K1308" s="10"/>
      <c r="L1308" t="str">
        <f t="shared" si="103"/>
        <v/>
      </c>
      <c r="M1308" s="14" t="str">
        <f t="shared" si="104"/>
        <v/>
      </c>
    </row>
    <row r="1309" spans="1:13" x14ac:dyDescent="0.25">
      <c r="A1309" s="16"/>
      <c r="B1309" s="10"/>
      <c r="C1309" s="14" t="str">
        <f>IFERROR(INDEX(Menu!$C$6:$C$205,MATCH($B1309,Menu!$B$6:$B$205,0)),"")</f>
        <v/>
      </c>
      <c r="D1309" s="18"/>
      <c r="E1309" s="8" t="str">
        <f>IFERROR(INDEX(Menu!$E$6:$E$205,MATCH($B1309,Menu!$B$6:$B$205,0)),"")</f>
        <v/>
      </c>
      <c r="F1309" s="8" t="str">
        <f t="shared" si="100"/>
        <v/>
      </c>
      <c r="G1309" s="15" t="str">
        <f>IFERROR(INDEX(Menu!$D$6:$D$205,MATCH($B1309,Menu!$B$6:$B$205,0)),"")</f>
        <v/>
      </c>
      <c r="H1309" s="15" t="str">
        <f t="shared" si="101"/>
        <v/>
      </c>
      <c r="I1309" s="15" t="str">
        <f t="shared" si="102"/>
        <v/>
      </c>
      <c r="J1309" s="10"/>
      <c r="K1309" s="10"/>
      <c r="L1309" t="str">
        <f t="shared" si="103"/>
        <v/>
      </c>
      <c r="M1309" s="14" t="str">
        <f t="shared" si="104"/>
        <v/>
      </c>
    </row>
    <row r="1310" spans="1:13" x14ac:dyDescent="0.25">
      <c r="A1310" s="16"/>
      <c r="B1310" s="10"/>
      <c r="C1310" s="14" t="str">
        <f>IFERROR(INDEX(Menu!$C$6:$C$205,MATCH($B1310,Menu!$B$6:$B$205,0)),"")</f>
        <v/>
      </c>
      <c r="D1310" s="18"/>
      <c r="E1310" s="8" t="str">
        <f>IFERROR(INDEX(Menu!$E$6:$E$205,MATCH($B1310,Menu!$B$6:$B$205,0)),"")</f>
        <v/>
      </c>
      <c r="F1310" s="8" t="str">
        <f t="shared" si="100"/>
        <v/>
      </c>
      <c r="G1310" s="15" t="str">
        <f>IFERROR(INDEX(Menu!$D$6:$D$205,MATCH($B1310,Menu!$B$6:$B$205,0)),"")</f>
        <v/>
      </c>
      <c r="H1310" s="15" t="str">
        <f t="shared" si="101"/>
        <v/>
      </c>
      <c r="I1310" s="15" t="str">
        <f t="shared" si="102"/>
        <v/>
      </c>
      <c r="J1310" s="10"/>
      <c r="K1310" s="10"/>
      <c r="L1310" t="str">
        <f t="shared" si="103"/>
        <v/>
      </c>
      <c r="M1310" s="14" t="str">
        <f t="shared" si="104"/>
        <v/>
      </c>
    </row>
    <row r="1311" spans="1:13" x14ac:dyDescent="0.25">
      <c r="A1311" s="16"/>
      <c r="B1311" s="10"/>
      <c r="C1311" s="14" t="str">
        <f>IFERROR(INDEX(Menu!$C$6:$C$205,MATCH($B1311,Menu!$B$6:$B$205,0)),"")</f>
        <v/>
      </c>
      <c r="D1311" s="18"/>
      <c r="E1311" s="8" t="str">
        <f>IFERROR(INDEX(Menu!$E$6:$E$205,MATCH($B1311,Menu!$B$6:$B$205,0)),"")</f>
        <v/>
      </c>
      <c r="F1311" s="8" t="str">
        <f t="shared" si="100"/>
        <v/>
      </c>
      <c r="G1311" s="15" t="str">
        <f>IFERROR(INDEX(Menu!$D$6:$D$205,MATCH($B1311,Menu!$B$6:$B$205,0)),"")</f>
        <v/>
      </c>
      <c r="H1311" s="15" t="str">
        <f t="shared" si="101"/>
        <v/>
      </c>
      <c r="I1311" s="15" t="str">
        <f t="shared" si="102"/>
        <v/>
      </c>
      <c r="J1311" s="10"/>
      <c r="K1311" s="10"/>
      <c r="L1311" t="str">
        <f t="shared" si="103"/>
        <v/>
      </c>
      <c r="M1311" s="14" t="str">
        <f t="shared" si="104"/>
        <v/>
      </c>
    </row>
    <row r="1312" spans="1:13" x14ac:dyDescent="0.25">
      <c r="A1312" s="16"/>
      <c r="B1312" s="10"/>
      <c r="C1312" s="14" t="str">
        <f>IFERROR(INDEX(Menu!$C$6:$C$205,MATCH($B1312,Menu!$B$6:$B$205,0)),"")</f>
        <v/>
      </c>
      <c r="D1312" s="18"/>
      <c r="E1312" s="8" t="str">
        <f>IFERROR(INDEX(Menu!$E$6:$E$205,MATCH($B1312,Menu!$B$6:$B$205,0)),"")</f>
        <v/>
      </c>
      <c r="F1312" s="8" t="str">
        <f t="shared" si="100"/>
        <v/>
      </c>
      <c r="G1312" s="15" t="str">
        <f>IFERROR(INDEX(Menu!$D$6:$D$205,MATCH($B1312,Menu!$B$6:$B$205,0)),"")</f>
        <v/>
      </c>
      <c r="H1312" s="15" t="str">
        <f t="shared" si="101"/>
        <v/>
      </c>
      <c r="I1312" s="15" t="str">
        <f t="shared" si="102"/>
        <v/>
      </c>
      <c r="J1312" s="10"/>
      <c r="K1312" s="10"/>
      <c r="L1312" t="str">
        <f t="shared" si="103"/>
        <v/>
      </c>
      <c r="M1312" s="14" t="str">
        <f t="shared" si="104"/>
        <v/>
      </c>
    </row>
    <row r="1313" spans="1:13" x14ac:dyDescent="0.25">
      <c r="A1313" s="16"/>
      <c r="B1313" s="10"/>
      <c r="C1313" s="14" t="str">
        <f>IFERROR(INDEX(Menu!$C$6:$C$205,MATCH($B1313,Menu!$B$6:$B$205,0)),"")</f>
        <v/>
      </c>
      <c r="D1313" s="18"/>
      <c r="E1313" s="8" t="str">
        <f>IFERROR(INDEX(Menu!$E$6:$E$205,MATCH($B1313,Menu!$B$6:$B$205,0)),"")</f>
        <v/>
      </c>
      <c r="F1313" s="8" t="str">
        <f t="shared" si="100"/>
        <v/>
      </c>
      <c r="G1313" s="15" t="str">
        <f>IFERROR(INDEX(Menu!$D$6:$D$205,MATCH($B1313,Menu!$B$6:$B$205,0)),"")</f>
        <v/>
      </c>
      <c r="H1313" s="15" t="str">
        <f t="shared" si="101"/>
        <v/>
      </c>
      <c r="I1313" s="15" t="str">
        <f t="shared" si="102"/>
        <v/>
      </c>
      <c r="J1313" s="10"/>
      <c r="K1313" s="10"/>
      <c r="L1313" t="str">
        <f t="shared" si="103"/>
        <v/>
      </c>
      <c r="M1313" s="14" t="str">
        <f t="shared" si="104"/>
        <v/>
      </c>
    </row>
    <row r="1314" spans="1:13" x14ac:dyDescent="0.25">
      <c r="A1314" s="16"/>
      <c r="B1314" s="10"/>
      <c r="C1314" s="14" t="str">
        <f>IFERROR(INDEX(Menu!$C$6:$C$205,MATCH($B1314,Menu!$B$6:$B$205,0)),"")</f>
        <v/>
      </c>
      <c r="D1314" s="18"/>
      <c r="E1314" s="8" t="str">
        <f>IFERROR(INDEX(Menu!$E$6:$E$205,MATCH($B1314,Menu!$B$6:$B$205,0)),"")</f>
        <v/>
      </c>
      <c r="F1314" s="8" t="str">
        <f t="shared" si="100"/>
        <v/>
      </c>
      <c r="G1314" s="15" t="str">
        <f>IFERROR(INDEX(Menu!$D$6:$D$205,MATCH($B1314,Menu!$B$6:$B$205,0)),"")</f>
        <v/>
      </c>
      <c r="H1314" s="15" t="str">
        <f t="shared" si="101"/>
        <v/>
      </c>
      <c r="I1314" s="15" t="str">
        <f t="shared" si="102"/>
        <v/>
      </c>
      <c r="J1314" s="10"/>
      <c r="K1314" s="10"/>
      <c r="L1314" t="str">
        <f t="shared" si="103"/>
        <v/>
      </c>
      <c r="M1314" s="14" t="str">
        <f t="shared" si="104"/>
        <v/>
      </c>
    </row>
    <row r="1315" spans="1:13" x14ac:dyDescent="0.25">
      <c r="A1315" s="16"/>
      <c r="B1315" s="10"/>
      <c r="C1315" s="14" t="str">
        <f>IFERROR(INDEX(Menu!$C$6:$C$205,MATCH($B1315,Menu!$B$6:$B$205,0)),"")</f>
        <v/>
      </c>
      <c r="D1315" s="18"/>
      <c r="E1315" s="8" t="str">
        <f>IFERROR(INDEX(Menu!$E$6:$E$205,MATCH($B1315,Menu!$B$6:$B$205,0)),"")</f>
        <v/>
      </c>
      <c r="F1315" s="8" t="str">
        <f t="shared" si="100"/>
        <v/>
      </c>
      <c r="G1315" s="15" t="str">
        <f>IFERROR(INDEX(Menu!$D$6:$D$205,MATCH($B1315,Menu!$B$6:$B$205,0)),"")</f>
        <v/>
      </c>
      <c r="H1315" s="15" t="str">
        <f t="shared" si="101"/>
        <v/>
      </c>
      <c r="I1315" s="15" t="str">
        <f t="shared" si="102"/>
        <v/>
      </c>
      <c r="J1315" s="10"/>
      <c r="K1315" s="10"/>
      <c r="L1315" t="str">
        <f t="shared" si="103"/>
        <v/>
      </c>
      <c r="M1315" s="14" t="str">
        <f t="shared" si="104"/>
        <v/>
      </c>
    </row>
    <row r="1316" spans="1:13" x14ac:dyDescent="0.25">
      <c r="A1316" s="16"/>
      <c r="B1316" s="10"/>
      <c r="C1316" s="14" t="str">
        <f>IFERROR(INDEX(Menu!$C$6:$C$205,MATCH($B1316,Menu!$B$6:$B$205,0)),"")</f>
        <v/>
      </c>
      <c r="D1316" s="18"/>
      <c r="E1316" s="8" t="str">
        <f>IFERROR(INDEX(Menu!$E$6:$E$205,MATCH($B1316,Menu!$B$6:$B$205,0)),"")</f>
        <v/>
      </c>
      <c r="F1316" s="8" t="str">
        <f t="shared" si="100"/>
        <v/>
      </c>
      <c r="G1316" s="15" t="str">
        <f>IFERROR(INDEX(Menu!$D$6:$D$205,MATCH($B1316,Menu!$B$6:$B$205,0)),"")</f>
        <v/>
      </c>
      <c r="H1316" s="15" t="str">
        <f t="shared" si="101"/>
        <v/>
      </c>
      <c r="I1316" s="15" t="str">
        <f t="shared" si="102"/>
        <v/>
      </c>
      <c r="J1316" s="10"/>
      <c r="K1316" s="10"/>
      <c r="L1316" t="str">
        <f t="shared" si="103"/>
        <v/>
      </c>
      <c r="M1316" s="14" t="str">
        <f t="shared" si="104"/>
        <v/>
      </c>
    </row>
    <row r="1317" spans="1:13" x14ac:dyDescent="0.25">
      <c r="A1317" s="16"/>
      <c r="B1317" s="10"/>
      <c r="C1317" s="14" t="str">
        <f>IFERROR(INDEX(Menu!$C$6:$C$205,MATCH($B1317,Menu!$B$6:$B$205,0)),"")</f>
        <v/>
      </c>
      <c r="D1317" s="18"/>
      <c r="E1317" s="8" t="str">
        <f>IFERROR(INDEX(Menu!$E$6:$E$205,MATCH($B1317,Menu!$B$6:$B$205,0)),"")</f>
        <v/>
      </c>
      <c r="F1317" s="8" t="str">
        <f t="shared" si="100"/>
        <v/>
      </c>
      <c r="G1317" s="15" t="str">
        <f>IFERROR(INDEX(Menu!$D$6:$D$205,MATCH($B1317,Menu!$B$6:$B$205,0)),"")</f>
        <v/>
      </c>
      <c r="H1317" s="15" t="str">
        <f t="shared" si="101"/>
        <v/>
      </c>
      <c r="I1317" s="15" t="str">
        <f t="shared" si="102"/>
        <v/>
      </c>
      <c r="J1317" s="10"/>
      <c r="K1317" s="10"/>
      <c r="L1317" t="str">
        <f t="shared" si="103"/>
        <v/>
      </c>
      <c r="M1317" s="14" t="str">
        <f t="shared" si="104"/>
        <v/>
      </c>
    </row>
    <row r="1318" spans="1:13" x14ac:dyDescent="0.25">
      <c r="A1318" s="16"/>
      <c r="B1318" s="10"/>
      <c r="C1318" s="14" t="str">
        <f>IFERROR(INDEX(Menu!$C$6:$C$205,MATCH($B1318,Menu!$B$6:$B$205,0)),"")</f>
        <v/>
      </c>
      <c r="D1318" s="18"/>
      <c r="E1318" s="8" t="str">
        <f>IFERROR(INDEX(Menu!$E$6:$E$205,MATCH($B1318,Menu!$B$6:$B$205,0)),"")</f>
        <v/>
      </c>
      <c r="F1318" s="8" t="str">
        <f t="shared" si="100"/>
        <v/>
      </c>
      <c r="G1318" s="15" t="str">
        <f>IFERROR(INDEX(Menu!$D$6:$D$205,MATCH($B1318,Menu!$B$6:$B$205,0)),"")</f>
        <v/>
      </c>
      <c r="H1318" s="15" t="str">
        <f t="shared" si="101"/>
        <v/>
      </c>
      <c r="I1318" s="15" t="str">
        <f t="shared" si="102"/>
        <v/>
      </c>
      <c r="J1318" s="10"/>
      <c r="K1318" s="10"/>
      <c r="L1318" t="str">
        <f t="shared" si="103"/>
        <v/>
      </c>
      <c r="M1318" s="14" t="str">
        <f t="shared" si="104"/>
        <v/>
      </c>
    </row>
    <row r="1319" spans="1:13" x14ac:dyDescent="0.25">
      <c r="A1319" s="16"/>
      <c r="B1319" s="10"/>
      <c r="C1319" s="14" t="str">
        <f>IFERROR(INDEX(Menu!$C$6:$C$205,MATCH($B1319,Menu!$B$6:$B$205,0)),"")</f>
        <v/>
      </c>
      <c r="D1319" s="18"/>
      <c r="E1319" s="8" t="str">
        <f>IFERROR(INDEX(Menu!$E$6:$E$205,MATCH($B1319,Menu!$B$6:$B$205,0)),"")</f>
        <v/>
      </c>
      <c r="F1319" s="8" t="str">
        <f t="shared" si="100"/>
        <v/>
      </c>
      <c r="G1319" s="15" t="str">
        <f>IFERROR(INDEX(Menu!$D$6:$D$205,MATCH($B1319,Menu!$B$6:$B$205,0)),"")</f>
        <v/>
      </c>
      <c r="H1319" s="15" t="str">
        <f t="shared" si="101"/>
        <v/>
      </c>
      <c r="I1319" s="15" t="str">
        <f t="shared" si="102"/>
        <v/>
      </c>
      <c r="J1319" s="10"/>
      <c r="K1319" s="10"/>
      <c r="L1319" t="str">
        <f t="shared" si="103"/>
        <v/>
      </c>
      <c r="M1319" s="14" t="str">
        <f t="shared" si="104"/>
        <v/>
      </c>
    </row>
    <row r="1320" spans="1:13" x14ac:dyDescent="0.25">
      <c r="A1320" s="16"/>
      <c r="B1320" s="10"/>
      <c r="C1320" s="14" t="str">
        <f>IFERROR(INDEX(Menu!$C$6:$C$205,MATCH($B1320,Menu!$B$6:$B$205,0)),"")</f>
        <v/>
      </c>
      <c r="D1320" s="18"/>
      <c r="E1320" s="8" t="str">
        <f>IFERROR(INDEX(Menu!$E$6:$E$205,MATCH($B1320,Menu!$B$6:$B$205,0)),"")</f>
        <v/>
      </c>
      <c r="F1320" s="8" t="str">
        <f t="shared" si="100"/>
        <v/>
      </c>
      <c r="G1320" s="15" t="str">
        <f>IFERROR(INDEX(Menu!$D$6:$D$205,MATCH($B1320,Menu!$B$6:$B$205,0)),"")</f>
        <v/>
      </c>
      <c r="H1320" s="15" t="str">
        <f t="shared" si="101"/>
        <v/>
      </c>
      <c r="I1320" s="15" t="str">
        <f t="shared" si="102"/>
        <v/>
      </c>
      <c r="J1320" s="10"/>
      <c r="K1320" s="10"/>
      <c r="L1320" t="str">
        <f t="shared" si="103"/>
        <v/>
      </c>
      <c r="M1320" s="14" t="str">
        <f t="shared" si="104"/>
        <v/>
      </c>
    </row>
    <row r="1321" spans="1:13" x14ac:dyDescent="0.25">
      <c r="A1321" s="16"/>
      <c r="B1321" s="10"/>
      <c r="C1321" s="14" t="str">
        <f>IFERROR(INDEX(Menu!$C$6:$C$205,MATCH($B1321,Menu!$B$6:$B$205,0)),"")</f>
        <v/>
      </c>
      <c r="D1321" s="18"/>
      <c r="E1321" s="8" t="str">
        <f>IFERROR(INDEX(Menu!$E$6:$E$205,MATCH($B1321,Menu!$B$6:$B$205,0)),"")</f>
        <v/>
      </c>
      <c r="F1321" s="8" t="str">
        <f t="shared" si="100"/>
        <v/>
      </c>
      <c r="G1321" s="15" t="str">
        <f>IFERROR(INDEX(Menu!$D$6:$D$205,MATCH($B1321,Menu!$B$6:$B$205,0)),"")</f>
        <v/>
      </c>
      <c r="H1321" s="15" t="str">
        <f t="shared" si="101"/>
        <v/>
      </c>
      <c r="I1321" s="15" t="str">
        <f t="shared" si="102"/>
        <v/>
      </c>
      <c r="J1321" s="10"/>
      <c r="K1321" s="10"/>
      <c r="L1321" t="str">
        <f t="shared" si="103"/>
        <v/>
      </c>
      <c r="M1321" s="14" t="str">
        <f t="shared" si="104"/>
        <v/>
      </c>
    </row>
    <row r="1322" spans="1:13" x14ac:dyDescent="0.25">
      <c r="A1322" s="16"/>
      <c r="B1322" s="10"/>
      <c r="C1322" s="14" t="str">
        <f>IFERROR(INDEX(Menu!$C$6:$C$205,MATCH($B1322,Menu!$B$6:$B$205,0)),"")</f>
        <v/>
      </c>
      <c r="D1322" s="18"/>
      <c r="E1322" s="8" t="str">
        <f>IFERROR(INDEX(Menu!$E$6:$E$205,MATCH($B1322,Menu!$B$6:$B$205,0)),"")</f>
        <v/>
      </c>
      <c r="F1322" s="8" t="str">
        <f t="shared" si="100"/>
        <v/>
      </c>
      <c r="G1322" s="15" t="str">
        <f>IFERROR(INDEX(Menu!$D$6:$D$205,MATCH($B1322,Menu!$B$6:$B$205,0)),"")</f>
        <v/>
      </c>
      <c r="H1322" s="15" t="str">
        <f t="shared" si="101"/>
        <v/>
      </c>
      <c r="I1322" s="15" t="str">
        <f t="shared" si="102"/>
        <v/>
      </c>
      <c r="J1322" s="10"/>
      <c r="K1322" s="10"/>
      <c r="L1322" t="str">
        <f t="shared" si="103"/>
        <v/>
      </c>
      <c r="M1322" s="14" t="str">
        <f t="shared" si="104"/>
        <v/>
      </c>
    </row>
    <row r="1323" spans="1:13" x14ac:dyDescent="0.25">
      <c r="A1323" s="16"/>
      <c r="B1323" s="10"/>
      <c r="C1323" s="14" t="str">
        <f>IFERROR(INDEX(Menu!$C$6:$C$205,MATCH($B1323,Menu!$B$6:$B$205,0)),"")</f>
        <v/>
      </c>
      <c r="D1323" s="18"/>
      <c r="E1323" s="8" t="str">
        <f>IFERROR(INDEX(Menu!$E$6:$E$205,MATCH($B1323,Menu!$B$6:$B$205,0)),"")</f>
        <v/>
      </c>
      <c r="F1323" s="8" t="str">
        <f t="shared" si="100"/>
        <v/>
      </c>
      <c r="G1323" s="15" t="str">
        <f>IFERROR(INDEX(Menu!$D$6:$D$205,MATCH($B1323,Menu!$B$6:$B$205,0)),"")</f>
        <v/>
      </c>
      <c r="H1323" s="15" t="str">
        <f t="shared" si="101"/>
        <v/>
      </c>
      <c r="I1323" s="15" t="str">
        <f t="shared" si="102"/>
        <v/>
      </c>
      <c r="J1323" s="10"/>
      <c r="K1323" s="10"/>
      <c r="L1323" t="str">
        <f t="shared" si="103"/>
        <v/>
      </c>
      <c r="M1323" s="14" t="str">
        <f t="shared" si="104"/>
        <v/>
      </c>
    </row>
    <row r="1324" spans="1:13" x14ac:dyDescent="0.25">
      <c r="A1324" s="16"/>
      <c r="B1324" s="10"/>
      <c r="C1324" s="14" t="str">
        <f>IFERROR(INDEX(Menu!$C$6:$C$205,MATCH($B1324,Menu!$B$6:$B$205,0)),"")</f>
        <v/>
      </c>
      <c r="D1324" s="18"/>
      <c r="E1324" s="8" t="str">
        <f>IFERROR(INDEX(Menu!$E$6:$E$205,MATCH($B1324,Menu!$B$6:$B$205,0)),"")</f>
        <v/>
      </c>
      <c r="F1324" s="8" t="str">
        <f t="shared" si="100"/>
        <v/>
      </c>
      <c r="G1324" s="15" t="str">
        <f>IFERROR(INDEX(Menu!$D$6:$D$205,MATCH($B1324,Menu!$B$6:$B$205,0)),"")</f>
        <v/>
      </c>
      <c r="H1324" s="15" t="str">
        <f t="shared" si="101"/>
        <v/>
      </c>
      <c r="I1324" s="15" t="str">
        <f t="shared" si="102"/>
        <v/>
      </c>
      <c r="J1324" s="10"/>
      <c r="K1324" s="10"/>
      <c r="L1324" t="str">
        <f t="shared" si="103"/>
        <v/>
      </c>
      <c r="M1324" s="14" t="str">
        <f t="shared" si="104"/>
        <v/>
      </c>
    </row>
    <row r="1325" spans="1:13" x14ac:dyDescent="0.25">
      <c r="A1325" s="16"/>
      <c r="B1325" s="10"/>
      <c r="C1325" s="14" t="str">
        <f>IFERROR(INDEX(Menu!$C$6:$C$205,MATCH($B1325,Menu!$B$6:$B$205,0)),"")</f>
        <v/>
      </c>
      <c r="D1325" s="18"/>
      <c r="E1325" s="8" t="str">
        <f>IFERROR(INDEX(Menu!$E$6:$E$205,MATCH($B1325,Menu!$B$6:$B$205,0)),"")</f>
        <v/>
      </c>
      <c r="F1325" s="8" t="str">
        <f t="shared" si="100"/>
        <v/>
      </c>
      <c r="G1325" s="15" t="str">
        <f>IFERROR(INDEX(Menu!$D$6:$D$205,MATCH($B1325,Menu!$B$6:$B$205,0)),"")</f>
        <v/>
      </c>
      <c r="H1325" s="15" t="str">
        <f t="shared" si="101"/>
        <v/>
      </c>
      <c r="I1325" s="15" t="str">
        <f t="shared" si="102"/>
        <v/>
      </c>
      <c r="J1325" s="10"/>
      <c r="K1325" s="10"/>
      <c r="L1325" t="str">
        <f t="shared" si="103"/>
        <v/>
      </c>
      <c r="M1325" s="14" t="str">
        <f t="shared" si="104"/>
        <v/>
      </c>
    </row>
    <row r="1326" spans="1:13" x14ac:dyDescent="0.25">
      <c r="A1326" s="16"/>
      <c r="B1326" s="10"/>
      <c r="C1326" s="14" t="str">
        <f>IFERROR(INDEX(Menu!$C$6:$C$205,MATCH($B1326,Menu!$B$6:$B$205,0)),"")</f>
        <v/>
      </c>
      <c r="D1326" s="18"/>
      <c r="E1326" s="8" t="str">
        <f>IFERROR(INDEX(Menu!$E$6:$E$205,MATCH($B1326,Menu!$B$6:$B$205,0)),"")</f>
        <v/>
      </c>
      <c r="F1326" s="8" t="str">
        <f t="shared" si="100"/>
        <v/>
      </c>
      <c r="G1326" s="15" t="str">
        <f>IFERROR(INDEX(Menu!$D$6:$D$205,MATCH($B1326,Menu!$B$6:$B$205,0)),"")</f>
        <v/>
      </c>
      <c r="H1326" s="15" t="str">
        <f t="shared" si="101"/>
        <v/>
      </c>
      <c r="I1326" s="15" t="str">
        <f t="shared" si="102"/>
        <v/>
      </c>
      <c r="J1326" s="10"/>
      <c r="K1326" s="10"/>
      <c r="L1326" t="str">
        <f t="shared" si="103"/>
        <v/>
      </c>
      <c r="M1326" s="14" t="str">
        <f t="shared" si="104"/>
        <v/>
      </c>
    </row>
    <row r="1327" spans="1:13" x14ac:dyDescent="0.25">
      <c r="A1327" s="16"/>
      <c r="B1327" s="10"/>
      <c r="C1327" s="14" t="str">
        <f>IFERROR(INDEX(Menu!$C$6:$C$205,MATCH($B1327,Menu!$B$6:$B$205,0)),"")</f>
        <v/>
      </c>
      <c r="D1327" s="18"/>
      <c r="E1327" s="8" t="str">
        <f>IFERROR(INDEX(Menu!$E$6:$E$205,MATCH($B1327,Menu!$B$6:$B$205,0)),"")</f>
        <v/>
      </c>
      <c r="F1327" s="8" t="str">
        <f t="shared" si="100"/>
        <v/>
      </c>
      <c r="G1327" s="15" t="str">
        <f>IFERROR(INDEX(Menu!$D$6:$D$205,MATCH($B1327,Menu!$B$6:$B$205,0)),"")</f>
        <v/>
      </c>
      <c r="H1327" s="15" t="str">
        <f t="shared" si="101"/>
        <v/>
      </c>
      <c r="I1327" s="15" t="str">
        <f t="shared" si="102"/>
        <v/>
      </c>
      <c r="J1327" s="10"/>
      <c r="K1327" s="10"/>
      <c r="L1327" t="str">
        <f t="shared" si="103"/>
        <v/>
      </c>
      <c r="M1327" s="14" t="str">
        <f t="shared" si="104"/>
        <v/>
      </c>
    </row>
    <row r="1328" spans="1:13" x14ac:dyDescent="0.25">
      <c r="A1328" s="16"/>
      <c r="B1328" s="10"/>
      <c r="C1328" s="14" t="str">
        <f>IFERROR(INDEX(Menu!$C$6:$C$205,MATCH($B1328,Menu!$B$6:$B$205,0)),"")</f>
        <v/>
      </c>
      <c r="D1328" s="18"/>
      <c r="E1328" s="8" t="str">
        <f>IFERROR(INDEX(Menu!$E$6:$E$205,MATCH($B1328,Menu!$B$6:$B$205,0)),"")</f>
        <v/>
      </c>
      <c r="F1328" s="8" t="str">
        <f t="shared" si="100"/>
        <v/>
      </c>
      <c r="G1328" s="15" t="str">
        <f>IFERROR(INDEX(Menu!$D$6:$D$205,MATCH($B1328,Menu!$B$6:$B$205,0)),"")</f>
        <v/>
      </c>
      <c r="H1328" s="15" t="str">
        <f t="shared" si="101"/>
        <v/>
      </c>
      <c r="I1328" s="15" t="str">
        <f t="shared" si="102"/>
        <v/>
      </c>
      <c r="J1328" s="10"/>
      <c r="K1328" s="10"/>
      <c r="L1328" t="str">
        <f t="shared" si="103"/>
        <v/>
      </c>
      <c r="M1328" s="14" t="str">
        <f t="shared" si="104"/>
        <v/>
      </c>
    </row>
    <row r="1329" spans="1:13" x14ac:dyDescent="0.25">
      <c r="A1329" s="16"/>
      <c r="B1329" s="10"/>
      <c r="C1329" s="14" t="str">
        <f>IFERROR(INDEX(Menu!$C$6:$C$205,MATCH($B1329,Menu!$B$6:$B$205,0)),"")</f>
        <v/>
      </c>
      <c r="D1329" s="18"/>
      <c r="E1329" s="8" t="str">
        <f>IFERROR(INDEX(Menu!$E$6:$E$205,MATCH($B1329,Menu!$B$6:$B$205,0)),"")</f>
        <v/>
      </c>
      <c r="F1329" s="8" t="str">
        <f t="shared" si="100"/>
        <v/>
      </c>
      <c r="G1329" s="15" t="str">
        <f>IFERROR(INDEX(Menu!$D$6:$D$205,MATCH($B1329,Menu!$B$6:$B$205,0)),"")</f>
        <v/>
      </c>
      <c r="H1329" s="15" t="str">
        <f t="shared" si="101"/>
        <v/>
      </c>
      <c r="I1329" s="15" t="str">
        <f t="shared" si="102"/>
        <v/>
      </c>
      <c r="J1329" s="10"/>
      <c r="K1329" s="10"/>
      <c r="L1329" t="str">
        <f t="shared" si="103"/>
        <v/>
      </c>
      <c r="M1329" s="14" t="str">
        <f t="shared" si="104"/>
        <v/>
      </c>
    </row>
    <row r="1330" spans="1:13" x14ac:dyDescent="0.25">
      <c r="A1330" s="16"/>
      <c r="B1330" s="10"/>
      <c r="C1330" s="14" t="str">
        <f>IFERROR(INDEX(Menu!$C$6:$C$205,MATCH($B1330,Menu!$B$6:$B$205,0)),"")</f>
        <v/>
      </c>
      <c r="D1330" s="18"/>
      <c r="E1330" s="8" t="str">
        <f>IFERROR(INDEX(Menu!$E$6:$E$205,MATCH($B1330,Menu!$B$6:$B$205,0)),"")</f>
        <v/>
      </c>
      <c r="F1330" s="8" t="str">
        <f t="shared" si="100"/>
        <v/>
      </c>
      <c r="G1330" s="15" t="str">
        <f>IFERROR(INDEX(Menu!$D$6:$D$205,MATCH($B1330,Menu!$B$6:$B$205,0)),"")</f>
        <v/>
      </c>
      <c r="H1330" s="15" t="str">
        <f t="shared" si="101"/>
        <v/>
      </c>
      <c r="I1330" s="15" t="str">
        <f t="shared" si="102"/>
        <v/>
      </c>
      <c r="J1330" s="10"/>
      <c r="K1330" s="10"/>
      <c r="L1330" t="str">
        <f t="shared" si="103"/>
        <v/>
      </c>
      <c r="M1330" s="14" t="str">
        <f t="shared" si="104"/>
        <v/>
      </c>
    </row>
    <row r="1331" spans="1:13" x14ac:dyDescent="0.25">
      <c r="A1331" s="16"/>
      <c r="B1331" s="10"/>
      <c r="C1331" s="14" t="str">
        <f>IFERROR(INDEX(Menu!$C$6:$C$205,MATCH($B1331,Menu!$B$6:$B$205,0)),"")</f>
        <v/>
      </c>
      <c r="D1331" s="18"/>
      <c r="E1331" s="8" t="str">
        <f>IFERROR(INDEX(Menu!$E$6:$E$205,MATCH($B1331,Menu!$B$6:$B$205,0)),"")</f>
        <v/>
      </c>
      <c r="F1331" s="8" t="str">
        <f t="shared" si="100"/>
        <v/>
      </c>
      <c r="G1331" s="15" t="str">
        <f>IFERROR(INDEX(Menu!$D$6:$D$205,MATCH($B1331,Menu!$B$6:$B$205,0)),"")</f>
        <v/>
      </c>
      <c r="H1331" s="15" t="str">
        <f t="shared" si="101"/>
        <v/>
      </c>
      <c r="I1331" s="15" t="str">
        <f t="shared" si="102"/>
        <v/>
      </c>
      <c r="J1331" s="10"/>
      <c r="K1331" s="10"/>
      <c r="L1331" t="str">
        <f t="shared" si="103"/>
        <v/>
      </c>
      <c r="M1331" s="14" t="str">
        <f t="shared" si="104"/>
        <v/>
      </c>
    </row>
    <row r="1332" spans="1:13" x14ac:dyDescent="0.25">
      <c r="A1332" s="16"/>
      <c r="B1332" s="10"/>
      <c r="C1332" s="14" t="str">
        <f>IFERROR(INDEX(Menu!$C$6:$C$205,MATCH($B1332,Menu!$B$6:$B$205,0)),"")</f>
        <v/>
      </c>
      <c r="D1332" s="18"/>
      <c r="E1332" s="8" t="str">
        <f>IFERROR(INDEX(Menu!$E$6:$E$205,MATCH($B1332,Menu!$B$6:$B$205,0)),"")</f>
        <v/>
      </c>
      <c r="F1332" s="8" t="str">
        <f t="shared" si="100"/>
        <v/>
      </c>
      <c r="G1332" s="15" t="str">
        <f>IFERROR(INDEX(Menu!$D$6:$D$205,MATCH($B1332,Menu!$B$6:$B$205,0)),"")</f>
        <v/>
      </c>
      <c r="H1332" s="15" t="str">
        <f t="shared" si="101"/>
        <v/>
      </c>
      <c r="I1332" s="15" t="str">
        <f t="shared" si="102"/>
        <v/>
      </c>
      <c r="J1332" s="10"/>
      <c r="K1332" s="10"/>
      <c r="L1332" t="str">
        <f t="shared" si="103"/>
        <v/>
      </c>
      <c r="M1332" s="14" t="str">
        <f t="shared" si="104"/>
        <v/>
      </c>
    </row>
    <row r="1333" spans="1:13" x14ac:dyDescent="0.25">
      <c r="A1333" s="16"/>
      <c r="B1333" s="10"/>
      <c r="C1333" s="14" t="str">
        <f>IFERROR(INDEX(Menu!$C$6:$C$205,MATCH($B1333,Menu!$B$6:$B$205,0)),"")</f>
        <v/>
      </c>
      <c r="D1333" s="18"/>
      <c r="E1333" s="8" t="str">
        <f>IFERROR(INDEX(Menu!$E$6:$E$205,MATCH($B1333,Menu!$B$6:$B$205,0)),"")</f>
        <v/>
      </c>
      <c r="F1333" s="8" t="str">
        <f t="shared" si="100"/>
        <v/>
      </c>
      <c r="G1333" s="15" t="str">
        <f>IFERROR(INDEX(Menu!$D$6:$D$205,MATCH($B1333,Menu!$B$6:$B$205,0)),"")</f>
        <v/>
      </c>
      <c r="H1333" s="15" t="str">
        <f t="shared" si="101"/>
        <v/>
      </c>
      <c r="I1333" s="15" t="str">
        <f t="shared" si="102"/>
        <v/>
      </c>
      <c r="J1333" s="10"/>
      <c r="K1333" s="10"/>
      <c r="L1333" t="str">
        <f t="shared" si="103"/>
        <v/>
      </c>
      <c r="M1333" s="14" t="str">
        <f t="shared" si="104"/>
        <v/>
      </c>
    </row>
    <row r="1334" spans="1:13" x14ac:dyDescent="0.25">
      <c r="A1334" s="16"/>
      <c r="B1334" s="10"/>
      <c r="C1334" s="14" t="str">
        <f>IFERROR(INDEX(Menu!$C$6:$C$205,MATCH($B1334,Menu!$B$6:$B$205,0)),"")</f>
        <v/>
      </c>
      <c r="D1334" s="18"/>
      <c r="E1334" s="8" t="str">
        <f>IFERROR(INDEX(Menu!$E$6:$E$205,MATCH($B1334,Menu!$B$6:$B$205,0)),"")</f>
        <v/>
      </c>
      <c r="F1334" s="8" t="str">
        <f t="shared" si="100"/>
        <v/>
      </c>
      <c r="G1334" s="15" t="str">
        <f>IFERROR(INDEX(Menu!$D$6:$D$205,MATCH($B1334,Menu!$B$6:$B$205,0)),"")</f>
        <v/>
      </c>
      <c r="H1334" s="15" t="str">
        <f t="shared" si="101"/>
        <v/>
      </c>
      <c r="I1334" s="15" t="str">
        <f t="shared" si="102"/>
        <v/>
      </c>
      <c r="J1334" s="10"/>
      <c r="K1334" s="10"/>
      <c r="L1334" t="str">
        <f t="shared" si="103"/>
        <v/>
      </c>
      <c r="M1334" s="14" t="str">
        <f t="shared" si="104"/>
        <v/>
      </c>
    </row>
    <row r="1335" spans="1:13" x14ac:dyDescent="0.25">
      <c r="A1335" s="16"/>
      <c r="B1335" s="10"/>
      <c r="C1335" s="14" t="str">
        <f>IFERROR(INDEX(Menu!$C$6:$C$205,MATCH($B1335,Menu!$B$6:$B$205,0)),"")</f>
        <v/>
      </c>
      <c r="D1335" s="18"/>
      <c r="E1335" s="8" t="str">
        <f>IFERROR(INDEX(Menu!$E$6:$E$205,MATCH($B1335,Menu!$B$6:$B$205,0)),"")</f>
        <v/>
      </c>
      <c r="F1335" s="8" t="str">
        <f t="shared" si="100"/>
        <v/>
      </c>
      <c r="G1335" s="15" t="str">
        <f>IFERROR(INDEX(Menu!$D$6:$D$205,MATCH($B1335,Menu!$B$6:$B$205,0)),"")</f>
        <v/>
      </c>
      <c r="H1335" s="15" t="str">
        <f t="shared" si="101"/>
        <v/>
      </c>
      <c r="I1335" s="15" t="str">
        <f t="shared" si="102"/>
        <v/>
      </c>
      <c r="J1335" s="10"/>
      <c r="K1335" s="10"/>
      <c r="L1335" t="str">
        <f t="shared" si="103"/>
        <v/>
      </c>
      <c r="M1335" s="14" t="str">
        <f t="shared" si="104"/>
        <v/>
      </c>
    </row>
    <row r="1336" spans="1:13" x14ac:dyDescent="0.25">
      <c r="A1336" s="16"/>
      <c r="B1336" s="10"/>
      <c r="C1336" s="14" t="str">
        <f>IFERROR(INDEX(Menu!$C$6:$C$205,MATCH($B1336,Menu!$B$6:$B$205,0)),"")</f>
        <v/>
      </c>
      <c r="D1336" s="18"/>
      <c r="E1336" s="8" t="str">
        <f>IFERROR(INDEX(Menu!$E$6:$E$205,MATCH($B1336,Menu!$B$6:$B$205,0)),"")</f>
        <v/>
      </c>
      <c r="F1336" s="8" t="str">
        <f t="shared" si="100"/>
        <v/>
      </c>
      <c r="G1336" s="15" t="str">
        <f>IFERROR(INDEX(Menu!$D$6:$D$205,MATCH($B1336,Menu!$B$6:$B$205,0)),"")</f>
        <v/>
      </c>
      <c r="H1336" s="15" t="str">
        <f t="shared" si="101"/>
        <v/>
      </c>
      <c r="I1336" s="15" t="str">
        <f t="shared" si="102"/>
        <v/>
      </c>
      <c r="J1336" s="10"/>
      <c r="K1336" s="10"/>
      <c r="L1336" t="str">
        <f t="shared" si="103"/>
        <v/>
      </c>
      <c r="M1336" s="14" t="str">
        <f t="shared" si="104"/>
        <v/>
      </c>
    </row>
    <row r="1337" spans="1:13" x14ac:dyDescent="0.25">
      <c r="A1337" s="16"/>
      <c r="B1337" s="10"/>
      <c r="C1337" s="14" t="str">
        <f>IFERROR(INDEX(Menu!$C$6:$C$205,MATCH($B1337,Menu!$B$6:$B$205,0)),"")</f>
        <v/>
      </c>
      <c r="D1337" s="18"/>
      <c r="E1337" s="8" t="str">
        <f>IFERROR(INDEX(Menu!$E$6:$E$205,MATCH($B1337,Menu!$B$6:$B$205,0)),"")</f>
        <v/>
      </c>
      <c r="F1337" s="8" t="str">
        <f t="shared" si="100"/>
        <v/>
      </c>
      <c r="G1337" s="15" t="str">
        <f>IFERROR(INDEX(Menu!$D$6:$D$205,MATCH($B1337,Menu!$B$6:$B$205,0)),"")</f>
        <v/>
      </c>
      <c r="H1337" s="15" t="str">
        <f t="shared" si="101"/>
        <v/>
      </c>
      <c r="I1337" s="15" t="str">
        <f t="shared" si="102"/>
        <v/>
      </c>
      <c r="J1337" s="10"/>
      <c r="K1337" s="10"/>
      <c r="L1337" t="str">
        <f t="shared" si="103"/>
        <v/>
      </c>
      <c r="M1337" s="14" t="str">
        <f t="shared" si="104"/>
        <v/>
      </c>
    </row>
    <row r="1338" spans="1:13" x14ac:dyDescent="0.25">
      <c r="A1338" s="16"/>
      <c r="B1338" s="10"/>
      <c r="C1338" s="14" t="str">
        <f>IFERROR(INDEX(Menu!$C$6:$C$205,MATCH($B1338,Menu!$B$6:$B$205,0)),"")</f>
        <v/>
      </c>
      <c r="D1338" s="18"/>
      <c r="E1338" s="8" t="str">
        <f>IFERROR(INDEX(Menu!$E$6:$E$205,MATCH($B1338,Menu!$B$6:$B$205,0)),"")</f>
        <v/>
      </c>
      <c r="F1338" s="8" t="str">
        <f t="shared" si="100"/>
        <v/>
      </c>
      <c r="G1338" s="15" t="str">
        <f>IFERROR(INDEX(Menu!$D$6:$D$205,MATCH($B1338,Menu!$B$6:$B$205,0)),"")</f>
        <v/>
      </c>
      <c r="H1338" s="15" t="str">
        <f t="shared" si="101"/>
        <v/>
      </c>
      <c r="I1338" s="15" t="str">
        <f t="shared" si="102"/>
        <v/>
      </c>
      <c r="J1338" s="10"/>
      <c r="K1338" s="10"/>
      <c r="L1338" t="str">
        <f t="shared" si="103"/>
        <v/>
      </c>
      <c r="M1338" s="14" t="str">
        <f t="shared" si="104"/>
        <v/>
      </c>
    </row>
    <row r="1339" spans="1:13" x14ac:dyDescent="0.25">
      <c r="A1339" s="16"/>
      <c r="B1339" s="10"/>
      <c r="C1339" s="14" t="str">
        <f>IFERROR(INDEX(Menu!$C$6:$C$205,MATCH($B1339,Menu!$B$6:$B$205,0)),"")</f>
        <v/>
      </c>
      <c r="D1339" s="18"/>
      <c r="E1339" s="8" t="str">
        <f>IFERROR(INDEX(Menu!$E$6:$E$205,MATCH($B1339,Menu!$B$6:$B$205,0)),"")</f>
        <v/>
      </c>
      <c r="F1339" s="8" t="str">
        <f t="shared" si="100"/>
        <v/>
      </c>
      <c r="G1339" s="15" t="str">
        <f>IFERROR(INDEX(Menu!$D$6:$D$205,MATCH($B1339,Menu!$B$6:$B$205,0)),"")</f>
        <v/>
      </c>
      <c r="H1339" s="15" t="str">
        <f t="shared" si="101"/>
        <v/>
      </c>
      <c r="I1339" s="15" t="str">
        <f t="shared" si="102"/>
        <v/>
      </c>
      <c r="J1339" s="10"/>
      <c r="K1339" s="10"/>
      <c r="L1339" t="str">
        <f t="shared" si="103"/>
        <v/>
      </c>
      <c r="M1339" s="14" t="str">
        <f t="shared" si="104"/>
        <v/>
      </c>
    </row>
    <row r="1340" spans="1:13" x14ac:dyDescent="0.25">
      <c r="A1340" s="16"/>
      <c r="B1340" s="10"/>
      <c r="C1340" s="14" t="str">
        <f>IFERROR(INDEX(Menu!$C$6:$C$205,MATCH($B1340,Menu!$B$6:$B$205,0)),"")</f>
        <v/>
      </c>
      <c r="D1340" s="18"/>
      <c r="E1340" s="8" t="str">
        <f>IFERROR(INDEX(Menu!$E$6:$E$205,MATCH($B1340,Menu!$B$6:$B$205,0)),"")</f>
        <v/>
      </c>
      <c r="F1340" s="8" t="str">
        <f t="shared" si="100"/>
        <v/>
      </c>
      <c r="G1340" s="15" t="str">
        <f>IFERROR(INDEX(Menu!$D$6:$D$205,MATCH($B1340,Menu!$B$6:$B$205,0)),"")</f>
        <v/>
      </c>
      <c r="H1340" s="15" t="str">
        <f t="shared" si="101"/>
        <v/>
      </c>
      <c r="I1340" s="15" t="str">
        <f t="shared" si="102"/>
        <v/>
      </c>
      <c r="J1340" s="10"/>
      <c r="K1340" s="10"/>
      <c r="L1340" t="str">
        <f t="shared" si="103"/>
        <v/>
      </c>
      <c r="M1340" s="14" t="str">
        <f t="shared" si="104"/>
        <v/>
      </c>
    </row>
    <row r="1341" spans="1:13" x14ac:dyDescent="0.25">
      <c r="A1341" s="16"/>
      <c r="B1341" s="10"/>
      <c r="C1341" s="14" t="str">
        <f>IFERROR(INDEX(Menu!$C$6:$C$205,MATCH($B1341,Menu!$B$6:$B$205,0)),"")</f>
        <v/>
      </c>
      <c r="D1341" s="18"/>
      <c r="E1341" s="8" t="str">
        <f>IFERROR(INDEX(Menu!$E$6:$E$205,MATCH($B1341,Menu!$B$6:$B$205,0)),"")</f>
        <v/>
      </c>
      <c r="F1341" s="8" t="str">
        <f t="shared" si="100"/>
        <v/>
      </c>
      <c r="G1341" s="15" t="str">
        <f>IFERROR(INDEX(Menu!$D$6:$D$205,MATCH($B1341,Menu!$B$6:$B$205,0)),"")</f>
        <v/>
      </c>
      <c r="H1341" s="15" t="str">
        <f t="shared" si="101"/>
        <v/>
      </c>
      <c r="I1341" s="15" t="str">
        <f t="shared" si="102"/>
        <v/>
      </c>
      <c r="J1341" s="10"/>
      <c r="K1341" s="10"/>
      <c r="L1341" t="str">
        <f t="shared" si="103"/>
        <v/>
      </c>
      <c r="M1341" s="14" t="str">
        <f t="shared" si="104"/>
        <v/>
      </c>
    </row>
    <row r="1342" spans="1:13" x14ac:dyDescent="0.25">
      <c r="A1342" s="16"/>
      <c r="B1342" s="10"/>
      <c r="C1342" s="14" t="str">
        <f>IFERROR(INDEX(Menu!$C$6:$C$205,MATCH($B1342,Menu!$B$6:$B$205,0)),"")</f>
        <v/>
      </c>
      <c r="D1342" s="18"/>
      <c r="E1342" s="8" t="str">
        <f>IFERROR(INDEX(Menu!$E$6:$E$205,MATCH($B1342,Menu!$B$6:$B$205,0)),"")</f>
        <v/>
      </c>
      <c r="F1342" s="8" t="str">
        <f t="shared" si="100"/>
        <v/>
      </c>
      <c r="G1342" s="15" t="str">
        <f>IFERROR(INDEX(Menu!$D$6:$D$205,MATCH($B1342,Menu!$B$6:$B$205,0)),"")</f>
        <v/>
      </c>
      <c r="H1342" s="15" t="str">
        <f t="shared" si="101"/>
        <v/>
      </c>
      <c r="I1342" s="15" t="str">
        <f t="shared" si="102"/>
        <v/>
      </c>
      <c r="J1342" s="10"/>
      <c r="K1342" s="10"/>
      <c r="L1342" t="str">
        <f t="shared" si="103"/>
        <v/>
      </c>
      <c r="M1342" s="14" t="str">
        <f t="shared" si="104"/>
        <v/>
      </c>
    </row>
    <row r="1343" spans="1:13" x14ac:dyDescent="0.25">
      <c r="A1343" s="16"/>
      <c r="B1343" s="10"/>
      <c r="C1343" s="14" t="str">
        <f>IFERROR(INDEX(Menu!$C$6:$C$205,MATCH($B1343,Menu!$B$6:$B$205,0)),"")</f>
        <v/>
      </c>
      <c r="D1343" s="18"/>
      <c r="E1343" s="8" t="str">
        <f>IFERROR(INDEX(Menu!$E$6:$E$205,MATCH($B1343,Menu!$B$6:$B$205,0)),"")</f>
        <v/>
      </c>
      <c r="F1343" s="8" t="str">
        <f t="shared" si="100"/>
        <v/>
      </c>
      <c r="G1343" s="15" t="str">
        <f>IFERROR(INDEX(Menu!$D$6:$D$205,MATCH($B1343,Menu!$B$6:$B$205,0)),"")</f>
        <v/>
      </c>
      <c r="H1343" s="15" t="str">
        <f t="shared" si="101"/>
        <v/>
      </c>
      <c r="I1343" s="15" t="str">
        <f t="shared" si="102"/>
        <v/>
      </c>
      <c r="J1343" s="10"/>
      <c r="K1343" s="10"/>
      <c r="L1343" t="str">
        <f t="shared" si="103"/>
        <v/>
      </c>
      <c r="M1343" s="14" t="str">
        <f t="shared" si="104"/>
        <v/>
      </c>
    </row>
    <row r="1344" spans="1:13" x14ac:dyDescent="0.25">
      <c r="A1344" s="16"/>
      <c r="B1344" s="10"/>
      <c r="C1344" s="14" t="str">
        <f>IFERROR(INDEX(Menu!$C$6:$C$205,MATCH($B1344,Menu!$B$6:$B$205,0)),"")</f>
        <v/>
      </c>
      <c r="D1344" s="18"/>
      <c r="E1344" s="8" t="str">
        <f>IFERROR(INDEX(Menu!$E$6:$E$205,MATCH($B1344,Menu!$B$6:$B$205,0)),"")</f>
        <v/>
      </c>
      <c r="F1344" s="8" t="str">
        <f t="shared" si="100"/>
        <v/>
      </c>
      <c r="G1344" s="15" t="str">
        <f>IFERROR(INDEX(Menu!$D$6:$D$205,MATCH($B1344,Menu!$B$6:$B$205,0)),"")</f>
        <v/>
      </c>
      <c r="H1344" s="15" t="str">
        <f t="shared" si="101"/>
        <v/>
      </c>
      <c r="I1344" s="15" t="str">
        <f t="shared" si="102"/>
        <v/>
      </c>
      <c r="J1344" s="10"/>
      <c r="K1344" s="10"/>
      <c r="L1344" t="str">
        <f t="shared" si="103"/>
        <v/>
      </c>
      <c r="M1344" s="14" t="str">
        <f t="shared" si="104"/>
        <v/>
      </c>
    </row>
    <row r="1345" spans="1:13" x14ac:dyDescent="0.25">
      <c r="A1345" s="16"/>
      <c r="B1345" s="10"/>
      <c r="C1345" s="14" t="str">
        <f>IFERROR(INDEX(Menu!$C$6:$C$205,MATCH($B1345,Menu!$B$6:$B$205,0)),"")</f>
        <v/>
      </c>
      <c r="D1345" s="18"/>
      <c r="E1345" s="8" t="str">
        <f>IFERROR(INDEX(Menu!$E$6:$E$205,MATCH($B1345,Menu!$B$6:$B$205,0)),"")</f>
        <v/>
      </c>
      <c r="F1345" s="8" t="str">
        <f t="shared" si="100"/>
        <v/>
      </c>
      <c r="G1345" s="15" t="str">
        <f>IFERROR(INDEX(Menu!$D$6:$D$205,MATCH($B1345,Menu!$B$6:$B$205,0)),"")</f>
        <v/>
      </c>
      <c r="H1345" s="15" t="str">
        <f t="shared" si="101"/>
        <v/>
      </c>
      <c r="I1345" s="15" t="str">
        <f t="shared" si="102"/>
        <v/>
      </c>
      <c r="J1345" s="10"/>
      <c r="K1345" s="10"/>
      <c r="L1345" t="str">
        <f t="shared" si="103"/>
        <v/>
      </c>
      <c r="M1345" s="14" t="str">
        <f t="shared" si="104"/>
        <v/>
      </c>
    </row>
    <row r="1346" spans="1:13" x14ac:dyDescent="0.25">
      <c r="A1346" s="16"/>
      <c r="B1346" s="10"/>
      <c r="C1346" s="14" t="str">
        <f>IFERROR(INDEX(Menu!$C$6:$C$205,MATCH($B1346,Menu!$B$6:$B$205,0)),"")</f>
        <v/>
      </c>
      <c r="D1346" s="18"/>
      <c r="E1346" s="8" t="str">
        <f>IFERROR(INDEX(Menu!$E$6:$E$205,MATCH($B1346,Menu!$B$6:$B$205,0)),"")</f>
        <v/>
      </c>
      <c r="F1346" s="8" t="str">
        <f t="shared" si="100"/>
        <v/>
      </c>
      <c r="G1346" s="15" t="str">
        <f>IFERROR(INDEX(Menu!$D$6:$D$205,MATCH($B1346,Menu!$B$6:$B$205,0)),"")</f>
        <v/>
      </c>
      <c r="H1346" s="15" t="str">
        <f t="shared" si="101"/>
        <v/>
      </c>
      <c r="I1346" s="15" t="str">
        <f t="shared" si="102"/>
        <v/>
      </c>
      <c r="J1346" s="10"/>
      <c r="K1346" s="10"/>
      <c r="L1346" t="str">
        <f t="shared" si="103"/>
        <v/>
      </c>
      <c r="M1346" s="14" t="str">
        <f t="shared" si="104"/>
        <v/>
      </c>
    </row>
    <row r="1347" spans="1:13" x14ac:dyDescent="0.25">
      <c r="A1347" s="16"/>
      <c r="B1347" s="10"/>
      <c r="C1347" s="14" t="str">
        <f>IFERROR(INDEX(Menu!$C$6:$C$205,MATCH($B1347,Menu!$B$6:$B$205,0)),"")</f>
        <v/>
      </c>
      <c r="D1347" s="18"/>
      <c r="E1347" s="8" t="str">
        <f>IFERROR(INDEX(Menu!$E$6:$E$205,MATCH($B1347,Menu!$B$6:$B$205,0)),"")</f>
        <v/>
      </c>
      <c r="F1347" s="8" t="str">
        <f t="shared" si="100"/>
        <v/>
      </c>
      <c r="G1347" s="15" t="str">
        <f>IFERROR(INDEX(Menu!$D$6:$D$205,MATCH($B1347,Menu!$B$6:$B$205,0)),"")</f>
        <v/>
      </c>
      <c r="H1347" s="15" t="str">
        <f t="shared" si="101"/>
        <v/>
      </c>
      <c r="I1347" s="15" t="str">
        <f t="shared" si="102"/>
        <v/>
      </c>
      <c r="J1347" s="10"/>
      <c r="K1347" s="10"/>
      <c r="L1347" t="str">
        <f t="shared" si="103"/>
        <v/>
      </c>
      <c r="M1347" s="14" t="str">
        <f t="shared" si="104"/>
        <v/>
      </c>
    </row>
    <row r="1348" spans="1:13" x14ac:dyDescent="0.25">
      <c r="A1348" s="16"/>
      <c r="B1348" s="10"/>
      <c r="C1348" s="14" t="str">
        <f>IFERROR(INDEX(Menu!$C$6:$C$205,MATCH($B1348,Menu!$B$6:$B$205,0)),"")</f>
        <v/>
      </c>
      <c r="D1348" s="18"/>
      <c r="E1348" s="8" t="str">
        <f>IFERROR(INDEX(Menu!$E$6:$E$205,MATCH($B1348,Menu!$B$6:$B$205,0)),"")</f>
        <v/>
      </c>
      <c r="F1348" s="8" t="str">
        <f t="shared" si="100"/>
        <v/>
      </c>
      <c r="G1348" s="15" t="str">
        <f>IFERROR(INDEX(Menu!$D$6:$D$205,MATCH($B1348,Menu!$B$6:$B$205,0)),"")</f>
        <v/>
      </c>
      <c r="H1348" s="15" t="str">
        <f t="shared" si="101"/>
        <v/>
      </c>
      <c r="I1348" s="15" t="str">
        <f t="shared" si="102"/>
        <v/>
      </c>
      <c r="J1348" s="10"/>
      <c r="K1348" s="10"/>
      <c r="L1348" t="str">
        <f t="shared" si="103"/>
        <v/>
      </c>
      <c r="M1348" s="14" t="str">
        <f t="shared" si="104"/>
        <v/>
      </c>
    </row>
    <row r="1349" spans="1:13" x14ac:dyDescent="0.25">
      <c r="A1349" s="16"/>
      <c r="B1349" s="10"/>
      <c r="C1349" s="14" t="str">
        <f>IFERROR(INDEX(Menu!$C$6:$C$205,MATCH($B1349,Menu!$B$6:$B$205,0)),"")</f>
        <v/>
      </c>
      <c r="D1349" s="18"/>
      <c r="E1349" s="8" t="str">
        <f>IFERROR(INDEX(Menu!$E$6:$E$205,MATCH($B1349,Menu!$B$6:$B$205,0)),"")</f>
        <v/>
      </c>
      <c r="F1349" s="8" t="str">
        <f t="shared" si="100"/>
        <v/>
      </c>
      <c r="G1349" s="15" t="str">
        <f>IFERROR(INDEX(Menu!$D$6:$D$205,MATCH($B1349,Menu!$B$6:$B$205,0)),"")</f>
        <v/>
      </c>
      <c r="H1349" s="15" t="str">
        <f t="shared" si="101"/>
        <v/>
      </c>
      <c r="I1349" s="15" t="str">
        <f t="shared" si="102"/>
        <v/>
      </c>
      <c r="J1349" s="10"/>
      <c r="K1349" s="10"/>
      <c r="L1349" t="str">
        <f t="shared" si="103"/>
        <v/>
      </c>
      <c r="M1349" s="14" t="str">
        <f t="shared" si="104"/>
        <v/>
      </c>
    </row>
    <row r="1350" spans="1:13" x14ac:dyDescent="0.25">
      <c r="A1350" s="16"/>
      <c r="B1350" s="10"/>
      <c r="C1350" s="14" t="str">
        <f>IFERROR(INDEX(Menu!$C$6:$C$205,MATCH($B1350,Menu!$B$6:$B$205,0)),"")</f>
        <v/>
      </c>
      <c r="D1350" s="18"/>
      <c r="E1350" s="8" t="str">
        <f>IFERROR(INDEX(Menu!$E$6:$E$205,MATCH($B1350,Menu!$B$6:$B$205,0)),"")</f>
        <v/>
      </c>
      <c r="F1350" s="8" t="str">
        <f t="shared" ref="F1350:F1413" si="105">IF(OR($D1350="",$E1350=""),"",$D1350*$E1350)</f>
        <v/>
      </c>
      <c r="G1350" s="15" t="str">
        <f>IFERROR(INDEX(Menu!$D$6:$D$205,MATCH($B1350,Menu!$B$6:$B$205,0)),"")</f>
        <v/>
      </c>
      <c r="H1350" s="15" t="str">
        <f t="shared" ref="H1350:H1413" si="106">IF(OR($D1350="",$G1350=""),"",$D1350*$G1350)</f>
        <v/>
      </c>
      <c r="I1350" s="15" t="str">
        <f t="shared" ref="I1350:I1413" si="107">IF(OR($F1350="",$H1350=""),"",$F1350-$H1350)</f>
        <v/>
      </c>
      <c r="J1350" s="10"/>
      <c r="K1350" s="10"/>
      <c r="L1350" t="str">
        <f t="shared" ref="L1350:L1413" si="108">IF($A1350="","",CHOOSE(WEEKDAY($A1350,2),"Lunes","Martes","Miercoles","Jueves","Viernes","Sabado","Domingo"))</f>
        <v/>
      </c>
      <c r="M1350" s="14" t="str">
        <f t="shared" ref="M1350:M1413" si="109">IF($A1350="","",TEXT($A1350,"YYYY-MM"))</f>
        <v/>
      </c>
    </row>
    <row r="1351" spans="1:13" x14ac:dyDescent="0.25">
      <c r="A1351" s="16"/>
      <c r="B1351" s="10"/>
      <c r="C1351" s="14" t="str">
        <f>IFERROR(INDEX(Menu!$C$6:$C$205,MATCH($B1351,Menu!$B$6:$B$205,0)),"")</f>
        <v/>
      </c>
      <c r="D1351" s="18"/>
      <c r="E1351" s="8" t="str">
        <f>IFERROR(INDEX(Menu!$E$6:$E$205,MATCH($B1351,Menu!$B$6:$B$205,0)),"")</f>
        <v/>
      </c>
      <c r="F1351" s="8" t="str">
        <f t="shared" si="105"/>
        <v/>
      </c>
      <c r="G1351" s="15" t="str">
        <f>IFERROR(INDEX(Menu!$D$6:$D$205,MATCH($B1351,Menu!$B$6:$B$205,0)),"")</f>
        <v/>
      </c>
      <c r="H1351" s="15" t="str">
        <f t="shared" si="106"/>
        <v/>
      </c>
      <c r="I1351" s="15" t="str">
        <f t="shared" si="107"/>
        <v/>
      </c>
      <c r="J1351" s="10"/>
      <c r="K1351" s="10"/>
      <c r="L1351" t="str">
        <f t="shared" si="108"/>
        <v/>
      </c>
      <c r="M1351" s="14" t="str">
        <f t="shared" si="109"/>
        <v/>
      </c>
    </row>
    <row r="1352" spans="1:13" x14ac:dyDescent="0.25">
      <c r="A1352" s="16"/>
      <c r="B1352" s="10"/>
      <c r="C1352" s="14" t="str">
        <f>IFERROR(INDEX(Menu!$C$6:$C$205,MATCH($B1352,Menu!$B$6:$B$205,0)),"")</f>
        <v/>
      </c>
      <c r="D1352" s="18"/>
      <c r="E1352" s="8" t="str">
        <f>IFERROR(INDEX(Menu!$E$6:$E$205,MATCH($B1352,Menu!$B$6:$B$205,0)),"")</f>
        <v/>
      </c>
      <c r="F1352" s="8" t="str">
        <f t="shared" si="105"/>
        <v/>
      </c>
      <c r="G1352" s="15" t="str">
        <f>IFERROR(INDEX(Menu!$D$6:$D$205,MATCH($B1352,Menu!$B$6:$B$205,0)),"")</f>
        <v/>
      </c>
      <c r="H1352" s="15" t="str">
        <f t="shared" si="106"/>
        <v/>
      </c>
      <c r="I1352" s="15" t="str">
        <f t="shared" si="107"/>
        <v/>
      </c>
      <c r="J1352" s="10"/>
      <c r="K1352" s="10"/>
      <c r="L1352" t="str">
        <f t="shared" si="108"/>
        <v/>
      </c>
      <c r="M1352" s="14" t="str">
        <f t="shared" si="109"/>
        <v/>
      </c>
    </row>
    <row r="1353" spans="1:13" x14ac:dyDescent="0.25">
      <c r="A1353" s="16"/>
      <c r="B1353" s="10"/>
      <c r="C1353" s="14" t="str">
        <f>IFERROR(INDEX(Menu!$C$6:$C$205,MATCH($B1353,Menu!$B$6:$B$205,0)),"")</f>
        <v/>
      </c>
      <c r="D1353" s="18"/>
      <c r="E1353" s="8" t="str">
        <f>IFERROR(INDEX(Menu!$E$6:$E$205,MATCH($B1353,Menu!$B$6:$B$205,0)),"")</f>
        <v/>
      </c>
      <c r="F1353" s="8" t="str">
        <f t="shared" si="105"/>
        <v/>
      </c>
      <c r="G1353" s="15" t="str">
        <f>IFERROR(INDEX(Menu!$D$6:$D$205,MATCH($B1353,Menu!$B$6:$B$205,0)),"")</f>
        <v/>
      </c>
      <c r="H1353" s="15" t="str">
        <f t="shared" si="106"/>
        <v/>
      </c>
      <c r="I1353" s="15" t="str">
        <f t="shared" si="107"/>
        <v/>
      </c>
      <c r="J1353" s="10"/>
      <c r="K1353" s="10"/>
      <c r="L1353" t="str">
        <f t="shared" si="108"/>
        <v/>
      </c>
      <c r="M1353" s="14" t="str">
        <f t="shared" si="109"/>
        <v/>
      </c>
    </row>
    <row r="1354" spans="1:13" x14ac:dyDescent="0.25">
      <c r="A1354" s="16"/>
      <c r="B1354" s="10"/>
      <c r="C1354" s="14" t="str">
        <f>IFERROR(INDEX(Menu!$C$6:$C$205,MATCH($B1354,Menu!$B$6:$B$205,0)),"")</f>
        <v/>
      </c>
      <c r="D1354" s="18"/>
      <c r="E1354" s="8" t="str">
        <f>IFERROR(INDEX(Menu!$E$6:$E$205,MATCH($B1354,Menu!$B$6:$B$205,0)),"")</f>
        <v/>
      </c>
      <c r="F1354" s="8" t="str">
        <f t="shared" si="105"/>
        <v/>
      </c>
      <c r="G1354" s="15" t="str">
        <f>IFERROR(INDEX(Menu!$D$6:$D$205,MATCH($B1354,Menu!$B$6:$B$205,0)),"")</f>
        <v/>
      </c>
      <c r="H1354" s="15" t="str">
        <f t="shared" si="106"/>
        <v/>
      </c>
      <c r="I1354" s="15" t="str">
        <f t="shared" si="107"/>
        <v/>
      </c>
      <c r="J1354" s="10"/>
      <c r="K1354" s="10"/>
      <c r="L1354" t="str">
        <f t="shared" si="108"/>
        <v/>
      </c>
      <c r="M1354" s="14" t="str">
        <f t="shared" si="109"/>
        <v/>
      </c>
    </row>
    <row r="1355" spans="1:13" x14ac:dyDescent="0.25">
      <c r="A1355" s="16"/>
      <c r="B1355" s="10"/>
      <c r="C1355" s="14" t="str">
        <f>IFERROR(INDEX(Menu!$C$6:$C$205,MATCH($B1355,Menu!$B$6:$B$205,0)),"")</f>
        <v/>
      </c>
      <c r="D1355" s="18"/>
      <c r="E1355" s="8" t="str">
        <f>IFERROR(INDEX(Menu!$E$6:$E$205,MATCH($B1355,Menu!$B$6:$B$205,0)),"")</f>
        <v/>
      </c>
      <c r="F1355" s="8" t="str">
        <f t="shared" si="105"/>
        <v/>
      </c>
      <c r="G1355" s="15" t="str">
        <f>IFERROR(INDEX(Menu!$D$6:$D$205,MATCH($B1355,Menu!$B$6:$B$205,0)),"")</f>
        <v/>
      </c>
      <c r="H1355" s="15" t="str">
        <f t="shared" si="106"/>
        <v/>
      </c>
      <c r="I1355" s="15" t="str">
        <f t="shared" si="107"/>
        <v/>
      </c>
      <c r="J1355" s="10"/>
      <c r="K1355" s="10"/>
      <c r="L1355" t="str">
        <f t="shared" si="108"/>
        <v/>
      </c>
      <c r="M1355" s="14" t="str">
        <f t="shared" si="109"/>
        <v/>
      </c>
    </row>
    <row r="1356" spans="1:13" x14ac:dyDescent="0.25">
      <c r="A1356" s="16"/>
      <c r="B1356" s="10"/>
      <c r="C1356" s="14" t="str">
        <f>IFERROR(INDEX(Menu!$C$6:$C$205,MATCH($B1356,Menu!$B$6:$B$205,0)),"")</f>
        <v/>
      </c>
      <c r="D1356" s="18"/>
      <c r="E1356" s="8" t="str">
        <f>IFERROR(INDEX(Menu!$E$6:$E$205,MATCH($B1356,Menu!$B$6:$B$205,0)),"")</f>
        <v/>
      </c>
      <c r="F1356" s="8" t="str">
        <f t="shared" si="105"/>
        <v/>
      </c>
      <c r="G1356" s="15" t="str">
        <f>IFERROR(INDEX(Menu!$D$6:$D$205,MATCH($B1356,Menu!$B$6:$B$205,0)),"")</f>
        <v/>
      </c>
      <c r="H1356" s="15" t="str">
        <f t="shared" si="106"/>
        <v/>
      </c>
      <c r="I1356" s="15" t="str">
        <f t="shared" si="107"/>
        <v/>
      </c>
      <c r="J1356" s="10"/>
      <c r="K1356" s="10"/>
      <c r="L1356" t="str">
        <f t="shared" si="108"/>
        <v/>
      </c>
      <c r="M1356" s="14" t="str">
        <f t="shared" si="109"/>
        <v/>
      </c>
    </row>
    <row r="1357" spans="1:13" x14ac:dyDescent="0.25">
      <c r="A1357" s="16"/>
      <c r="B1357" s="10"/>
      <c r="C1357" s="14" t="str">
        <f>IFERROR(INDEX(Menu!$C$6:$C$205,MATCH($B1357,Menu!$B$6:$B$205,0)),"")</f>
        <v/>
      </c>
      <c r="D1357" s="18"/>
      <c r="E1357" s="8" t="str">
        <f>IFERROR(INDEX(Menu!$E$6:$E$205,MATCH($B1357,Menu!$B$6:$B$205,0)),"")</f>
        <v/>
      </c>
      <c r="F1357" s="8" t="str">
        <f t="shared" si="105"/>
        <v/>
      </c>
      <c r="G1357" s="15" t="str">
        <f>IFERROR(INDEX(Menu!$D$6:$D$205,MATCH($B1357,Menu!$B$6:$B$205,0)),"")</f>
        <v/>
      </c>
      <c r="H1357" s="15" t="str">
        <f t="shared" si="106"/>
        <v/>
      </c>
      <c r="I1357" s="15" t="str">
        <f t="shared" si="107"/>
        <v/>
      </c>
      <c r="J1357" s="10"/>
      <c r="K1357" s="10"/>
      <c r="L1357" t="str">
        <f t="shared" si="108"/>
        <v/>
      </c>
      <c r="M1357" s="14" t="str">
        <f t="shared" si="109"/>
        <v/>
      </c>
    </row>
    <row r="1358" spans="1:13" x14ac:dyDescent="0.25">
      <c r="A1358" s="16"/>
      <c r="B1358" s="10"/>
      <c r="C1358" s="14" t="str">
        <f>IFERROR(INDEX(Menu!$C$6:$C$205,MATCH($B1358,Menu!$B$6:$B$205,0)),"")</f>
        <v/>
      </c>
      <c r="D1358" s="18"/>
      <c r="E1358" s="8" t="str">
        <f>IFERROR(INDEX(Menu!$E$6:$E$205,MATCH($B1358,Menu!$B$6:$B$205,0)),"")</f>
        <v/>
      </c>
      <c r="F1358" s="8" t="str">
        <f t="shared" si="105"/>
        <v/>
      </c>
      <c r="G1358" s="15" t="str">
        <f>IFERROR(INDEX(Menu!$D$6:$D$205,MATCH($B1358,Menu!$B$6:$B$205,0)),"")</f>
        <v/>
      </c>
      <c r="H1358" s="15" t="str">
        <f t="shared" si="106"/>
        <v/>
      </c>
      <c r="I1358" s="15" t="str">
        <f t="shared" si="107"/>
        <v/>
      </c>
      <c r="J1358" s="10"/>
      <c r="K1358" s="10"/>
      <c r="L1358" t="str">
        <f t="shared" si="108"/>
        <v/>
      </c>
      <c r="M1358" s="14" t="str">
        <f t="shared" si="109"/>
        <v/>
      </c>
    </row>
    <row r="1359" spans="1:13" x14ac:dyDescent="0.25">
      <c r="A1359" s="16"/>
      <c r="B1359" s="10"/>
      <c r="C1359" s="14" t="str">
        <f>IFERROR(INDEX(Menu!$C$6:$C$205,MATCH($B1359,Menu!$B$6:$B$205,0)),"")</f>
        <v/>
      </c>
      <c r="D1359" s="18"/>
      <c r="E1359" s="8" t="str">
        <f>IFERROR(INDEX(Menu!$E$6:$E$205,MATCH($B1359,Menu!$B$6:$B$205,0)),"")</f>
        <v/>
      </c>
      <c r="F1359" s="8" t="str">
        <f t="shared" si="105"/>
        <v/>
      </c>
      <c r="G1359" s="15" t="str">
        <f>IFERROR(INDEX(Menu!$D$6:$D$205,MATCH($B1359,Menu!$B$6:$B$205,0)),"")</f>
        <v/>
      </c>
      <c r="H1359" s="15" t="str">
        <f t="shared" si="106"/>
        <v/>
      </c>
      <c r="I1359" s="15" t="str">
        <f t="shared" si="107"/>
        <v/>
      </c>
      <c r="J1359" s="10"/>
      <c r="K1359" s="10"/>
      <c r="L1359" t="str">
        <f t="shared" si="108"/>
        <v/>
      </c>
      <c r="M1359" s="14" t="str">
        <f t="shared" si="109"/>
        <v/>
      </c>
    </row>
    <row r="1360" spans="1:13" x14ac:dyDescent="0.25">
      <c r="A1360" s="16"/>
      <c r="B1360" s="10"/>
      <c r="C1360" s="14" t="str">
        <f>IFERROR(INDEX(Menu!$C$6:$C$205,MATCH($B1360,Menu!$B$6:$B$205,0)),"")</f>
        <v/>
      </c>
      <c r="D1360" s="18"/>
      <c r="E1360" s="8" t="str">
        <f>IFERROR(INDEX(Menu!$E$6:$E$205,MATCH($B1360,Menu!$B$6:$B$205,0)),"")</f>
        <v/>
      </c>
      <c r="F1360" s="8" t="str">
        <f t="shared" si="105"/>
        <v/>
      </c>
      <c r="G1360" s="15" t="str">
        <f>IFERROR(INDEX(Menu!$D$6:$D$205,MATCH($B1360,Menu!$B$6:$B$205,0)),"")</f>
        <v/>
      </c>
      <c r="H1360" s="15" t="str">
        <f t="shared" si="106"/>
        <v/>
      </c>
      <c r="I1360" s="15" t="str">
        <f t="shared" si="107"/>
        <v/>
      </c>
      <c r="J1360" s="10"/>
      <c r="K1360" s="10"/>
      <c r="L1360" t="str">
        <f t="shared" si="108"/>
        <v/>
      </c>
      <c r="M1360" s="14" t="str">
        <f t="shared" si="109"/>
        <v/>
      </c>
    </row>
    <row r="1361" spans="1:13" x14ac:dyDescent="0.25">
      <c r="A1361" s="16"/>
      <c r="B1361" s="10"/>
      <c r="C1361" s="14" t="str">
        <f>IFERROR(INDEX(Menu!$C$6:$C$205,MATCH($B1361,Menu!$B$6:$B$205,0)),"")</f>
        <v/>
      </c>
      <c r="D1361" s="18"/>
      <c r="E1361" s="8" t="str">
        <f>IFERROR(INDEX(Menu!$E$6:$E$205,MATCH($B1361,Menu!$B$6:$B$205,0)),"")</f>
        <v/>
      </c>
      <c r="F1361" s="8" t="str">
        <f t="shared" si="105"/>
        <v/>
      </c>
      <c r="G1361" s="15" t="str">
        <f>IFERROR(INDEX(Menu!$D$6:$D$205,MATCH($B1361,Menu!$B$6:$B$205,0)),"")</f>
        <v/>
      </c>
      <c r="H1361" s="15" t="str">
        <f t="shared" si="106"/>
        <v/>
      </c>
      <c r="I1361" s="15" t="str">
        <f t="shared" si="107"/>
        <v/>
      </c>
      <c r="J1361" s="10"/>
      <c r="K1361" s="10"/>
      <c r="L1361" t="str">
        <f t="shared" si="108"/>
        <v/>
      </c>
      <c r="M1361" s="14" t="str">
        <f t="shared" si="109"/>
        <v/>
      </c>
    </row>
    <row r="1362" spans="1:13" x14ac:dyDescent="0.25">
      <c r="A1362" s="16"/>
      <c r="B1362" s="10"/>
      <c r="C1362" s="14" t="str">
        <f>IFERROR(INDEX(Menu!$C$6:$C$205,MATCH($B1362,Menu!$B$6:$B$205,0)),"")</f>
        <v/>
      </c>
      <c r="D1362" s="18"/>
      <c r="E1362" s="8" t="str">
        <f>IFERROR(INDEX(Menu!$E$6:$E$205,MATCH($B1362,Menu!$B$6:$B$205,0)),"")</f>
        <v/>
      </c>
      <c r="F1362" s="8" t="str">
        <f t="shared" si="105"/>
        <v/>
      </c>
      <c r="G1362" s="15" t="str">
        <f>IFERROR(INDEX(Menu!$D$6:$D$205,MATCH($B1362,Menu!$B$6:$B$205,0)),"")</f>
        <v/>
      </c>
      <c r="H1362" s="15" t="str">
        <f t="shared" si="106"/>
        <v/>
      </c>
      <c r="I1362" s="15" t="str">
        <f t="shared" si="107"/>
        <v/>
      </c>
      <c r="J1362" s="10"/>
      <c r="K1362" s="10"/>
      <c r="L1362" t="str">
        <f t="shared" si="108"/>
        <v/>
      </c>
      <c r="M1362" s="14" t="str">
        <f t="shared" si="109"/>
        <v/>
      </c>
    </row>
    <row r="1363" spans="1:13" x14ac:dyDescent="0.25">
      <c r="A1363" s="16"/>
      <c r="B1363" s="10"/>
      <c r="C1363" s="14" t="str">
        <f>IFERROR(INDEX(Menu!$C$6:$C$205,MATCH($B1363,Menu!$B$6:$B$205,0)),"")</f>
        <v/>
      </c>
      <c r="D1363" s="18"/>
      <c r="E1363" s="8" t="str">
        <f>IFERROR(INDEX(Menu!$E$6:$E$205,MATCH($B1363,Menu!$B$6:$B$205,0)),"")</f>
        <v/>
      </c>
      <c r="F1363" s="8" t="str">
        <f t="shared" si="105"/>
        <v/>
      </c>
      <c r="G1363" s="15" t="str">
        <f>IFERROR(INDEX(Menu!$D$6:$D$205,MATCH($B1363,Menu!$B$6:$B$205,0)),"")</f>
        <v/>
      </c>
      <c r="H1363" s="15" t="str">
        <f t="shared" si="106"/>
        <v/>
      </c>
      <c r="I1363" s="15" t="str">
        <f t="shared" si="107"/>
        <v/>
      </c>
      <c r="J1363" s="10"/>
      <c r="K1363" s="10"/>
      <c r="L1363" t="str">
        <f t="shared" si="108"/>
        <v/>
      </c>
      <c r="M1363" s="14" t="str">
        <f t="shared" si="109"/>
        <v/>
      </c>
    </row>
    <row r="1364" spans="1:13" x14ac:dyDescent="0.25">
      <c r="A1364" s="16"/>
      <c r="B1364" s="10"/>
      <c r="C1364" s="14" t="str">
        <f>IFERROR(INDEX(Menu!$C$6:$C$205,MATCH($B1364,Menu!$B$6:$B$205,0)),"")</f>
        <v/>
      </c>
      <c r="D1364" s="18"/>
      <c r="E1364" s="8" t="str">
        <f>IFERROR(INDEX(Menu!$E$6:$E$205,MATCH($B1364,Menu!$B$6:$B$205,0)),"")</f>
        <v/>
      </c>
      <c r="F1364" s="8" t="str">
        <f t="shared" si="105"/>
        <v/>
      </c>
      <c r="G1364" s="15" t="str">
        <f>IFERROR(INDEX(Menu!$D$6:$D$205,MATCH($B1364,Menu!$B$6:$B$205,0)),"")</f>
        <v/>
      </c>
      <c r="H1364" s="15" t="str">
        <f t="shared" si="106"/>
        <v/>
      </c>
      <c r="I1364" s="15" t="str">
        <f t="shared" si="107"/>
        <v/>
      </c>
      <c r="J1364" s="10"/>
      <c r="K1364" s="10"/>
      <c r="L1364" t="str">
        <f t="shared" si="108"/>
        <v/>
      </c>
      <c r="M1364" s="14" t="str">
        <f t="shared" si="109"/>
        <v/>
      </c>
    </row>
    <row r="1365" spans="1:13" x14ac:dyDescent="0.25">
      <c r="A1365" s="16"/>
      <c r="B1365" s="10"/>
      <c r="C1365" s="14" t="str">
        <f>IFERROR(INDEX(Menu!$C$6:$C$205,MATCH($B1365,Menu!$B$6:$B$205,0)),"")</f>
        <v/>
      </c>
      <c r="D1365" s="18"/>
      <c r="E1365" s="8" t="str">
        <f>IFERROR(INDEX(Menu!$E$6:$E$205,MATCH($B1365,Menu!$B$6:$B$205,0)),"")</f>
        <v/>
      </c>
      <c r="F1365" s="8" t="str">
        <f t="shared" si="105"/>
        <v/>
      </c>
      <c r="G1365" s="15" t="str">
        <f>IFERROR(INDEX(Menu!$D$6:$D$205,MATCH($B1365,Menu!$B$6:$B$205,0)),"")</f>
        <v/>
      </c>
      <c r="H1365" s="15" t="str">
        <f t="shared" si="106"/>
        <v/>
      </c>
      <c r="I1365" s="15" t="str">
        <f t="shared" si="107"/>
        <v/>
      </c>
      <c r="J1365" s="10"/>
      <c r="K1365" s="10"/>
      <c r="L1365" t="str">
        <f t="shared" si="108"/>
        <v/>
      </c>
      <c r="M1365" s="14" t="str">
        <f t="shared" si="109"/>
        <v/>
      </c>
    </row>
    <row r="1366" spans="1:13" x14ac:dyDescent="0.25">
      <c r="A1366" s="16"/>
      <c r="B1366" s="10"/>
      <c r="C1366" s="14" t="str">
        <f>IFERROR(INDEX(Menu!$C$6:$C$205,MATCH($B1366,Menu!$B$6:$B$205,0)),"")</f>
        <v/>
      </c>
      <c r="D1366" s="18"/>
      <c r="E1366" s="8" t="str">
        <f>IFERROR(INDEX(Menu!$E$6:$E$205,MATCH($B1366,Menu!$B$6:$B$205,0)),"")</f>
        <v/>
      </c>
      <c r="F1366" s="8" t="str">
        <f t="shared" si="105"/>
        <v/>
      </c>
      <c r="G1366" s="15" t="str">
        <f>IFERROR(INDEX(Menu!$D$6:$D$205,MATCH($B1366,Menu!$B$6:$B$205,0)),"")</f>
        <v/>
      </c>
      <c r="H1366" s="15" t="str">
        <f t="shared" si="106"/>
        <v/>
      </c>
      <c r="I1366" s="15" t="str">
        <f t="shared" si="107"/>
        <v/>
      </c>
      <c r="J1366" s="10"/>
      <c r="K1366" s="10"/>
      <c r="L1366" t="str">
        <f t="shared" si="108"/>
        <v/>
      </c>
      <c r="M1366" s="14" t="str">
        <f t="shared" si="109"/>
        <v/>
      </c>
    </row>
    <row r="1367" spans="1:13" x14ac:dyDescent="0.25">
      <c r="A1367" s="16"/>
      <c r="B1367" s="10"/>
      <c r="C1367" s="14" t="str">
        <f>IFERROR(INDEX(Menu!$C$6:$C$205,MATCH($B1367,Menu!$B$6:$B$205,0)),"")</f>
        <v/>
      </c>
      <c r="D1367" s="18"/>
      <c r="E1367" s="8" t="str">
        <f>IFERROR(INDEX(Menu!$E$6:$E$205,MATCH($B1367,Menu!$B$6:$B$205,0)),"")</f>
        <v/>
      </c>
      <c r="F1367" s="8" t="str">
        <f t="shared" si="105"/>
        <v/>
      </c>
      <c r="G1367" s="15" t="str">
        <f>IFERROR(INDEX(Menu!$D$6:$D$205,MATCH($B1367,Menu!$B$6:$B$205,0)),"")</f>
        <v/>
      </c>
      <c r="H1367" s="15" t="str">
        <f t="shared" si="106"/>
        <v/>
      </c>
      <c r="I1367" s="15" t="str">
        <f t="shared" si="107"/>
        <v/>
      </c>
      <c r="J1367" s="10"/>
      <c r="K1367" s="10"/>
      <c r="L1367" t="str">
        <f t="shared" si="108"/>
        <v/>
      </c>
      <c r="M1367" s="14" t="str">
        <f t="shared" si="109"/>
        <v/>
      </c>
    </row>
    <row r="1368" spans="1:13" x14ac:dyDescent="0.25">
      <c r="A1368" s="16"/>
      <c r="B1368" s="10"/>
      <c r="C1368" s="14" t="str">
        <f>IFERROR(INDEX(Menu!$C$6:$C$205,MATCH($B1368,Menu!$B$6:$B$205,0)),"")</f>
        <v/>
      </c>
      <c r="D1368" s="18"/>
      <c r="E1368" s="8" t="str">
        <f>IFERROR(INDEX(Menu!$E$6:$E$205,MATCH($B1368,Menu!$B$6:$B$205,0)),"")</f>
        <v/>
      </c>
      <c r="F1368" s="8" t="str">
        <f t="shared" si="105"/>
        <v/>
      </c>
      <c r="G1368" s="15" t="str">
        <f>IFERROR(INDEX(Menu!$D$6:$D$205,MATCH($B1368,Menu!$B$6:$B$205,0)),"")</f>
        <v/>
      </c>
      <c r="H1368" s="15" t="str">
        <f t="shared" si="106"/>
        <v/>
      </c>
      <c r="I1368" s="15" t="str">
        <f t="shared" si="107"/>
        <v/>
      </c>
      <c r="J1368" s="10"/>
      <c r="K1368" s="10"/>
      <c r="L1368" t="str">
        <f t="shared" si="108"/>
        <v/>
      </c>
      <c r="M1368" s="14" t="str">
        <f t="shared" si="109"/>
        <v/>
      </c>
    </row>
    <row r="1369" spans="1:13" x14ac:dyDescent="0.25">
      <c r="A1369" s="16"/>
      <c r="B1369" s="10"/>
      <c r="C1369" s="14" t="str">
        <f>IFERROR(INDEX(Menu!$C$6:$C$205,MATCH($B1369,Menu!$B$6:$B$205,0)),"")</f>
        <v/>
      </c>
      <c r="D1369" s="18"/>
      <c r="E1369" s="8" t="str">
        <f>IFERROR(INDEX(Menu!$E$6:$E$205,MATCH($B1369,Menu!$B$6:$B$205,0)),"")</f>
        <v/>
      </c>
      <c r="F1369" s="8" t="str">
        <f t="shared" si="105"/>
        <v/>
      </c>
      <c r="G1369" s="15" t="str">
        <f>IFERROR(INDEX(Menu!$D$6:$D$205,MATCH($B1369,Menu!$B$6:$B$205,0)),"")</f>
        <v/>
      </c>
      <c r="H1369" s="15" t="str">
        <f t="shared" si="106"/>
        <v/>
      </c>
      <c r="I1369" s="15" t="str">
        <f t="shared" si="107"/>
        <v/>
      </c>
      <c r="J1369" s="10"/>
      <c r="K1369" s="10"/>
      <c r="L1369" t="str">
        <f t="shared" si="108"/>
        <v/>
      </c>
      <c r="M1369" s="14" t="str">
        <f t="shared" si="109"/>
        <v/>
      </c>
    </row>
    <row r="1370" spans="1:13" x14ac:dyDescent="0.25">
      <c r="A1370" s="16"/>
      <c r="B1370" s="10"/>
      <c r="C1370" s="14" t="str">
        <f>IFERROR(INDEX(Menu!$C$6:$C$205,MATCH($B1370,Menu!$B$6:$B$205,0)),"")</f>
        <v/>
      </c>
      <c r="D1370" s="18"/>
      <c r="E1370" s="8" t="str">
        <f>IFERROR(INDEX(Menu!$E$6:$E$205,MATCH($B1370,Menu!$B$6:$B$205,0)),"")</f>
        <v/>
      </c>
      <c r="F1370" s="8" t="str">
        <f t="shared" si="105"/>
        <v/>
      </c>
      <c r="G1370" s="15" t="str">
        <f>IFERROR(INDEX(Menu!$D$6:$D$205,MATCH($B1370,Menu!$B$6:$B$205,0)),"")</f>
        <v/>
      </c>
      <c r="H1370" s="15" t="str">
        <f t="shared" si="106"/>
        <v/>
      </c>
      <c r="I1370" s="15" t="str">
        <f t="shared" si="107"/>
        <v/>
      </c>
      <c r="J1370" s="10"/>
      <c r="K1370" s="10"/>
      <c r="L1370" t="str">
        <f t="shared" si="108"/>
        <v/>
      </c>
      <c r="M1370" s="14" t="str">
        <f t="shared" si="109"/>
        <v/>
      </c>
    </row>
    <row r="1371" spans="1:13" x14ac:dyDescent="0.25">
      <c r="A1371" s="16"/>
      <c r="B1371" s="10"/>
      <c r="C1371" s="14" t="str">
        <f>IFERROR(INDEX(Menu!$C$6:$C$205,MATCH($B1371,Menu!$B$6:$B$205,0)),"")</f>
        <v/>
      </c>
      <c r="D1371" s="18"/>
      <c r="E1371" s="8" t="str">
        <f>IFERROR(INDEX(Menu!$E$6:$E$205,MATCH($B1371,Menu!$B$6:$B$205,0)),"")</f>
        <v/>
      </c>
      <c r="F1371" s="8" t="str">
        <f t="shared" si="105"/>
        <v/>
      </c>
      <c r="G1371" s="15" t="str">
        <f>IFERROR(INDEX(Menu!$D$6:$D$205,MATCH($B1371,Menu!$B$6:$B$205,0)),"")</f>
        <v/>
      </c>
      <c r="H1371" s="15" t="str">
        <f t="shared" si="106"/>
        <v/>
      </c>
      <c r="I1371" s="15" t="str">
        <f t="shared" si="107"/>
        <v/>
      </c>
      <c r="J1371" s="10"/>
      <c r="K1371" s="10"/>
      <c r="L1371" t="str">
        <f t="shared" si="108"/>
        <v/>
      </c>
      <c r="M1371" s="14" t="str">
        <f t="shared" si="109"/>
        <v/>
      </c>
    </row>
    <row r="1372" spans="1:13" x14ac:dyDescent="0.25">
      <c r="A1372" s="16"/>
      <c r="B1372" s="10"/>
      <c r="C1372" s="14" t="str">
        <f>IFERROR(INDEX(Menu!$C$6:$C$205,MATCH($B1372,Menu!$B$6:$B$205,0)),"")</f>
        <v/>
      </c>
      <c r="D1372" s="18"/>
      <c r="E1372" s="8" t="str">
        <f>IFERROR(INDEX(Menu!$E$6:$E$205,MATCH($B1372,Menu!$B$6:$B$205,0)),"")</f>
        <v/>
      </c>
      <c r="F1372" s="8" t="str">
        <f t="shared" si="105"/>
        <v/>
      </c>
      <c r="G1372" s="15" t="str">
        <f>IFERROR(INDEX(Menu!$D$6:$D$205,MATCH($B1372,Menu!$B$6:$B$205,0)),"")</f>
        <v/>
      </c>
      <c r="H1372" s="15" t="str">
        <f t="shared" si="106"/>
        <v/>
      </c>
      <c r="I1372" s="15" t="str">
        <f t="shared" si="107"/>
        <v/>
      </c>
      <c r="J1372" s="10"/>
      <c r="K1372" s="10"/>
      <c r="L1372" t="str">
        <f t="shared" si="108"/>
        <v/>
      </c>
      <c r="M1372" s="14" t="str">
        <f t="shared" si="109"/>
        <v/>
      </c>
    </row>
    <row r="1373" spans="1:13" x14ac:dyDescent="0.25">
      <c r="A1373" s="16"/>
      <c r="B1373" s="10"/>
      <c r="C1373" s="14" t="str">
        <f>IFERROR(INDEX(Menu!$C$6:$C$205,MATCH($B1373,Menu!$B$6:$B$205,0)),"")</f>
        <v/>
      </c>
      <c r="D1373" s="18"/>
      <c r="E1373" s="8" t="str">
        <f>IFERROR(INDEX(Menu!$E$6:$E$205,MATCH($B1373,Menu!$B$6:$B$205,0)),"")</f>
        <v/>
      </c>
      <c r="F1373" s="8" t="str">
        <f t="shared" si="105"/>
        <v/>
      </c>
      <c r="G1373" s="15" t="str">
        <f>IFERROR(INDEX(Menu!$D$6:$D$205,MATCH($B1373,Menu!$B$6:$B$205,0)),"")</f>
        <v/>
      </c>
      <c r="H1373" s="15" t="str">
        <f t="shared" si="106"/>
        <v/>
      </c>
      <c r="I1373" s="15" t="str">
        <f t="shared" si="107"/>
        <v/>
      </c>
      <c r="J1373" s="10"/>
      <c r="K1373" s="10"/>
      <c r="L1373" t="str">
        <f t="shared" si="108"/>
        <v/>
      </c>
      <c r="M1373" s="14" t="str">
        <f t="shared" si="109"/>
        <v/>
      </c>
    </row>
    <row r="1374" spans="1:13" x14ac:dyDescent="0.25">
      <c r="A1374" s="16"/>
      <c r="B1374" s="10"/>
      <c r="C1374" s="14" t="str">
        <f>IFERROR(INDEX(Menu!$C$6:$C$205,MATCH($B1374,Menu!$B$6:$B$205,0)),"")</f>
        <v/>
      </c>
      <c r="D1374" s="18"/>
      <c r="E1374" s="8" t="str">
        <f>IFERROR(INDEX(Menu!$E$6:$E$205,MATCH($B1374,Menu!$B$6:$B$205,0)),"")</f>
        <v/>
      </c>
      <c r="F1374" s="8" t="str">
        <f t="shared" si="105"/>
        <v/>
      </c>
      <c r="G1374" s="15" t="str">
        <f>IFERROR(INDEX(Menu!$D$6:$D$205,MATCH($B1374,Menu!$B$6:$B$205,0)),"")</f>
        <v/>
      </c>
      <c r="H1374" s="15" t="str">
        <f t="shared" si="106"/>
        <v/>
      </c>
      <c r="I1374" s="15" t="str">
        <f t="shared" si="107"/>
        <v/>
      </c>
      <c r="J1374" s="10"/>
      <c r="K1374" s="10"/>
      <c r="L1374" t="str">
        <f t="shared" si="108"/>
        <v/>
      </c>
      <c r="M1374" s="14" t="str">
        <f t="shared" si="109"/>
        <v/>
      </c>
    </row>
    <row r="1375" spans="1:13" x14ac:dyDescent="0.25">
      <c r="A1375" s="16"/>
      <c r="B1375" s="10"/>
      <c r="C1375" s="14" t="str">
        <f>IFERROR(INDEX(Menu!$C$6:$C$205,MATCH($B1375,Menu!$B$6:$B$205,0)),"")</f>
        <v/>
      </c>
      <c r="D1375" s="18"/>
      <c r="E1375" s="8" t="str">
        <f>IFERROR(INDEX(Menu!$E$6:$E$205,MATCH($B1375,Menu!$B$6:$B$205,0)),"")</f>
        <v/>
      </c>
      <c r="F1375" s="8" t="str">
        <f t="shared" si="105"/>
        <v/>
      </c>
      <c r="G1375" s="15" t="str">
        <f>IFERROR(INDEX(Menu!$D$6:$D$205,MATCH($B1375,Menu!$B$6:$B$205,0)),"")</f>
        <v/>
      </c>
      <c r="H1375" s="15" t="str">
        <f t="shared" si="106"/>
        <v/>
      </c>
      <c r="I1375" s="15" t="str">
        <f t="shared" si="107"/>
        <v/>
      </c>
      <c r="J1375" s="10"/>
      <c r="K1375" s="10"/>
      <c r="L1375" t="str">
        <f t="shared" si="108"/>
        <v/>
      </c>
      <c r="M1375" s="14" t="str">
        <f t="shared" si="109"/>
        <v/>
      </c>
    </row>
    <row r="1376" spans="1:13" x14ac:dyDescent="0.25">
      <c r="A1376" s="16"/>
      <c r="B1376" s="10"/>
      <c r="C1376" s="14" t="str">
        <f>IFERROR(INDEX(Menu!$C$6:$C$205,MATCH($B1376,Menu!$B$6:$B$205,0)),"")</f>
        <v/>
      </c>
      <c r="D1376" s="18"/>
      <c r="E1376" s="8" t="str">
        <f>IFERROR(INDEX(Menu!$E$6:$E$205,MATCH($B1376,Menu!$B$6:$B$205,0)),"")</f>
        <v/>
      </c>
      <c r="F1376" s="8" t="str">
        <f t="shared" si="105"/>
        <v/>
      </c>
      <c r="G1376" s="15" t="str">
        <f>IFERROR(INDEX(Menu!$D$6:$D$205,MATCH($B1376,Menu!$B$6:$B$205,0)),"")</f>
        <v/>
      </c>
      <c r="H1376" s="15" t="str">
        <f t="shared" si="106"/>
        <v/>
      </c>
      <c r="I1376" s="15" t="str">
        <f t="shared" si="107"/>
        <v/>
      </c>
      <c r="J1376" s="10"/>
      <c r="K1376" s="10"/>
      <c r="L1376" t="str">
        <f t="shared" si="108"/>
        <v/>
      </c>
      <c r="M1376" s="14" t="str">
        <f t="shared" si="109"/>
        <v/>
      </c>
    </row>
    <row r="1377" spans="1:13" x14ac:dyDescent="0.25">
      <c r="A1377" s="16"/>
      <c r="B1377" s="10"/>
      <c r="C1377" s="14" t="str">
        <f>IFERROR(INDEX(Menu!$C$6:$C$205,MATCH($B1377,Menu!$B$6:$B$205,0)),"")</f>
        <v/>
      </c>
      <c r="D1377" s="18"/>
      <c r="E1377" s="8" t="str">
        <f>IFERROR(INDEX(Menu!$E$6:$E$205,MATCH($B1377,Menu!$B$6:$B$205,0)),"")</f>
        <v/>
      </c>
      <c r="F1377" s="8" t="str">
        <f t="shared" si="105"/>
        <v/>
      </c>
      <c r="G1377" s="15" t="str">
        <f>IFERROR(INDEX(Menu!$D$6:$D$205,MATCH($B1377,Menu!$B$6:$B$205,0)),"")</f>
        <v/>
      </c>
      <c r="H1377" s="15" t="str">
        <f t="shared" si="106"/>
        <v/>
      </c>
      <c r="I1377" s="15" t="str">
        <f t="shared" si="107"/>
        <v/>
      </c>
      <c r="J1377" s="10"/>
      <c r="K1377" s="10"/>
      <c r="L1377" t="str">
        <f t="shared" si="108"/>
        <v/>
      </c>
      <c r="M1377" s="14" t="str">
        <f t="shared" si="109"/>
        <v/>
      </c>
    </row>
    <row r="1378" spans="1:13" x14ac:dyDescent="0.25">
      <c r="A1378" s="16"/>
      <c r="B1378" s="10"/>
      <c r="C1378" s="14" t="str">
        <f>IFERROR(INDEX(Menu!$C$6:$C$205,MATCH($B1378,Menu!$B$6:$B$205,0)),"")</f>
        <v/>
      </c>
      <c r="D1378" s="18"/>
      <c r="E1378" s="8" t="str">
        <f>IFERROR(INDEX(Menu!$E$6:$E$205,MATCH($B1378,Menu!$B$6:$B$205,0)),"")</f>
        <v/>
      </c>
      <c r="F1378" s="8" t="str">
        <f t="shared" si="105"/>
        <v/>
      </c>
      <c r="G1378" s="15" t="str">
        <f>IFERROR(INDEX(Menu!$D$6:$D$205,MATCH($B1378,Menu!$B$6:$B$205,0)),"")</f>
        <v/>
      </c>
      <c r="H1378" s="15" t="str">
        <f t="shared" si="106"/>
        <v/>
      </c>
      <c r="I1378" s="15" t="str">
        <f t="shared" si="107"/>
        <v/>
      </c>
      <c r="J1378" s="10"/>
      <c r="K1378" s="10"/>
      <c r="L1378" t="str">
        <f t="shared" si="108"/>
        <v/>
      </c>
      <c r="M1378" s="14" t="str">
        <f t="shared" si="109"/>
        <v/>
      </c>
    </row>
    <row r="1379" spans="1:13" x14ac:dyDescent="0.25">
      <c r="A1379" s="16"/>
      <c r="B1379" s="10"/>
      <c r="C1379" s="14" t="str">
        <f>IFERROR(INDEX(Menu!$C$6:$C$205,MATCH($B1379,Menu!$B$6:$B$205,0)),"")</f>
        <v/>
      </c>
      <c r="D1379" s="18"/>
      <c r="E1379" s="8" t="str">
        <f>IFERROR(INDEX(Menu!$E$6:$E$205,MATCH($B1379,Menu!$B$6:$B$205,0)),"")</f>
        <v/>
      </c>
      <c r="F1379" s="8" t="str">
        <f t="shared" si="105"/>
        <v/>
      </c>
      <c r="G1379" s="15" t="str">
        <f>IFERROR(INDEX(Menu!$D$6:$D$205,MATCH($B1379,Menu!$B$6:$B$205,0)),"")</f>
        <v/>
      </c>
      <c r="H1379" s="15" t="str">
        <f t="shared" si="106"/>
        <v/>
      </c>
      <c r="I1379" s="15" t="str">
        <f t="shared" si="107"/>
        <v/>
      </c>
      <c r="J1379" s="10"/>
      <c r="K1379" s="10"/>
      <c r="L1379" t="str">
        <f t="shared" si="108"/>
        <v/>
      </c>
      <c r="M1379" s="14" t="str">
        <f t="shared" si="109"/>
        <v/>
      </c>
    </row>
    <row r="1380" spans="1:13" x14ac:dyDescent="0.25">
      <c r="A1380" s="16"/>
      <c r="B1380" s="10"/>
      <c r="C1380" s="14" t="str">
        <f>IFERROR(INDEX(Menu!$C$6:$C$205,MATCH($B1380,Menu!$B$6:$B$205,0)),"")</f>
        <v/>
      </c>
      <c r="D1380" s="18"/>
      <c r="E1380" s="8" t="str">
        <f>IFERROR(INDEX(Menu!$E$6:$E$205,MATCH($B1380,Menu!$B$6:$B$205,0)),"")</f>
        <v/>
      </c>
      <c r="F1380" s="8" t="str">
        <f t="shared" si="105"/>
        <v/>
      </c>
      <c r="G1380" s="15" t="str">
        <f>IFERROR(INDEX(Menu!$D$6:$D$205,MATCH($B1380,Menu!$B$6:$B$205,0)),"")</f>
        <v/>
      </c>
      <c r="H1380" s="15" t="str">
        <f t="shared" si="106"/>
        <v/>
      </c>
      <c r="I1380" s="15" t="str">
        <f t="shared" si="107"/>
        <v/>
      </c>
      <c r="J1380" s="10"/>
      <c r="K1380" s="10"/>
      <c r="L1380" t="str">
        <f t="shared" si="108"/>
        <v/>
      </c>
      <c r="M1380" s="14" t="str">
        <f t="shared" si="109"/>
        <v/>
      </c>
    </row>
    <row r="1381" spans="1:13" x14ac:dyDescent="0.25">
      <c r="A1381" s="16"/>
      <c r="B1381" s="10"/>
      <c r="C1381" s="14" t="str">
        <f>IFERROR(INDEX(Menu!$C$6:$C$205,MATCH($B1381,Menu!$B$6:$B$205,0)),"")</f>
        <v/>
      </c>
      <c r="D1381" s="18"/>
      <c r="E1381" s="8" t="str">
        <f>IFERROR(INDEX(Menu!$E$6:$E$205,MATCH($B1381,Menu!$B$6:$B$205,0)),"")</f>
        <v/>
      </c>
      <c r="F1381" s="8" t="str">
        <f t="shared" si="105"/>
        <v/>
      </c>
      <c r="G1381" s="15" t="str">
        <f>IFERROR(INDEX(Menu!$D$6:$D$205,MATCH($B1381,Menu!$B$6:$B$205,0)),"")</f>
        <v/>
      </c>
      <c r="H1381" s="15" t="str">
        <f t="shared" si="106"/>
        <v/>
      </c>
      <c r="I1381" s="15" t="str">
        <f t="shared" si="107"/>
        <v/>
      </c>
      <c r="J1381" s="10"/>
      <c r="K1381" s="10"/>
      <c r="L1381" t="str">
        <f t="shared" si="108"/>
        <v/>
      </c>
      <c r="M1381" s="14" t="str">
        <f t="shared" si="109"/>
        <v/>
      </c>
    </row>
    <row r="1382" spans="1:13" x14ac:dyDescent="0.25">
      <c r="A1382" s="16"/>
      <c r="B1382" s="10"/>
      <c r="C1382" s="14" t="str">
        <f>IFERROR(INDEX(Menu!$C$6:$C$205,MATCH($B1382,Menu!$B$6:$B$205,0)),"")</f>
        <v/>
      </c>
      <c r="D1382" s="18"/>
      <c r="E1382" s="8" t="str">
        <f>IFERROR(INDEX(Menu!$E$6:$E$205,MATCH($B1382,Menu!$B$6:$B$205,0)),"")</f>
        <v/>
      </c>
      <c r="F1382" s="8" t="str">
        <f t="shared" si="105"/>
        <v/>
      </c>
      <c r="G1382" s="15" t="str">
        <f>IFERROR(INDEX(Menu!$D$6:$D$205,MATCH($B1382,Menu!$B$6:$B$205,0)),"")</f>
        <v/>
      </c>
      <c r="H1382" s="15" t="str">
        <f t="shared" si="106"/>
        <v/>
      </c>
      <c r="I1382" s="15" t="str">
        <f t="shared" si="107"/>
        <v/>
      </c>
      <c r="J1382" s="10"/>
      <c r="K1382" s="10"/>
      <c r="L1382" t="str">
        <f t="shared" si="108"/>
        <v/>
      </c>
      <c r="M1382" s="14" t="str">
        <f t="shared" si="109"/>
        <v/>
      </c>
    </row>
    <row r="1383" spans="1:13" x14ac:dyDescent="0.25">
      <c r="A1383" s="16"/>
      <c r="B1383" s="10"/>
      <c r="C1383" s="14" t="str">
        <f>IFERROR(INDEX(Menu!$C$6:$C$205,MATCH($B1383,Menu!$B$6:$B$205,0)),"")</f>
        <v/>
      </c>
      <c r="D1383" s="18"/>
      <c r="E1383" s="8" t="str">
        <f>IFERROR(INDEX(Menu!$E$6:$E$205,MATCH($B1383,Menu!$B$6:$B$205,0)),"")</f>
        <v/>
      </c>
      <c r="F1383" s="8" t="str">
        <f t="shared" si="105"/>
        <v/>
      </c>
      <c r="G1383" s="15" t="str">
        <f>IFERROR(INDEX(Menu!$D$6:$D$205,MATCH($B1383,Menu!$B$6:$B$205,0)),"")</f>
        <v/>
      </c>
      <c r="H1383" s="15" t="str">
        <f t="shared" si="106"/>
        <v/>
      </c>
      <c r="I1383" s="15" t="str">
        <f t="shared" si="107"/>
        <v/>
      </c>
      <c r="J1383" s="10"/>
      <c r="K1383" s="10"/>
      <c r="L1383" t="str">
        <f t="shared" si="108"/>
        <v/>
      </c>
      <c r="M1383" s="14" t="str">
        <f t="shared" si="109"/>
        <v/>
      </c>
    </row>
    <row r="1384" spans="1:13" x14ac:dyDescent="0.25">
      <c r="A1384" s="16"/>
      <c r="B1384" s="10"/>
      <c r="C1384" s="14" t="str">
        <f>IFERROR(INDEX(Menu!$C$6:$C$205,MATCH($B1384,Menu!$B$6:$B$205,0)),"")</f>
        <v/>
      </c>
      <c r="D1384" s="18"/>
      <c r="E1384" s="8" t="str">
        <f>IFERROR(INDEX(Menu!$E$6:$E$205,MATCH($B1384,Menu!$B$6:$B$205,0)),"")</f>
        <v/>
      </c>
      <c r="F1384" s="8" t="str">
        <f t="shared" si="105"/>
        <v/>
      </c>
      <c r="G1384" s="15" t="str">
        <f>IFERROR(INDEX(Menu!$D$6:$D$205,MATCH($B1384,Menu!$B$6:$B$205,0)),"")</f>
        <v/>
      </c>
      <c r="H1384" s="15" t="str">
        <f t="shared" si="106"/>
        <v/>
      </c>
      <c r="I1384" s="15" t="str">
        <f t="shared" si="107"/>
        <v/>
      </c>
      <c r="J1384" s="10"/>
      <c r="K1384" s="10"/>
      <c r="L1384" t="str">
        <f t="shared" si="108"/>
        <v/>
      </c>
      <c r="M1384" s="14" t="str">
        <f t="shared" si="109"/>
        <v/>
      </c>
    </row>
    <row r="1385" spans="1:13" x14ac:dyDescent="0.25">
      <c r="A1385" s="16"/>
      <c r="B1385" s="10"/>
      <c r="C1385" s="14" t="str">
        <f>IFERROR(INDEX(Menu!$C$6:$C$205,MATCH($B1385,Menu!$B$6:$B$205,0)),"")</f>
        <v/>
      </c>
      <c r="D1385" s="18"/>
      <c r="E1385" s="8" t="str">
        <f>IFERROR(INDEX(Menu!$E$6:$E$205,MATCH($B1385,Menu!$B$6:$B$205,0)),"")</f>
        <v/>
      </c>
      <c r="F1385" s="8" t="str">
        <f t="shared" si="105"/>
        <v/>
      </c>
      <c r="G1385" s="15" t="str">
        <f>IFERROR(INDEX(Menu!$D$6:$D$205,MATCH($B1385,Menu!$B$6:$B$205,0)),"")</f>
        <v/>
      </c>
      <c r="H1385" s="15" t="str">
        <f t="shared" si="106"/>
        <v/>
      </c>
      <c r="I1385" s="15" t="str">
        <f t="shared" si="107"/>
        <v/>
      </c>
      <c r="J1385" s="10"/>
      <c r="K1385" s="10"/>
      <c r="L1385" t="str">
        <f t="shared" si="108"/>
        <v/>
      </c>
      <c r="M1385" s="14" t="str">
        <f t="shared" si="109"/>
        <v/>
      </c>
    </row>
    <row r="1386" spans="1:13" x14ac:dyDescent="0.25">
      <c r="A1386" s="16"/>
      <c r="B1386" s="10"/>
      <c r="C1386" s="14" t="str">
        <f>IFERROR(INDEX(Menu!$C$6:$C$205,MATCH($B1386,Menu!$B$6:$B$205,0)),"")</f>
        <v/>
      </c>
      <c r="D1386" s="18"/>
      <c r="E1386" s="8" t="str">
        <f>IFERROR(INDEX(Menu!$E$6:$E$205,MATCH($B1386,Menu!$B$6:$B$205,0)),"")</f>
        <v/>
      </c>
      <c r="F1386" s="8" t="str">
        <f t="shared" si="105"/>
        <v/>
      </c>
      <c r="G1386" s="15" t="str">
        <f>IFERROR(INDEX(Menu!$D$6:$D$205,MATCH($B1386,Menu!$B$6:$B$205,0)),"")</f>
        <v/>
      </c>
      <c r="H1386" s="15" t="str">
        <f t="shared" si="106"/>
        <v/>
      </c>
      <c r="I1386" s="15" t="str">
        <f t="shared" si="107"/>
        <v/>
      </c>
      <c r="J1386" s="10"/>
      <c r="K1386" s="10"/>
      <c r="L1386" t="str">
        <f t="shared" si="108"/>
        <v/>
      </c>
      <c r="M1386" s="14" t="str">
        <f t="shared" si="109"/>
        <v/>
      </c>
    </row>
    <row r="1387" spans="1:13" x14ac:dyDescent="0.25">
      <c r="A1387" s="16"/>
      <c r="B1387" s="10"/>
      <c r="C1387" s="14" t="str">
        <f>IFERROR(INDEX(Menu!$C$6:$C$205,MATCH($B1387,Menu!$B$6:$B$205,0)),"")</f>
        <v/>
      </c>
      <c r="D1387" s="18"/>
      <c r="E1387" s="8" t="str">
        <f>IFERROR(INDEX(Menu!$E$6:$E$205,MATCH($B1387,Menu!$B$6:$B$205,0)),"")</f>
        <v/>
      </c>
      <c r="F1387" s="8" t="str">
        <f t="shared" si="105"/>
        <v/>
      </c>
      <c r="G1387" s="15" t="str">
        <f>IFERROR(INDEX(Menu!$D$6:$D$205,MATCH($B1387,Menu!$B$6:$B$205,0)),"")</f>
        <v/>
      </c>
      <c r="H1387" s="15" t="str">
        <f t="shared" si="106"/>
        <v/>
      </c>
      <c r="I1387" s="15" t="str">
        <f t="shared" si="107"/>
        <v/>
      </c>
      <c r="J1387" s="10"/>
      <c r="K1387" s="10"/>
      <c r="L1387" t="str">
        <f t="shared" si="108"/>
        <v/>
      </c>
      <c r="M1387" s="14" t="str">
        <f t="shared" si="109"/>
        <v/>
      </c>
    </row>
    <row r="1388" spans="1:13" x14ac:dyDescent="0.25">
      <c r="A1388" s="16"/>
      <c r="B1388" s="10"/>
      <c r="C1388" s="14" t="str">
        <f>IFERROR(INDEX(Menu!$C$6:$C$205,MATCH($B1388,Menu!$B$6:$B$205,0)),"")</f>
        <v/>
      </c>
      <c r="D1388" s="18"/>
      <c r="E1388" s="8" t="str">
        <f>IFERROR(INDEX(Menu!$E$6:$E$205,MATCH($B1388,Menu!$B$6:$B$205,0)),"")</f>
        <v/>
      </c>
      <c r="F1388" s="8" t="str">
        <f t="shared" si="105"/>
        <v/>
      </c>
      <c r="G1388" s="15" t="str">
        <f>IFERROR(INDEX(Menu!$D$6:$D$205,MATCH($B1388,Menu!$B$6:$B$205,0)),"")</f>
        <v/>
      </c>
      <c r="H1388" s="15" t="str">
        <f t="shared" si="106"/>
        <v/>
      </c>
      <c r="I1388" s="15" t="str">
        <f t="shared" si="107"/>
        <v/>
      </c>
      <c r="J1388" s="10"/>
      <c r="K1388" s="10"/>
      <c r="L1388" t="str">
        <f t="shared" si="108"/>
        <v/>
      </c>
      <c r="M1388" s="14" t="str">
        <f t="shared" si="109"/>
        <v/>
      </c>
    </row>
    <row r="1389" spans="1:13" x14ac:dyDescent="0.25">
      <c r="A1389" s="16"/>
      <c r="B1389" s="10"/>
      <c r="C1389" s="14" t="str">
        <f>IFERROR(INDEX(Menu!$C$6:$C$205,MATCH($B1389,Menu!$B$6:$B$205,0)),"")</f>
        <v/>
      </c>
      <c r="D1389" s="18"/>
      <c r="E1389" s="8" t="str">
        <f>IFERROR(INDEX(Menu!$E$6:$E$205,MATCH($B1389,Menu!$B$6:$B$205,0)),"")</f>
        <v/>
      </c>
      <c r="F1389" s="8" t="str">
        <f t="shared" si="105"/>
        <v/>
      </c>
      <c r="G1389" s="15" t="str">
        <f>IFERROR(INDEX(Menu!$D$6:$D$205,MATCH($B1389,Menu!$B$6:$B$205,0)),"")</f>
        <v/>
      </c>
      <c r="H1389" s="15" t="str">
        <f t="shared" si="106"/>
        <v/>
      </c>
      <c r="I1389" s="15" t="str">
        <f t="shared" si="107"/>
        <v/>
      </c>
      <c r="J1389" s="10"/>
      <c r="K1389" s="10"/>
      <c r="L1389" t="str">
        <f t="shared" si="108"/>
        <v/>
      </c>
      <c r="M1389" s="14" t="str">
        <f t="shared" si="109"/>
        <v/>
      </c>
    </row>
    <row r="1390" spans="1:13" x14ac:dyDescent="0.25">
      <c r="A1390" s="16"/>
      <c r="B1390" s="10"/>
      <c r="C1390" s="14" t="str">
        <f>IFERROR(INDEX(Menu!$C$6:$C$205,MATCH($B1390,Menu!$B$6:$B$205,0)),"")</f>
        <v/>
      </c>
      <c r="D1390" s="18"/>
      <c r="E1390" s="8" t="str">
        <f>IFERROR(INDEX(Menu!$E$6:$E$205,MATCH($B1390,Menu!$B$6:$B$205,0)),"")</f>
        <v/>
      </c>
      <c r="F1390" s="8" t="str">
        <f t="shared" si="105"/>
        <v/>
      </c>
      <c r="G1390" s="15" t="str">
        <f>IFERROR(INDEX(Menu!$D$6:$D$205,MATCH($B1390,Menu!$B$6:$B$205,0)),"")</f>
        <v/>
      </c>
      <c r="H1390" s="15" t="str">
        <f t="shared" si="106"/>
        <v/>
      </c>
      <c r="I1390" s="15" t="str">
        <f t="shared" si="107"/>
        <v/>
      </c>
      <c r="J1390" s="10"/>
      <c r="K1390" s="10"/>
      <c r="L1390" t="str">
        <f t="shared" si="108"/>
        <v/>
      </c>
      <c r="M1390" s="14" t="str">
        <f t="shared" si="109"/>
        <v/>
      </c>
    </row>
    <row r="1391" spans="1:13" x14ac:dyDescent="0.25">
      <c r="A1391" s="16"/>
      <c r="B1391" s="10"/>
      <c r="C1391" s="14" t="str">
        <f>IFERROR(INDEX(Menu!$C$6:$C$205,MATCH($B1391,Menu!$B$6:$B$205,0)),"")</f>
        <v/>
      </c>
      <c r="D1391" s="18"/>
      <c r="E1391" s="8" t="str">
        <f>IFERROR(INDEX(Menu!$E$6:$E$205,MATCH($B1391,Menu!$B$6:$B$205,0)),"")</f>
        <v/>
      </c>
      <c r="F1391" s="8" t="str">
        <f t="shared" si="105"/>
        <v/>
      </c>
      <c r="G1391" s="15" t="str">
        <f>IFERROR(INDEX(Menu!$D$6:$D$205,MATCH($B1391,Menu!$B$6:$B$205,0)),"")</f>
        <v/>
      </c>
      <c r="H1391" s="15" t="str">
        <f t="shared" si="106"/>
        <v/>
      </c>
      <c r="I1391" s="15" t="str">
        <f t="shared" si="107"/>
        <v/>
      </c>
      <c r="J1391" s="10"/>
      <c r="K1391" s="10"/>
      <c r="L1391" t="str">
        <f t="shared" si="108"/>
        <v/>
      </c>
      <c r="M1391" s="14" t="str">
        <f t="shared" si="109"/>
        <v/>
      </c>
    </row>
    <row r="1392" spans="1:13" x14ac:dyDescent="0.25">
      <c r="A1392" s="16"/>
      <c r="B1392" s="10"/>
      <c r="C1392" s="14" t="str">
        <f>IFERROR(INDEX(Menu!$C$6:$C$205,MATCH($B1392,Menu!$B$6:$B$205,0)),"")</f>
        <v/>
      </c>
      <c r="D1392" s="18"/>
      <c r="E1392" s="8" t="str">
        <f>IFERROR(INDEX(Menu!$E$6:$E$205,MATCH($B1392,Menu!$B$6:$B$205,0)),"")</f>
        <v/>
      </c>
      <c r="F1392" s="8" t="str">
        <f t="shared" si="105"/>
        <v/>
      </c>
      <c r="G1392" s="15" t="str">
        <f>IFERROR(INDEX(Menu!$D$6:$D$205,MATCH($B1392,Menu!$B$6:$B$205,0)),"")</f>
        <v/>
      </c>
      <c r="H1392" s="15" t="str">
        <f t="shared" si="106"/>
        <v/>
      </c>
      <c r="I1392" s="15" t="str">
        <f t="shared" si="107"/>
        <v/>
      </c>
      <c r="J1392" s="10"/>
      <c r="K1392" s="10"/>
      <c r="L1392" t="str">
        <f t="shared" si="108"/>
        <v/>
      </c>
      <c r="M1392" s="14" t="str">
        <f t="shared" si="109"/>
        <v/>
      </c>
    </row>
    <row r="1393" spans="1:13" x14ac:dyDescent="0.25">
      <c r="A1393" s="16"/>
      <c r="B1393" s="10"/>
      <c r="C1393" s="14" t="str">
        <f>IFERROR(INDEX(Menu!$C$6:$C$205,MATCH($B1393,Menu!$B$6:$B$205,0)),"")</f>
        <v/>
      </c>
      <c r="D1393" s="18"/>
      <c r="E1393" s="8" t="str">
        <f>IFERROR(INDEX(Menu!$E$6:$E$205,MATCH($B1393,Menu!$B$6:$B$205,0)),"")</f>
        <v/>
      </c>
      <c r="F1393" s="8" t="str">
        <f t="shared" si="105"/>
        <v/>
      </c>
      <c r="G1393" s="15" t="str">
        <f>IFERROR(INDEX(Menu!$D$6:$D$205,MATCH($B1393,Menu!$B$6:$B$205,0)),"")</f>
        <v/>
      </c>
      <c r="H1393" s="15" t="str">
        <f t="shared" si="106"/>
        <v/>
      </c>
      <c r="I1393" s="15" t="str">
        <f t="shared" si="107"/>
        <v/>
      </c>
      <c r="J1393" s="10"/>
      <c r="K1393" s="10"/>
      <c r="L1393" t="str">
        <f t="shared" si="108"/>
        <v/>
      </c>
      <c r="M1393" s="14" t="str">
        <f t="shared" si="109"/>
        <v/>
      </c>
    </row>
    <row r="1394" spans="1:13" x14ac:dyDescent="0.25">
      <c r="A1394" s="16"/>
      <c r="B1394" s="10"/>
      <c r="C1394" s="14" t="str">
        <f>IFERROR(INDEX(Menu!$C$6:$C$205,MATCH($B1394,Menu!$B$6:$B$205,0)),"")</f>
        <v/>
      </c>
      <c r="D1394" s="18"/>
      <c r="E1394" s="8" t="str">
        <f>IFERROR(INDEX(Menu!$E$6:$E$205,MATCH($B1394,Menu!$B$6:$B$205,0)),"")</f>
        <v/>
      </c>
      <c r="F1394" s="8" t="str">
        <f t="shared" si="105"/>
        <v/>
      </c>
      <c r="G1394" s="15" t="str">
        <f>IFERROR(INDEX(Menu!$D$6:$D$205,MATCH($B1394,Menu!$B$6:$B$205,0)),"")</f>
        <v/>
      </c>
      <c r="H1394" s="15" t="str">
        <f t="shared" si="106"/>
        <v/>
      </c>
      <c r="I1394" s="15" t="str">
        <f t="shared" si="107"/>
        <v/>
      </c>
      <c r="J1394" s="10"/>
      <c r="K1394" s="10"/>
      <c r="L1394" t="str">
        <f t="shared" si="108"/>
        <v/>
      </c>
      <c r="M1394" s="14" t="str">
        <f t="shared" si="109"/>
        <v/>
      </c>
    </row>
    <row r="1395" spans="1:13" x14ac:dyDescent="0.25">
      <c r="A1395" s="16"/>
      <c r="B1395" s="10"/>
      <c r="C1395" s="14" t="str">
        <f>IFERROR(INDEX(Menu!$C$6:$C$205,MATCH($B1395,Menu!$B$6:$B$205,0)),"")</f>
        <v/>
      </c>
      <c r="D1395" s="18"/>
      <c r="E1395" s="8" t="str">
        <f>IFERROR(INDEX(Menu!$E$6:$E$205,MATCH($B1395,Menu!$B$6:$B$205,0)),"")</f>
        <v/>
      </c>
      <c r="F1395" s="8" t="str">
        <f t="shared" si="105"/>
        <v/>
      </c>
      <c r="G1395" s="15" t="str">
        <f>IFERROR(INDEX(Menu!$D$6:$D$205,MATCH($B1395,Menu!$B$6:$B$205,0)),"")</f>
        <v/>
      </c>
      <c r="H1395" s="15" t="str">
        <f t="shared" si="106"/>
        <v/>
      </c>
      <c r="I1395" s="15" t="str">
        <f t="shared" si="107"/>
        <v/>
      </c>
      <c r="J1395" s="10"/>
      <c r="K1395" s="10"/>
      <c r="L1395" t="str">
        <f t="shared" si="108"/>
        <v/>
      </c>
      <c r="M1395" s="14" t="str">
        <f t="shared" si="109"/>
        <v/>
      </c>
    </row>
    <row r="1396" spans="1:13" x14ac:dyDescent="0.25">
      <c r="A1396" s="16"/>
      <c r="B1396" s="10"/>
      <c r="C1396" s="14" t="str">
        <f>IFERROR(INDEX(Menu!$C$6:$C$205,MATCH($B1396,Menu!$B$6:$B$205,0)),"")</f>
        <v/>
      </c>
      <c r="D1396" s="18"/>
      <c r="E1396" s="8" t="str">
        <f>IFERROR(INDEX(Menu!$E$6:$E$205,MATCH($B1396,Menu!$B$6:$B$205,0)),"")</f>
        <v/>
      </c>
      <c r="F1396" s="8" t="str">
        <f t="shared" si="105"/>
        <v/>
      </c>
      <c r="G1396" s="15" t="str">
        <f>IFERROR(INDEX(Menu!$D$6:$D$205,MATCH($B1396,Menu!$B$6:$B$205,0)),"")</f>
        <v/>
      </c>
      <c r="H1396" s="15" t="str">
        <f t="shared" si="106"/>
        <v/>
      </c>
      <c r="I1396" s="15" t="str">
        <f t="shared" si="107"/>
        <v/>
      </c>
      <c r="J1396" s="10"/>
      <c r="K1396" s="10"/>
      <c r="L1396" t="str">
        <f t="shared" si="108"/>
        <v/>
      </c>
      <c r="M1396" s="14" t="str">
        <f t="shared" si="109"/>
        <v/>
      </c>
    </row>
    <row r="1397" spans="1:13" x14ac:dyDescent="0.25">
      <c r="A1397" s="16"/>
      <c r="B1397" s="10"/>
      <c r="C1397" s="14" t="str">
        <f>IFERROR(INDEX(Menu!$C$6:$C$205,MATCH($B1397,Menu!$B$6:$B$205,0)),"")</f>
        <v/>
      </c>
      <c r="D1397" s="18"/>
      <c r="E1397" s="8" t="str">
        <f>IFERROR(INDEX(Menu!$E$6:$E$205,MATCH($B1397,Menu!$B$6:$B$205,0)),"")</f>
        <v/>
      </c>
      <c r="F1397" s="8" t="str">
        <f t="shared" si="105"/>
        <v/>
      </c>
      <c r="G1397" s="15" t="str">
        <f>IFERROR(INDEX(Menu!$D$6:$D$205,MATCH($B1397,Menu!$B$6:$B$205,0)),"")</f>
        <v/>
      </c>
      <c r="H1397" s="15" t="str">
        <f t="shared" si="106"/>
        <v/>
      </c>
      <c r="I1397" s="15" t="str">
        <f t="shared" si="107"/>
        <v/>
      </c>
      <c r="J1397" s="10"/>
      <c r="K1397" s="10"/>
      <c r="L1397" t="str">
        <f t="shared" si="108"/>
        <v/>
      </c>
      <c r="M1397" s="14" t="str">
        <f t="shared" si="109"/>
        <v/>
      </c>
    </row>
    <row r="1398" spans="1:13" x14ac:dyDescent="0.25">
      <c r="A1398" s="16"/>
      <c r="B1398" s="10"/>
      <c r="C1398" s="14" t="str">
        <f>IFERROR(INDEX(Menu!$C$6:$C$205,MATCH($B1398,Menu!$B$6:$B$205,0)),"")</f>
        <v/>
      </c>
      <c r="D1398" s="18"/>
      <c r="E1398" s="8" t="str">
        <f>IFERROR(INDEX(Menu!$E$6:$E$205,MATCH($B1398,Menu!$B$6:$B$205,0)),"")</f>
        <v/>
      </c>
      <c r="F1398" s="8" t="str">
        <f t="shared" si="105"/>
        <v/>
      </c>
      <c r="G1398" s="15" t="str">
        <f>IFERROR(INDEX(Menu!$D$6:$D$205,MATCH($B1398,Menu!$B$6:$B$205,0)),"")</f>
        <v/>
      </c>
      <c r="H1398" s="15" t="str">
        <f t="shared" si="106"/>
        <v/>
      </c>
      <c r="I1398" s="15" t="str">
        <f t="shared" si="107"/>
        <v/>
      </c>
      <c r="J1398" s="10"/>
      <c r="K1398" s="10"/>
      <c r="L1398" t="str">
        <f t="shared" si="108"/>
        <v/>
      </c>
      <c r="M1398" s="14" t="str">
        <f t="shared" si="109"/>
        <v/>
      </c>
    </row>
    <row r="1399" spans="1:13" x14ac:dyDescent="0.25">
      <c r="A1399" s="16"/>
      <c r="B1399" s="10"/>
      <c r="C1399" s="14" t="str">
        <f>IFERROR(INDEX(Menu!$C$6:$C$205,MATCH($B1399,Menu!$B$6:$B$205,0)),"")</f>
        <v/>
      </c>
      <c r="D1399" s="18"/>
      <c r="E1399" s="8" t="str">
        <f>IFERROR(INDEX(Menu!$E$6:$E$205,MATCH($B1399,Menu!$B$6:$B$205,0)),"")</f>
        <v/>
      </c>
      <c r="F1399" s="8" t="str">
        <f t="shared" si="105"/>
        <v/>
      </c>
      <c r="G1399" s="15" t="str">
        <f>IFERROR(INDEX(Menu!$D$6:$D$205,MATCH($B1399,Menu!$B$6:$B$205,0)),"")</f>
        <v/>
      </c>
      <c r="H1399" s="15" t="str">
        <f t="shared" si="106"/>
        <v/>
      </c>
      <c r="I1399" s="15" t="str">
        <f t="shared" si="107"/>
        <v/>
      </c>
      <c r="J1399" s="10"/>
      <c r="K1399" s="10"/>
      <c r="L1399" t="str">
        <f t="shared" si="108"/>
        <v/>
      </c>
      <c r="M1399" s="14" t="str">
        <f t="shared" si="109"/>
        <v/>
      </c>
    </row>
    <row r="1400" spans="1:13" x14ac:dyDescent="0.25">
      <c r="A1400" s="16"/>
      <c r="B1400" s="10"/>
      <c r="C1400" s="14" t="str">
        <f>IFERROR(INDEX(Menu!$C$6:$C$205,MATCH($B1400,Menu!$B$6:$B$205,0)),"")</f>
        <v/>
      </c>
      <c r="D1400" s="18"/>
      <c r="E1400" s="8" t="str">
        <f>IFERROR(INDEX(Menu!$E$6:$E$205,MATCH($B1400,Menu!$B$6:$B$205,0)),"")</f>
        <v/>
      </c>
      <c r="F1400" s="8" t="str">
        <f t="shared" si="105"/>
        <v/>
      </c>
      <c r="G1400" s="15" t="str">
        <f>IFERROR(INDEX(Menu!$D$6:$D$205,MATCH($B1400,Menu!$B$6:$B$205,0)),"")</f>
        <v/>
      </c>
      <c r="H1400" s="15" t="str">
        <f t="shared" si="106"/>
        <v/>
      </c>
      <c r="I1400" s="15" t="str">
        <f t="shared" si="107"/>
        <v/>
      </c>
      <c r="J1400" s="10"/>
      <c r="K1400" s="10"/>
      <c r="L1400" t="str">
        <f t="shared" si="108"/>
        <v/>
      </c>
      <c r="M1400" s="14" t="str">
        <f t="shared" si="109"/>
        <v/>
      </c>
    </row>
    <row r="1401" spans="1:13" x14ac:dyDescent="0.25">
      <c r="A1401" s="16"/>
      <c r="B1401" s="10"/>
      <c r="C1401" s="14" t="str">
        <f>IFERROR(INDEX(Menu!$C$6:$C$205,MATCH($B1401,Menu!$B$6:$B$205,0)),"")</f>
        <v/>
      </c>
      <c r="D1401" s="18"/>
      <c r="E1401" s="8" t="str">
        <f>IFERROR(INDEX(Menu!$E$6:$E$205,MATCH($B1401,Menu!$B$6:$B$205,0)),"")</f>
        <v/>
      </c>
      <c r="F1401" s="8" t="str">
        <f t="shared" si="105"/>
        <v/>
      </c>
      <c r="G1401" s="15" t="str">
        <f>IFERROR(INDEX(Menu!$D$6:$D$205,MATCH($B1401,Menu!$B$6:$B$205,0)),"")</f>
        <v/>
      </c>
      <c r="H1401" s="15" t="str">
        <f t="shared" si="106"/>
        <v/>
      </c>
      <c r="I1401" s="15" t="str">
        <f t="shared" si="107"/>
        <v/>
      </c>
      <c r="J1401" s="10"/>
      <c r="K1401" s="10"/>
      <c r="L1401" t="str">
        <f t="shared" si="108"/>
        <v/>
      </c>
      <c r="M1401" s="14" t="str">
        <f t="shared" si="109"/>
        <v/>
      </c>
    </row>
    <row r="1402" spans="1:13" x14ac:dyDescent="0.25">
      <c r="A1402" s="16"/>
      <c r="B1402" s="10"/>
      <c r="C1402" s="14" t="str">
        <f>IFERROR(INDEX(Menu!$C$6:$C$205,MATCH($B1402,Menu!$B$6:$B$205,0)),"")</f>
        <v/>
      </c>
      <c r="D1402" s="18"/>
      <c r="E1402" s="8" t="str">
        <f>IFERROR(INDEX(Menu!$E$6:$E$205,MATCH($B1402,Menu!$B$6:$B$205,0)),"")</f>
        <v/>
      </c>
      <c r="F1402" s="8" t="str">
        <f t="shared" si="105"/>
        <v/>
      </c>
      <c r="G1402" s="15" t="str">
        <f>IFERROR(INDEX(Menu!$D$6:$D$205,MATCH($B1402,Menu!$B$6:$B$205,0)),"")</f>
        <v/>
      </c>
      <c r="H1402" s="15" t="str">
        <f t="shared" si="106"/>
        <v/>
      </c>
      <c r="I1402" s="15" t="str">
        <f t="shared" si="107"/>
        <v/>
      </c>
      <c r="J1402" s="10"/>
      <c r="K1402" s="10"/>
      <c r="L1402" t="str">
        <f t="shared" si="108"/>
        <v/>
      </c>
      <c r="M1402" s="14" t="str">
        <f t="shared" si="109"/>
        <v/>
      </c>
    </row>
    <row r="1403" spans="1:13" x14ac:dyDescent="0.25">
      <c r="A1403" s="16"/>
      <c r="B1403" s="10"/>
      <c r="C1403" s="14" t="str">
        <f>IFERROR(INDEX(Menu!$C$6:$C$205,MATCH($B1403,Menu!$B$6:$B$205,0)),"")</f>
        <v/>
      </c>
      <c r="D1403" s="18"/>
      <c r="E1403" s="8" t="str">
        <f>IFERROR(INDEX(Menu!$E$6:$E$205,MATCH($B1403,Menu!$B$6:$B$205,0)),"")</f>
        <v/>
      </c>
      <c r="F1403" s="8" t="str">
        <f t="shared" si="105"/>
        <v/>
      </c>
      <c r="G1403" s="15" t="str">
        <f>IFERROR(INDEX(Menu!$D$6:$D$205,MATCH($B1403,Menu!$B$6:$B$205,0)),"")</f>
        <v/>
      </c>
      <c r="H1403" s="15" t="str">
        <f t="shared" si="106"/>
        <v/>
      </c>
      <c r="I1403" s="15" t="str">
        <f t="shared" si="107"/>
        <v/>
      </c>
      <c r="J1403" s="10"/>
      <c r="K1403" s="10"/>
      <c r="L1403" t="str">
        <f t="shared" si="108"/>
        <v/>
      </c>
      <c r="M1403" s="14" t="str">
        <f t="shared" si="109"/>
        <v/>
      </c>
    </row>
    <row r="1404" spans="1:13" x14ac:dyDescent="0.25">
      <c r="A1404" s="16"/>
      <c r="B1404" s="10"/>
      <c r="C1404" s="14" t="str">
        <f>IFERROR(INDEX(Menu!$C$6:$C$205,MATCH($B1404,Menu!$B$6:$B$205,0)),"")</f>
        <v/>
      </c>
      <c r="D1404" s="18"/>
      <c r="E1404" s="8" t="str">
        <f>IFERROR(INDEX(Menu!$E$6:$E$205,MATCH($B1404,Menu!$B$6:$B$205,0)),"")</f>
        <v/>
      </c>
      <c r="F1404" s="8" t="str">
        <f t="shared" si="105"/>
        <v/>
      </c>
      <c r="G1404" s="15" t="str">
        <f>IFERROR(INDEX(Menu!$D$6:$D$205,MATCH($B1404,Menu!$B$6:$B$205,0)),"")</f>
        <v/>
      </c>
      <c r="H1404" s="15" t="str">
        <f t="shared" si="106"/>
        <v/>
      </c>
      <c r="I1404" s="15" t="str">
        <f t="shared" si="107"/>
        <v/>
      </c>
      <c r="J1404" s="10"/>
      <c r="K1404" s="10"/>
      <c r="L1404" t="str">
        <f t="shared" si="108"/>
        <v/>
      </c>
      <c r="M1404" s="14" t="str">
        <f t="shared" si="109"/>
        <v/>
      </c>
    </row>
    <row r="1405" spans="1:13" x14ac:dyDescent="0.25">
      <c r="A1405" s="16"/>
      <c r="B1405" s="10"/>
      <c r="C1405" s="14" t="str">
        <f>IFERROR(INDEX(Menu!$C$6:$C$205,MATCH($B1405,Menu!$B$6:$B$205,0)),"")</f>
        <v/>
      </c>
      <c r="D1405" s="18"/>
      <c r="E1405" s="8" t="str">
        <f>IFERROR(INDEX(Menu!$E$6:$E$205,MATCH($B1405,Menu!$B$6:$B$205,0)),"")</f>
        <v/>
      </c>
      <c r="F1405" s="8" t="str">
        <f t="shared" si="105"/>
        <v/>
      </c>
      <c r="G1405" s="15" t="str">
        <f>IFERROR(INDEX(Menu!$D$6:$D$205,MATCH($B1405,Menu!$B$6:$B$205,0)),"")</f>
        <v/>
      </c>
      <c r="H1405" s="15" t="str">
        <f t="shared" si="106"/>
        <v/>
      </c>
      <c r="I1405" s="15" t="str">
        <f t="shared" si="107"/>
        <v/>
      </c>
      <c r="J1405" s="10"/>
      <c r="K1405" s="10"/>
      <c r="L1405" t="str">
        <f t="shared" si="108"/>
        <v/>
      </c>
      <c r="M1405" s="14" t="str">
        <f t="shared" si="109"/>
        <v/>
      </c>
    </row>
    <row r="1406" spans="1:13" x14ac:dyDescent="0.25">
      <c r="A1406" s="16"/>
      <c r="B1406" s="10"/>
      <c r="C1406" s="14" t="str">
        <f>IFERROR(INDEX(Menu!$C$6:$C$205,MATCH($B1406,Menu!$B$6:$B$205,0)),"")</f>
        <v/>
      </c>
      <c r="D1406" s="18"/>
      <c r="E1406" s="8" t="str">
        <f>IFERROR(INDEX(Menu!$E$6:$E$205,MATCH($B1406,Menu!$B$6:$B$205,0)),"")</f>
        <v/>
      </c>
      <c r="F1406" s="8" t="str">
        <f t="shared" si="105"/>
        <v/>
      </c>
      <c r="G1406" s="15" t="str">
        <f>IFERROR(INDEX(Menu!$D$6:$D$205,MATCH($B1406,Menu!$B$6:$B$205,0)),"")</f>
        <v/>
      </c>
      <c r="H1406" s="15" t="str">
        <f t="shared" si="106"/>
        <v/>
      </c>
      <c r="I1406" s="15" t="str">
        <f t="shared" si="107"/>
        <v/>
      </c>
      <c r="J1406" s="10"/>
      <c r="K1406" s="10"/>
      <c r="L1406" t="str">
        <f t="shared" si="108"/>
        <v/>
      </c>
      <c r="M1406" s="14" t="str">
        <f t="shared" si="109"/>
        <v/>
      </c>
    </row>
    <row r="1407" spans="1:13" x14ac:dyDescent="0.25">
      <c r="A1407" s="16"/>
      <c r="B1407" s="10"/>
      <c r="C1407" s="14" t="str">
        <f>IFERROR(INDEX(Menu!$C$6:$C$205,MATCH($B1407,Menu!$B$6:$B$205,0)),"")</f>
        <v/>
      </c>
      <c r="D1407" s="18"/>
      <c r="E1407" s="8" t="str">
        <f>IFERROR(INDEX(Menu!$E$6:$E$205,MATCH($B1407,Menu!$B$6:$B$205,0)),"")</f>
        <v/>
      </c>
      <c r="F1407" s="8" t="str">
        <f t="shared" si="105"/>
        <v/>
      </c>
      <c r="G1407" s="15" t="str">
        <f>IFERROR(INDEX(Menu!$D$6:$D$205,MATCH($B1407,Menu!$B$6:$B$205,0)),"")</f>
        <v/>
      </c>
      <c r="H1407" s="15" t="str">
        <f t="shared" si="106"/>
        <v/>
      </c>
      <c r="I1407" s="15" t="str">
        <f t="shared" si="107"/>
        <v/>
      </c>
      <c r="J1407" s="10"/>
      <c r="K1407" s="10"/>
      <c r="L1407" t="str">
        <f t="shared" si="108"/>
        <v/>
      </c>
      <c r="M1407" s="14" t="str">
        <f t="shared" si="109"/>
        <v/>
      </c>
    </row>
    <row r="1408" spans="1:13" x14ac:dyDescent="0.25">
      <c r="A1408" s="16"/>
      <c r="B1408" s="10"/>
      <c r="C1408" s="14" t="str">
        <f>IFERROR(INDEX(Menu!$C$6:$C$205,MATCH($B1408,Menu!$B$6:$B$205,0)),"")</f>
        <v/>
      </c>
      <c r="D1408" s="18"/>
      <c r="E1408" s="8" t="str">
        <f>IFERROR(INDEX(Menu!$E$6:$E$205,MATCH($B1408,Menu!$B$6:$B$205,0)),"")</f>
        <v/>
      </c>
      <c r="F1408" s="8" t="str">
        <f t="shared" si="105"/>
        <v/>
      </c>
      <c r="G1408" s="15" t="str">
        <f>IFERROR(INDEX(Menu!$D$6:$D$205,MATCH($B1408,Menu!$B$6:$B$205,0)),"")</f>
        <v/>
      </c>
      <c r="H1408" s="15" t="str">
        <f t="shared" si="106"/>
        <v/>
      </c>
      <c r="I1408" s="15" t="str">
        <f t="shared" si="107"/>
        <v/>
      </c>
      <c r="J1408" s="10"/>
      <c r="K1408" s="10"/>
      <c r="L1408" t="str">
        <f t="shared" si="108"/>
        <v/>
      </c>
      <c r="M1408" s="14" t="str">
        <f t="shared" si="109"/>
        <v/>
      </c>
    </row>
    <row r="1409" spans="1:13" x14ac:dyDescent="0.25">
      <c r="A1409" s="16"/>
      <c r="B1409" s="10"/>
      <c r="C1409" s="14" t="str">
        <f>IFERROR(INDEX(Menu!$C$6:$C$205,MATCH($B1409,Menu!$B$6:$B$205,0)),"")</f>
        <v/>
      </c>
      <c r="D1409" s="18"/>
      <c r="E1409" s="8" t="str">
        <f>IFERROR(INDEX(Menu!$E$6:$E$205,MATCH($B1409,Menu!$B$6:$B$205,0)),"")</f>
        <v/>
      </c>
      <c r="F1409" s="8" t="str">
        <f t="shared" si="105"/>
        <v/>
      </c>
      <c r="G1409" s="15" t="str">
        <f>IFERROR(INDEX(Menu!$D$6:$D$205,MATCH($B1409,Menu!$B$6:$B$205,0)),"")</f>
        <v/>
      </c>
      <c r="H1409" s="15" t="str">
        <f t="shared" si="106"/>
        <v/>
      </c>
      <c r="I1409" s="15" t="str">
        <f t="shared" si="107"/>
        <v/>
      </c>
      <c r="J1409" s="10"/>
      <c r="K1409" s="10"/>
      <c r="L1409" t="str">
        <f t="shared" si="108"/>
        <v/>
      </c>
      <c r="M1409" s="14" t="str">
        <f t="shared" si="109"/>
        <v/>
      </c>
    </row>
    <row r="1410" spans="1:13" x14ac:dyDescent="0.25">
      <c r="A1410" s="16"/>
      <c r="B1410" s="10"/>
      <c r="C1410" s="14" t="str">
        <f>IFERROR(INDEX(Menu!$C$6:$C$205,MATCH($B1410,Menu!$B$6:$B$205,0)),"")</f>
        <v/>
      </c>
      <c r="D1410" s="18"/>
      <c r="E1410" s="8" t="str">
        <f>IFERROR(INDEX(Menu!$E$6:$E$205,MATCH($B1410,Menu!$B$6:$B$205,0)),"")</f>
        <v/>
      </c>
      <c r="F1410" s="8" t="str">
        <f t="shared" si="105"/>
        <v/>
      </c>
      <c r="G1410" s="15" t="str">
        <f>IFERROR(INDEX(Menu!$D$6:$D$205,MATCH($B1410,Menu!$B$6:$B$205,0)),"")</f>
        <v/>
      </c>
      <c r="H1410" s="15" t="str">
        <f t="shared" si="106"/>
        <v/>
      </c>
      <c r="I1410" s="15" t="str">
        <f t="shared" si="107"/>
        <v/>
      </c>
      <c r="J1410" s="10"/>
      <c r="K1410" s="10"/>
      <c r="L1410" t="str">
        <f t="shared" si="108"/>
        <v/>
      </c>
      <c r="M1410" s="14" t="str">
        <f t="shared" si="109"/>
        <v/>
      </c>
    </row>
    <row r="1411" spans="1:13" x14ac:dyDescent="0.25">
      <c r="A1411" s="16"/>
      <c r="B1411" s="10"/>
      <c r="C1411" s="14" t="str">
        <f>IFERROR(INDEX(Menu!$C$6:$C$205,MATCH($B1411,Menu!$B$6:$B$205,0)),"")</f>
        <v/>
      </c>
      <c r="D1411" s="18"/>
      <c r="E1411" s="8" t="str">
        <f>IFERROR(INDEX(Menu!$E$6:$E$205,MATCH($B1411,Menu!$B$6:$B$205,0)),"")</f>
        <v/>
      </c>
      <c r="F1411" s="8" t="str">
        <f t="shared" si="105"/>
        <v/>
      </c>
      <c r="G1411" s="15" t="str">
        <f>IFERROR(INDEX(Menu!$D$6:$D$205,MATCH($B1411,Menu!$B$6:$B$205,0)),"")</f>
        <v/>
      </c>
      <c r="H1411" s="15" t="str">
        <f t="shared" si="106"/>
        <v/>
      </c>
      <c r="I1411" s="15" t="str">
        <f t="shared" si="107"/>
        <v/>
      </c>
      <c r="J1411" s="10"/>
      <c r="K1411" s="10"/>
      <c r="L1411" t="str">
        <f t="shared" si="108"/>
        <v/>
      </c>
      <c r="M1411" s="14" t="str">
        <f t="shared" si="109"/>
        <v/>
      </c>
    </row>
    <row r="1412" spans="1:13" x14ac:dyDescent="0.25">
      <c r="A1412" s="16"/>
      <c r="B1412" s="10"/>
      <c r="C1412" s="14" t="str">
        <f>IFERROR(INDEX(Menu!$C$6:$C$205,MATCH($B1412,Menu!$B$6:$B$205,0)),"")</f>
        <v/>
      </c>
      <c r="D1412" s="18"/>
      <c r="E1412" s="8" t="str">
        <f>IFERROR(INDEX(Menu!$E$6:$E$205,MATCH($B1412,Menu!$B$6:$B$205,0)),"")</f>
        <v/>
      </c>
      <c r="F1412" s="8" t="str">
        <f t="shared" si="105"/>
        <v/>
      </c>
      <c r="G1412" s="15" t="str">
        <f>IFERROR(INDEX(Menu!$D$6:$D$205,MATCH($B1412,Menu!$B$6:$B$205,0)),"")</f>
        <v/>
      </c>
      <c r="H1412" s="15" t="str">
        <f t="shared" si="106"/>
        <v/>
      </c>
      <c r="I1412" s="15" t="str">
        <f t="shared" si="107"/>
        <v/>
      </c>
      <c r="J1412" s="10"/>
      <c r="K1412" s="10"/>
      <c r="L1412" t="str">
        <f t="shared" si="108"/>
        <v/>
      </c>
      <c r="M1412" s="14" t="str">
        <f t="shared" si="109"/>
        <v/>
      </c>
    </row>
    <row r="1413" spans="1:13" x14ac:dyDescent="0.25">
      <c r="A1413" s="16"/>
      <c r="B1413" s="10"/>
      <c r="C1413" s="14" t="str">
        <f>IFERROR(INDEX(Menu!$C$6:$C$205,MATCH($B1413,Menu!$B$6:$B$205,0)),"")</f>
        <v/>
      </c>
      <c r="D1413" s="18"/>
      <c r="E1413" s="8" t="str">
        <f>IFERROR(INDEX(Menu!$E$6:$E$205,MATCH($B1413,Menu!$B$6:$B$205,0)),"")</f>
        <v/>
      </c>
      <c r="F1413" s="8" t="str">
        <f t="shared" si="105"/>
        <v/>
      </c>
      <c r="G1413" s="15" t="str">
        <f>IFERROR(INDEX(Menu!$D$6:$D$205,MATCH($B1413,Menu!$B$6:$B$205,0)),"")</f>
        <v/>
      </c>
      <c r="H1413" s="15" t="str">
        <f t="shared" si="106"/>
        <v/>
      </c>
      <c r="I1413" s="15" t="str">
        <f t="shared" si="107"/>
        <v/>
      </c>
      <c r="J1413" s="10"/>
      <c r="K1413" s="10"/>
      <c r="L1413" t="str">
        <f t="shared" si="108"/>
        <v/>
      </c>
      <c r="M1413" s="14" t="str">
        <f t="shared" si="109"/>
        <v/>
      </c>
    </row>
    <row r="1414" spans="1:13" x14ac:dyDescent="0.25">
      <c r="A1414" s="16"/>
      <c r="B1414" s="10"/>
      <c r="C1414" s="14" t="str">
        <f>IFERROR(INDEX(Menu!$C$6:$C$205,MATCH($B1414,Menu!$B$6:$B$205,0)),"")</f>
        <v/>
      </c>
      <c r="D1414" s="18"/>
      <c r="E1414" s="8" t="str">
        <f>IFERROR(INDEX(Menu!$E$6:$E$205,MATCH($B1414,Menu!$B$6:$B$205,0)),"")</f>
        <v/>
      </c>
      <c r="F1414" s="8" t="str">
        <f t="shared" ref="F1414:F1477" si="110">IF(OR($D1414="",$E1414=""),"",$D1414*$E1414)</f>
        <v/>
      </c>
      <c r="G1414" s="15" t="str">
        <f>IFERROR(INDEX(Menu!$D$6:$D$205,MATCH($B1414,Menu!$B$6:$B$205,0)),"")</f>
        <v/>
      </c>
      <c r="H1414" s="15" t="str">
        <f t="shared" ref="H1414:H1477" si="111">IF(OR($D1414="",$G1414=""),"",$D1414*$G1414)</f>
        <v/>
      </c>
      <c r="I1414" s="15" t="str">
        <f t="shared" ref="I1414:I1477" si="112">IF(OR($F1414="",$H1414=""),"",$F1414-$H1414)</f>
        <v/>
      </c>
      <c r="J1414" s="10"/>
      <c r="K1414" s="10"/>
      <c r="L1414" t="str">
        <f t="shared" ref="L1414:L1477" si="113">IF($A1414="","",CHOOSE(WEEKDAY($A1414,2),"Lunes","Martes","Miercoles","Jueves","Viernes","Sabado","Domingo"))</f>
        <v/>
      </c>
      <c r="M1414" s="14" t="str">
        <f t="shared" ref="M1414:M1477" si="114">IF($A1414="","",TEXT($A1414,"YYYY-MM"))</f>
        <v/>
      </c>
    </row>
    <row r="1415" spans="1:13" x14ac:dyDescent="0.25">
      <c r="A1415" s="16"/>
      <c r="B1415" s="10"/>
      <c r="C1415" s="14" t="str">
        <f>IFERROR(INDEX(Menu!$C$6:$C$205,MATCH($B1415,Menu!$B$6:$B$205,0)),"")</f>
        <v/>
      </c>
      <c r="D1415" s="18"/>
      <c r="E1415" s="8" t="str">
        <f>IFERROR(INDEX(Menu!$E$6:$E$205,MATCH($B1415,Menu!$B$6:$B$205,0)),"")</f>
        <v/>
      </c>
      <c r="F1415" s="8" t="str">
        <f t="shared" si="110"/>
        <v/>
      </c>
      <c r="G1415" s="15" t="str">
        <f>IFERROR(INDEX(Menu!$D$6:$D$205,MATCH($B1415,Menu!$B$6:$B$205,0)),"")</f>
        <v/>
      </c>
      <c r="H1415" s="15" t="str">
        <f t="shared" si="111"/>
        <v/>
      </c>
      <c r="I1415" s="15" t="str">
        <f t="shared" si="112"/>
        <v/>
      </c>
      <c r="J1415" s="10"/>
      <c r="K1415" s="10"/>
      <c r="L1415" t="str">
        <f t="shared" si="113"/>
        <v/>
      </c>
      <c r="M1415" s="14" t="str">
        <f t="shared" si="114"/>
        <v/>
      </c>
    </row>
    <row r="1416" spans="1:13" x14ac:dyDescent="0.25">
      <c r="A1416" s="16"/>
      <c r="B1416" s="10"/>
      <c r="C1416" s="14" t="str">
        <f>IFERROR(INDEX(Menu!$C$6:$C$205,MATCH($B1416,Menu!$B$6:$B$205,0)),"")</f>
        <v/>
      </c>
      <c r="D1416" s="18"/>
      <c r="E1416" s="8" t="str">
        <f>IFERROR(INDEX(Menu!$E$6:$E$205,MATCH($B1416,Menu!$B$6:$B$205,0)),"")</f>
        <v/>
      </c>
      <c r="F1416" s="8" t="str">
        <f t="shared" si="110"/>
        <v/>
      </c>
      <c r="G1416" s="15" t="str">
        <f>IFERROR(INDEX(Menu!$D$6:$D$205,MATCH($B1416,Menu!$B$6:$B$205,0)),"")</f>
        <v/>
      </c>
      <c r="H1416" s="15" t="str">
        <f t="shared" si="111"/>
        <v/>
      </c>
      <c r="I1416" s="15" t="str">
        <f t="shared" si="112"/>
        <v/>
      </c>
      <c r="J1416" s="10"/>
      <c r="K1416" s="10"/>
      <c r="L1416" t="str">
        <f t="shared" si="113"/>
        <v/>
      </c>
      <c r="M1416" s="14" t="str">
        <f t="shared" si="114"/>
        <v/>
      </c>
    </row>
    <row r="1417" spans="1:13" x14ac:dyDescent="0.25">
      <c r="A1417" s="16"/>
      <c r="B1417" s="10"/>
      <c r="C1417" s="14" t="str">
        <f>IFERROR(INDEX(Menu!$C$6:$C$205,MATCH($B1417,Menu!$B$6:$B$205,0)),"")</f>
        <v/>
      </c>
      <c r="D1417" s="18"/>
      <c r="E1417" s="8" t="str">
        <f>IFERROR(INDEX(Menu!$E$6:$E$205,MATCH($B1417,Menu!$B$6:$B$205,0)),"")</f>
        <v/>
      </c>
      <c r="F1417" s="8" t="str">
        <f t="shared" si="110"/>
        <v/>
      </c>
      <c r="G1417" s="15" t="str">
        <f>IFERROR(INDEX(Menu!$D$6:$D$205,MATCH($B1417,Menu!$B$6:$B$205,0)),"")</f>
        <v/>
      </c>
      <c r="H1417" s="15" t="str">
        <f t="shared" si="111"/>
        <v/>
      </c>
      <c r="I1417" s="15" t="str">
        <f t="shared" si="112"/>
        <v/>
      </c>
      <c r="J1417" s="10"/>
      <c r="K1417" s="10"/>
      <c r="L1417" t="str">
        <f t="shared" si="113"/>
        <v/>
      </c>
      <c r="M1417" s="14" t="str">
        <f t="shared" si="114"/>
        <v/>
      </c>
    </row>
    <row r="1418" spans="1:13" x14ac:dyDescent="0.25">
      <c r="A1418" s="16"/>
      <c r="B1418" s="10"/>
      <c r="C1418" s="14" t="str">
        <f>IFERROR(INDEX(Menu!$C$6:$C$205,MATCH($B1418,Menu!$B$6:$B$205,0)),"")</f>
        <v/>
      </c>
      <c r="D1418" s="18"/>
      <c r="E1418" s="8" t="str">
        <f>IFERROR(INDEX(Menu!$E$6:$E$205,MATCH($B1418,Menu!$B$6:$B$205,0)),"")</f>
        <v/>
      </c>
      <c r="F1418" s="8" t="str">
        <f t="shared" si="110"/>
        <v/>
      </c>
      <c r="G1418" s="15" t="str">
        <f>IFERROR(INDEX(Menu!$D$6:$D$205,MATCH($B1418,Menu!$B$6:$B$205,0)),"")</f>
        <v/>
      </c>
      <c r="H1418" s="15" t="str">
        <f t="shared" si="111"/>
        <v/>
      </c>
      <c r="I1418" s="15" t="str">
        <f t="shared" si="112"/>
        <v/>
      </c>
      <c r="J1418" s="10"/>
      <c r="K1418" s="10"/>
      <c r="L1418" t="str">
        <f t="shared" si="113"/>
        <v/>
      </c>
      <c r="M1418" s="14" t="str">
        <f t="shared" si="114"/>
        <v/>
      </c>
    </row>
    <row r="1419" spans="1:13" x14ac:dyDescent="0.25">
      <c r="A1419" s="16"/>
      <c r="B1419" s="10"/>
      <c r="C1419" s="14" t="str">
        <f>IFERROR(INDEX(Menu!$C$6:$C$205,MATCH($B1419,Menu!$B$6:$B$205,0)),"")</f>
        <v/>
      </c>
      <c r="D1419" s="18"/>
      <c r="E1419" s="8" t="str">
        <f>IFERROR(INDEX(Menu!$E$6:$E$205,MATCH($B1419,Menu!$B$6:$B$205,0)),"")</f>
        <v/>
      </c>
      <c r="F1419" s="8" t="str">
        <f t="shared" si="110"/>
        <v/>
      </c>
      <c r="G1419" s="15" t="str">
        <f>IFERROR(INDEX(Menu!$D$6:$D$205,MATCH($B1419,Menu!$B$6:$B$205,0)),"")</f>
        <v/>
      </c>
      <c r="H1419" s="15" t="str">
        <f t="shared" si="111"/>
        <v/>
      </c>
      <c r="I1419" s="15" t="str">
        <f t="shared" si="112"/>
        <v/>
      </c>
      <c r="J1419" s="10"/>
      <c r="K1419" s="10"/>
      <c r="L1419" t="str">
        <f t="shared" si="113"/>
        <v/>
      </c>
      <c r="M1419" s="14" t="str">
        <f t="shared" si="114"/>
        <v/>
      </c>
    </row>
    <row r="1420" spans="1:13" x14ac:dyDescent="0.25">
      <c r="A1420" s="16"/>
      <c r="B1420" s="10"/>
      <c r="C1420" s="14" t="str">
        <f>IFERROR(INDEX(Menu!$C$6:$C$205,MATCH($B1420,Menu!$B$6:$B$205,0)),"")</f>
        <v/>
      </c>
      <c r="D1420" s="18"/>
      <c r="E1420" s="8" t="str">
        <f>IFERROR(INDEX(Menu!$E$6:$E$205,MATCH($B1420,Menu!$B$6:$B$205,0)),"")</f>
        <v/>
      </c>
      <c r="F1420" s="8" t="str">
        <f t="shared" si="110"/>
        <v/>
      </c>
      <c r="G1420" s="15" t="str">
        <f>IFERROR(INDEX(Menu!$D$6:$D$205,MATCH($B1420,Menu!$B$6:$B$205,0)),"")</f>
        <v/>
      </c>
      <c r="H1420" s="15" t="str">
        <f t="shared" si="111"/>
        <v/>
      </c>
      <c r="I1420" s="15" t="str">
        <f t="shared" si="112"/>
        <v/>
      </c>
      <c r="J1420" s="10"/>
      <c r="K1420" s="10"/>
      <c r="L1420" t="str">
        <f t="shared" si="113"/>
        <v/>
      </c>
      <c r="M1420" s="14" t="str">
        <f t="shared" si="114"/>
        <v/>
      </c>
    </row>
    <row r="1421" spans="1:13" x14ac:dyDescent="0.25">
      <c r="A1421" s="16"/>
      <c r="B1421" s="10"/>
      <c r="C1421" s="14" t="str">
        <f>IFERROR(INDEX(Menu!$C$6:$C$205,MATCH($B1421,Menu!$B$6:$B$205,0)),"")</f>
        <v/>
      </c>
      <c r="D1421" s="18"/>
      <c r="E1421" s="8" t="str">
        <f>IFERROR(INDEX(Menu!$E$6:$E$205,MATCH($B1421,Menu!$B$6:$B$205,0)),"")</f>
        <v/>
      </c>
      <c r="F1421" s="8" t="str">
        <f t="shared" si="110"/>
        <v/>
      </c>
      <c r="G1421" s="15" t="str">
        <f>IFERROR(INDEX(Menu!$D$6:$D$205,MATCH($B1421,Menu!$B$6:$B$205,0)),"")</f>
        <v/>
      </c>
      <c r="H1421" s="15" t="str">
        <f t="shared" si="111"/>
        <v/>
      </c>
      <c r="I1421" s="15" t="str">
        <f t="shared" si="112"/>
        <v/>
      </c>
      <c r="J1421" s="10"/>
      <c r="K1421" s="10"/>
      <c r="L1421" t="str">
        <f t="shared" si="113"/>
        <v/>
      </c>
      <c r="M1421" s="14" t="str">
        <f t="shared" si="114"/>
        <v/>
      </c>
    </row>
    <row r="1422" spans="1:13" x14ac:dyDescent="0.25">
      <c r="A1422" s="16"/>
      <c r="B1422" s="10"/>
      <c r="C1422" s="14" t="str">
        <f>IFERROR(INDEX(Menu!$C$6:$C$205,MATCH($B1422,Menu!$B$6:$B$205,0)),"")</f>
        <v/>
      </c>
      <c r="D1422" s="18"/>
      <c r="E1422" s="8" t="str">
        <f>IFERROR(INDEX(Menu!$E$6:$E$205,MATCH($B1422,Menu!$B$6:$B$205,0)),"")</f>
        <v/>
      </c>
      <c r="F1422" s="8" t="str">
        <f t="shared" si="110"/>
        <v/>
      </c>
      <c r="G1422" s="15" t="str">
        <f>IFERROR(INDEX(Menu!$D$6:$D$205,MATCH($B1422,Menu!$B$6:$B$205,0)),"")</f>
        <v/>
      </c>
      <c r="H1422" s="15" t="str">
        <f t="shared" si="111"/>
        <v/>
      </c>
      <c r="I1422" s="15" t="str">
        <f t="shared" si="112"/>
        <v/>
      </c>
      <c r="J1422" s="10"/>
      <c r="K1422" s="10"/>
      <c r="L1422" t="str">
        <f t="shared" si="113"/>
        <v/>
      </c>
      <c r="M1422" s="14" t="str">
        <f t="shared" si="114"/>
        <v/>
      </c>
    </row>
    <row r="1423" spans="1:13" x14ac:dyDescent="0.25">
      <c r="A1423" s="16"/>
      <c r="B1423" s="10"/>
      <c r="C1423" s="14" t="str">
        <f>IFERROR(INDEX(Menu!$C$6:$C$205,MATCH($B1423,Menu!$B$6:$B$205,0)),"")</f>
        <v/>
      </c>
      <c r="D1423" s="18"/>
      <c r="E1423" s="8" t="str">
        <f>IFERROR(INDEX(Menu!$E$6:$E$205,MATCH($B1423,Menu!$B$6:$B$205,0)),"")</f>
        <v/>
      </c>
      <c r="F1423" s="8" t="str">
        <f t="shared" si="110"/>
        <v/>
      </c>
      <c r="G1423" s="15" t="str">
        <f>IFERROR(INDEX(Menu!$D$6:$D$205,MATCH($B1423,Menu!$B$6:$B$205,0)),"")</f>
        <v/>
      </c>
      <c r="H1423" s="15" t="str">
        <f t="shared" si="111"/>
        <v/>
      </c>
      <c r="I1423" s="15" t="str">
        <f t="shared" si="112"/>
        <v/>
      </c>
      <c r="J1423" s="10"/>
      <c r="K1423" s="10"/>
      <c r="L1423" t="str">
        <f t="shared" si="113"/>
        <v/>
      </c>
      <c r="M1423" s="14" t="str">
        <f t="shared" si="114"/>
        <v/>
      </c>
    </row>
    <row r="1424" spans="1:13" x14ac:dyDescent="0.25">
      <c r="A1424" s="16"/>
      <c r="B1424" s="10"/>
      <c r="C1424" s="14" t="str">
        <f>IFERROR(INDEX(Menu!$C$6:$C$205,MATCH($B1424,Menu!$B$6:$B$205,0)),"")</f>
        <v/>
      </c>
      <c r="D1424" s="18"/>
      <c r="E1424" s="8" t="str">
        <f>IFERROR(INDEX(Menu!$E$6:$E$205,MATCH($B1424,Menu!$B$6:$B$205,0)),"")</f>
        <v/>
      </c>
      <c r="F1424" s="8" t="str">
        <f t="shared" si="110"/>
        <v/>
      </c>
      <c r="G1424" s="15" t="str">
        <f>IFERROR(INDEX(Menu!$D$6:$D$205,MATCH($B1424,Menu!$B$6:$B$205,0)),"")</f>
        <v/>
      </c>
      <c r="H1424" s="15" t="str">
        <f t="shared" si="111"/>
        <v/>
      </c>
      <c r="I1424" s="15" t="str">
        <f t="shared" si="112"/>
        <v/>
      </c>
      <c r="J1424" s="10"/>
      <c r="K1424" s="10"/>
      <c r="L1424" t="str">
        <f t="shared" si="113"/>
        <v/>
      </c>
      <c r="M1424" s="14" t="str">
        <f t="shared" si="114"/>
        <v/>
      </c>
    </row>
    <row r="1425" spans="1:13" x14ac:dyDescent="0.25">
      <c r="A1425" s="16"/>
      <c r="B1425" s="10"/>
      <c r="C1425" s="14" t="str">
        <f>IFERROR(INDEX(Menu!$C$6:$C$205,MATCH($B1425,Menu!$B$6:$B$205,0)),"")</f>
        <v/>
      </c>
      <c r="D1425" s="18"/>
      <c r="E1425" s="8" t="str">
        <f>IFERROR(INDEX(Menu!$E$6:$E$205,MATCH($B1425,Menu!$B$6:$B$205,0)),"")</f>
        <v/>
      </c>
      <c r="F1425" s="8" t="str">
        <f t="shared" si="110"/>
        <v/>
      </c>
      <c r="G1425" s="15" t="str">
        <f>IFERROR(INDEX(Menu!$D$6:$D$205,MATCH($B1425,Menu!$B$6:$B$205,0)),"")</f>
        <v/>
      </c>
      <c r="H1425" s="15" t="str">
        <f t="shared" si="111"/>
        <v/>
      </c>
      <c r="I1425" s="15" t="str">
        <f t="shared" si="112"/>
        <v/>
      </c>
      <c r="J1425" s="10"/>
      <c r="K1425" s="10"/>
      <c r="L1425" t="str">
        <f t="shared" si="113"/>
        <v/>
      </c>
      <c r="M1425" s="14" t="str">
        <f t="shared" si="114"/>
        <v/>
      </c>
    </row>
    <row r="1426" spans="1:13" x14ac:dyDescent="0.25">
      <c r="A1426" s="16"/>
      <c r="B1426" s="10"/>
      <c r="C1426" s="14" t="str">
        <f>IFERROR(INDEX(Menu!$C$6:$C$205,MATCH($B1426,Menu!$B$6:$B$205,0)),"")</f>
        <v/>
      </c>
      <c r="D1426" s="18"/>
      <c r="E1426" s="8" t="str">
        <f>IFERROR(INDEX(Menu!$E$6:$E$205,MATCH($B1426,Menu!$B$6:$B$205,0)),"")</f>
        <v/>
      </c>
      <c r="F1426" s="8" t="str">
        <f t="shared" si="110"/>
        <v/>
      </c>
      <c r="G1426" s="15" t="str">
        <f>IFERROR(INDEX(Menu!$D$6:$D$205,MATCH($B1426,Menu!$B$6:$B$205,0)),"")</f>
        <v/>
      </c>
      <c r="H1426" s="15" t="str">
        <f t="shared" si="111"/>
        <v/>
      </c>
      <c r="I1426" s="15" t="str">
        <f t="shared" si="112"/>
        <v/>
      </c>
      <c r="J1426" s="10"/>
      <c r="K1426" s="10"/>
      <c r="L1426" t="str">
        <f t="shared" si="113"/>
        <v/>
      </c>
      <c r="M1426" s="14" t="str">
        <f t="shared" si="114"/>
        <v/>
      </c>
    </row>
    <row r="1427" spans="1:13" x14ac:dyDescent="0.25">
      <c r="A1427" s="16"/>
      <c r="B1427" s="10"/>
      <c r="C1427" s="14" t="str">
        <f>IFERROR(INDEX(Menu!$C$6:$C$205,MATCH($B1427,Menu!$B$6:$B$205,0)),"")</f>
        <v/>
      </c>
      <c r="D1427" s="18"/>
      <c r="E1427" s="8" t="str">
        <f>IFERROR(INDEX(Menu!$E$6:$E$205,MATCH($B1427,Menu!$B$6:$B$205,0)),"")</f>
        <v/>
      </c>
      <c r="F1427" s="8" t="str">
        <f t="shared" si="110"/>
        <v/>
      </c>
      <c r="G1427" s="15" t="str">
        <f>IFERROR(INDEX(Menu!$D$6:$D$205,MATCH($B1427,Menu!$B$6:$B$205,0)),"")</f>
        <v/>
      </c>
      <c r="H1427" s="15" t="str">
        <f t="shared" si="111"/>
        <v/>
      </c>
      <c r="I1427" s="15" t="str">
        <f t="shared" si="112"/>
        <v/>
      </c>
      <c r="J1427" s="10"/>
      <c r="K1427" s="10"/>
      <c r="L1427" t="str">
        <f t="shared" si="113"/>
        <v/>
      </c>
      <c r="M1427" s="14" t="str">
        <f t="shared" si="114"/>
        <v/>
      </c>
    </row>
    <row r="1428" spans="1:13" x14ac:dyDescent="0.25">
      <c r="A1428" s="16"/>
      <c r="B1428" s="10"/>
      <c r="C1428" s="14" t="str">
        <f>IFERROR(INDEX(Menu!$C$6:$C$205,MATCH($B1428,Menu!$B$6:$B$205,0)),"")</f>
        <v/>
      </c>
      <c r="D1428" s="18"/>
      <c r="E1428" s="8" t="str">
        <f>IFERROR(INDEX(Menu!$E$6:$E$205,MATCH($B1428,Menu!$B$6:$B$205,0)),"")</f>
        <v/>
      </c>
      <c r="F1428" s="8" t="str">
        <f t="shared" si="110"/>
        <v/>
      </c>
      <c r="G1428" s="15" t="str">
        <f>IFERROR(INDEX(Menu!$D$6:$D$205,MATCH($B1428,Menu!$B$6:$B$205,0)),"")</f>
        <v/>
      </c>
      <c r="H1428" s="15" t="str">
        <f t="shared" si="111"/>
        <v/>
      </c>
      <c r="I1428" s="15" t="str">
        <f t="shared" si="112"/>
        <v/>
      </c>
      <c r="J1428" s="10"/>
      <c r="K1428" s="10"/>
      <c r="L1428" t="str">
        <f t="shared" si="113"/>
        <v/>
      </c>
      <c r="M1428" s="14" t="str">
        <f t="shared" si="114"/>
        <v/>
      </c>
    </row>
    <row r="1429" spans="1:13" x14ac:dyDescent="0.25">
      <c r="A1429" s="16"/>
      <c r="B1429" s="10"/>
      <c r="C1429" s="14" t="str">
        <f>IFERROR(INDEX(Menu!$C$6:$C$205,MATCH($B1429,Menu!$B$6:$B$205,0)),"")</f>
        <v/>
      </c>
      <c r="D1429" s="18"/>
      <c r="E1429" s="8" t="str">
        <f>IFERROR(INDEX(Menu!$E$6:$E$205,MATCH($B1429,Menu!$B$6:$B$205,0)),"")</f>
        <v/>
      </c>
      <c r="F1429" s="8" t="str">
        <f t="shared" si="110"/>
        <v/>
      </c>
      <c r="G1429" s="15" t="str">
        <f>IFERROR(INDEX(Menu!$D$6:$D$205,MATCH($B1429,Menu!$B$6:$B$205,0)),"")</f>
        <v/>
      </c>
      <c r="H1429" s="15" t="str">
        <f t="shared" si="111"/>
        <v/>
      </c>
      <c r="I1429" s="15" t="str">
        <f t="shared" si="112"/>
        <v/>
      </c>
      <c r="J1429" s="10"/>
      <c r="K1429" s="10"/>
      <c r="L1429" t="str">
        <f t="shared" si="113"/>
        <v/>
      </c>
      <c r="M1429" s="14" t="str">
        <f t="shared" si="114"/>
        <v/>
      </c>
    </row>
    <row r="1430" spans="1:13" x14ac:dyDescent="0.25">
      <c r="A1430" s="16"/>
      <c r="B1430" s="10"/>
      <c r="C1430" s="14" t="str">
        <f>IFERROR(INDEX(Menu!$C$6:$C$205,MATCH($B1430,Menu!$B$6:$B$205,0)),"")</f>
        <v/>
      </c>
      <c r="D1430" s="18"/>
      <c r="E1430" s="8" t="str">
        <f>IFERROR(INDEX(Menu!$E$6:$E$205,MATCH($B1430,Menu!$B$6:$B$205,0)),"")</f>
        <v/>
      </c>
      <c r="F1430" s="8" t="str">
        <f t="shared" si="110"/>
        <v/>
      </c>
      <c r="G1430" s="15" t="str">
        <f>IFERROR(INDEX(Menu!$D$6:$D$205,MATCH($B1430,Menu!$B$6:$B$205,0)),"")</f>
        <v/>
      </c>
      <c r="H1430" s="15" t="str">
        <f t="shared" si="111"/>
        <v/>
      </c>
      <c r="I1430" s="15" t="str">
        <f t="shared" si="112"/>
        <v/>
      </c>
      <c r="J1430" s="10"/>
      <c r="K1430" s="10"/>
      <c r="L1430" t="str">
        <f t="shared" si="113"/>
        <v/>
      </c>
      <c r="M1430" s="14" t="str">
        <f t="shared" si="114"/>
        <v/>
      </c>
    </row>
    <row r="1431" spans="1:13" x14ac:dyDescent="0.25">
      <c r="A1431" s="16"/>
      <c r="B1431" s="10"/>
      <c r="C1431" s="14" t="str">
        <f>IFERROR(INDEX(Menu!$C$6:$C$205,MATCH($B1431,Menu!$B$6:$B$205,0)),"")</f>
        <v/>
      </c>
      <c r="D1431" s="18"/>
      <c r="E1431" s="8" t="str">
        <f>IFERROR(INDEX(Menu!$E$6:$E$205,MATCH($B1431,Menu!$B$6:$B$205,0)),"")</f>
        <v/>
      </c>
      <c r="F1431" s="8" t="str">
        <f t="shared" si="110"/>
        <v/>
      </c>
      <c r="G1431" s="15" t="str">
        <f>IFERROR(INDEX(Menu!$D$6:$D$205,MATCH($B1431,Menu!$B$6:$B$205,0)),"")</f>
        <v/>
      </c>
      <c r="H1431" s="15" t="str">
        <f t="shared" si="111"/>
        <v/>
      </c>
      <c r="I1431" s="15" t="str">
        <f t="shared" si="112"/>
        <v/>
      </c>
      <c r="J1431" s="10"/>
      <c r="K1431" s="10"/>
      <c r="L1431" t="str">
        <f t="shared" si="113"/>
        <v/>
      </c>
      <c r="M1431" s="14" t="str">
        <f t="shared" si="114"/>
        <v/>
      </c>
    </row>
    <row r="1432" spans="1:13" x14ac:dyDescent="0.25">
      <c r="A1432" s="16"/>
      <c r="B1432" s="10"/>
      <c r="C1432" s="14" t="str">
        <f>IFERROR(INDEX(Menu!$C$6:$C$205,MATCH($B1432,Menu!$B$6:$B$205,0)),"")</f>
        <v/>
      </c>
      <c r="D1432" s="18"/>
      <c r="E1432" s="8" t="str">
        <f>IFERROR(INDEX(Menu!$E$6:$E$205,MATCH($B1432,Menu!$B$6:$B$205,0)),"")</f>
        <v/>
      </c>
      <c r="F1432" s="8" t="str">
        <f t="shared" si="110"/>
        <v/>
      </c>
      <c r="G1432" s="15" t="str">
        <f>IFERROR(INDEX(Menu!$D$6:$D$205,MATCH($B1432,Menu!$B$6:$B$205,0)),"")</f>
        <v/>
      </c>
      <c r="H1432" s="15" t="str">
        <f t="shared" si="111"/>
        <v/>
      </c>
      <c r="I1432" s="15" t="str">
        <f t="shared" si="112"/>
        <v/>
      </c>
      <c r="J1432" s="10"/>
      <c r="K1432" s="10"/>
      <c r="L1432" t="str">
        <f t="shared" si="113"/>
        <v/>
      </c>
      <c r="M1432" s="14" t="str">
        <f t="shared" si="114"/>
        <v/>
      </c>
    </row>
    <row r="1433" spans="1:13" x14ac:dyDescent="0.25">
      <c r="A1433" s="16"/>
      <c r="B1433" s="10"/>
      <c r="C1433" s="14" t="str">
        <f>IFERROR(INDEX(Menu!$C$6:$C$205,MATCH($B1433,Menu!$B$6:$B$205,0)),"")</f>
        <v/>
      </c>
      <c r="D1433" s="18"/>
      <c r="E1433" s="8" t="str">
        <f>IFERROR(INDEX(Menu!$E$6:$E$205,MATCH($B1433,Menu!$B$6:$B$205,0)),"")</f>
        <v/>
      </c>
      <c r="F1433" s="8" t="str">
        <f t="shared" si="110"/>
        <v/>
      </c>
      <c r="G1433" s="15" t="str">
        <f>IFERROR(INDEX(Menu!$D$6:$D$205,MATCH($B1433,Menu!$B$6:$B$205,0)),"")</f>
        <v/>
      </c>
      <c r="H1433" s="15" t="str">
        <f t="shared" si="111"/>
        <v/>
      </c>
      <c r="I1433" s="15" t="str">
        <f t="shared" si="112"/>
        <v/>
      </c>
      <c r="J1433" s="10"/>
      <c r="K1433" s="10"/>
      <c r="L1433" t="str">
        <f t="shared" si="113"/>
        <v/>
      </c>
      <c r="M1433" s="14" t="str">
        <f t="shared" si="114"/>
        <v/>
      </c>
    </row>
    <row r="1434" spans="1:13" x14ac:dyDescent="0.25">
      <c r="A1434" s="16"/>
      <c r="B1434" s="10"/>
      <c r="C1434" s="14" t="str">
        <f>IFERROR(INDEX(Menu!$C$6:$C$205,MATCH($B1434,Menu!$B$6:$B$205,0)),"")</f>
        <v/>
      </c>
      <c r="D1434" s="18"/>
      <c r="E1434" s="8" t="str">
        <f>IFERROR(INDEX(Menu!$E$6:$E$205,MATCH($B1434,Menu!$B$6:$B$205,0)),"")</f>
        <v/>
      </c>
      <c r="F1434" s="8" t="str">
        <f t="shared" si="110"/>
        <v/>
      </c>
      <c r="G1434" s="15" t="str">
        <f>IFERROR(INDEX(Menu!$D$6:$D$205,MATCH($B1434,Menu!$B$6:$B$205,0)),"")</f>
        <v/>
      </c>
      <c r="H1434" s="15" t="str">
        <f t="shared" si="111"/>
        <v/>
      </c>
      <c r="I1434" s="15" t="str">
        <f t="shared" si="112"/>
        <v/>
      </c>
      <c r="J1434" s="10"/>
      <c r="K1434" s="10"/>
      <c r="L1434" t="str">
        <f t="shared" si="113"/>
        <v/>
      </c>
      <c r="M1434" s="14" t="str">
        <f t="shared" si="114"/>
        <v/>
      </c>
    </row>
    <row r="1435" spans="1:13" x14ac:dyDescent="0.25">
      <c r="A1435" s="16"/>
      <c r="B1435" s="10"/>
      <c r="C1435" s="14" t="str">
        <f>IFERROR(INDEX(Menu!$C$6:$C$205,MATCH($B1435,Menu!$B$6:$B$205,0)),"")</f>
        <v/>
      </c>
      <c r="D1435" s="18"/>
      <c r="E1435" s="8" t="str">
        <f>IFERROR(INDEX(Menu!$E$6:$E$205,MATCH($B1435,Menu!$B$6:$B$205,0)),"")</f>
        <v/>
      </c>
      <c r="F1435" s="8" t="str">
        <f t="shared" si="110"/>
        <v/>
      </c>
      <c r="G1435" s="15" t="str">
        <f>IFERROR(INDEX(Menu!$D$6:$D$205,MATCH($B1435,Menu!$B$6:$B$205,0)),"")</f>
        <v/>
      </c>
      <c r="H1435" s="15" t="str">
        <f t="shared" si="111"/>
        <v/>
      </c>
      <c r="I1435" s="15" t="str">
        <f t="shared" si="112"/>
        <v/>
      </c>
      <c r="J1435" s="10"/>
      <c r="K1435" s="10"/>
      <c r="L1435" t="str">
        <f t="shared" si="113"/>
        <v/>
      </c>
      <c r="M1435" s="14" t="str">
        <f t="shared" si="114"/>
        <v/>
      </c>
    </row>
    <row r="1436" spans="1:13" x14ac:dyDescent="0.25">
      <c r="A1436" s="16"/>
      <c r="B1436" s="10"/>
      <c r="C1436" s="14" t="str">
        <f>IFERROR(INDEX(Menu!$C$6:$C$205,MATCH($B1436,Menu!$B$6:$B$205,0)),"")</f>
        <v/>
      </c>
      <c r="D1436" s="18"/>
      <c r="E1436" s="8" t="str">
        <f>IFERROR(INDEX(Menu!$E$6:$E$205,MATCH($B1436,Menu!$B$6:$B$205,0)),"")</f>
        <v/>
      </c>
      <c r="F1436" s="8" t="str">
        <f t="shared" si="110"/>
        <v/>
      </c>
      <c r="G1436" s="15" t="str">
        <f>IFERROR(INDEX(Menu!$D$6:$D$205,MATCH($B1436,Menu!$B$6:$B$205,0)),"")</f>
        <v/>
      </c>
      <c r="H1436" s="15" t="str">
        <f t="shared" si="111"/>
        <v/>
      </c>
      <c r="I1436" s="15" t="str">
        <f t="shared" si="112"/>
        <v/>
      </c>
      <c r="J1436" s="10"/>
      <c r="K1436" s="10"/>
      <c r="L1436" t="str">
        <f t="shared" si="113"/>
        <v/>
      </c>
      <c r="M1436" s="14" t="str">
        <f t="shared" si="114"/>
        <v/>
      </c>
    </row>
    <row r="1437" spans="1:13" x14ac:dyDescent="0.25">
      <c r="A1437" s="16"/>
      <c r="B1437" s="10"/>
      <c r="C1437" s="14" t="str">
        <f>IFERROR(INDEX(Menu!$C$6:$C$205,MATCH($B1437,Menu!$B$6:$B$205,0)),"")</f>
        <v/>
      </c>
      <c r="D1437" s="18"/>
      <c r="E1437" s="8" t="str">
        <f>IFERROR(INDEX(Menu!$E$6:$E$205,MATCH($B1437,Menu!$B$6:$B$205,0)),"")</f>
        <v/>
      </c>
      <c r="F1437" s="8" t="str">
        <f t="shared" si="110"/>
        <v/>
      </c>
      <c r="G1437" s="15" t="str">
        <f>IFERROR(INDEX(Menu!$D$6:$D$205,MATCH($B1437,Menu!$B$6:$B$205,0)),"")</f>
        <v/>
      </c>
      <c r="H1437" s="15" t="str">
        <f t="shared" si="111"/>
        <v/>
      </c>
      <c r="I1437" s="15" t="str">
        <f t="shared" si="112"/>
        <v/>
      </c>
      <c r="J1437" s="10"/>
      <c r="K1437" s="10"/>
      <c r="L1437" t="str">
        <f t="shared" si="113"/>
        <v/>
      </c>
      <c r="M1437" s="14" t="str">
        <f t="shared" si="114"/>
        <v/>
      </c>
    </row>
    <row r="1438" spans="1:13" x14ac:dyDescent="0.25">
      <c r="A1438" s="16"/>
      <c r="B1438" s="10"/>
      <c r="C1438" s="14" t="str">
        <f>IFERROR(INDEX(Menu!$C$6:$C$205,MATCH($B1438,Menu!$B$6:$B$205,0)),"")</f>
        <v/>
      </c>
      <c r="D1438" s="18"/>
      <c r="E1438" s="8" t="str">
        <f>IFERROR(INDEX(Menu!$E$6:$E$205,MATCH($B1438,Menu!$B$6:$B$205,0)),"")</f>
        <v/>
      </c>
      <c r="F1438" s="8" t="str">
        <f t="shared" si="110"/>
        <v/>
      </c>
      <c r="G1438" s="15" t="str">
        <f>IFERROR(INDEX(Menu!$D$6:$D$205,MATCH($B1438,Menu!$B$6:$B$205,0)),"")</f>
        <v/>
      </c>
      <c r="H1438" s="15" t="str">
        <f t="shared" si="111"/>
        <v/>
      </c>
      <c r="I1438" s="15" t="str">
        <f t="shared" si="112"/>
        <v/>
      </c>
      <c r="J1438" s="10"/>
      <c r="K1438" s="10"/>
      <c r="L1438" t="str">
        <f t="shared" si="113"/>
        <v/>
      </c>
      <c r="M1438" s="14" t="str">
        <f t="shared" si="114"/>
        <v/>
      </c>
    </row>
    <row r="1439" spans="1:13" x14ac:dyDescent="0.25">
      <c r="A1439" s="16"/>
      <c r="B1439" s="10"/>
      <c r="C1439" s="14" t="str">
        <f>IFERROR(INDEX(Menu!$C$6:$C$205,MATCH($B1439,Menu!$B$6:$B$205,0)),"")</f>
        <v/>
      </c>
      <c r="D1439" s="18"/>
      <c r="E1439" s="8" t="str">
        <f>IFERROR(INDEX(Menu!$E$6:$E$205,MATCH($B1439,Menu!$B$6:$B$205,0)),"")</f>
        <v/>
      </c>
      <c r="F1439" s="8" t="str">
        <f t="shared" si="110"/>
        <v/>
      </c>
      <c r="G1439" s="15" t="str">
        <f>IFERROR(INDEX(Menu!$D$6:$D$205,MATCH($B1439,Menu!$B$6:$B$205,0)),"")</f>
        <v/>
      </c>
      <c r="H1439" s="15" t="str">
        <f t="shared" si="111"/>
        <v/>
      </c>
      <c r="I1439" s="15" t="str">
        <f t="shared" si="112"/>
        <v/>
      </c>
      <c r="J1439" s="10"/>
      <c r="K1439" s="10"/>
      <c r="L1439" t="str">
        <f t="shared" si="113"/>
        <v/>
      </c>
      <c r="M1439" s="14" t="str">
        <f t="shared" si="114"/>
        <v/>
      </c>
    </row>
    <row r="1440" spans="1:13" x14ac:dyDescent="0.25">
      <c r="A1440" s="16"/>
      <c r="B1440" s="10"/>
      <c r="C1440" s="14" t="str">
        <f>IFERROR(INDEX(Menu!$C$6:$C$205,MATCH($B1440,Menu!$B$6:$B$205,0)),"")</f>
        <v/>
      </c>
      <c r="D1440" s="18"/>
      <c r="E1440" s="8" t="str">
        <f>IFERROR(INDEX(Menu!$E$6:$E$205,MATCH($B1440,Menu!$B$6:$B$205,0)),"")</f>
        <v/>
      </c>
      <c r="F1440" s="8" t="str">
        <f t="shared" si="110"/>
        <v/>
      </c>
      <c r="G1440" s="15" t="str">
        <f>IFERROR(INDEX(Menu!$D$6:$D$205,MATCH($B1440,Menu!$B$6:$B$205,0)),"")</f>
        <v/>
      </c>
      <c r="H1440" s="15" t="str">
        <f t="shared" si="111"/>
        <v/>
      </c>
      <c r="I1440" s="15" t="str">
        <f t="shared" si="112"/>
        <v/>
      </c>
      <c r="J1440" s="10"/>
      <c r="K1440" s="10"/>
      <c r="L1440" t="str">
        <f t="shared" si="113"/>
        <v/>
      </c>
      <c r="M1440" s="14" t="str">
        <f t="shared" si="114"/>
        <v/>
      </c>
    </row>
    <row r="1441" spans="1:13" x14ac:dyDescent="0.25">
      <c r="A1441" s="16"/>
      <c r="B1441" s="10"/>
      <c r="C1441" s="14" t="str">
        <f>IFERROR(INDEX(Menu!$C$6:$C$205,MATCH($B1441,Menu!$B$6:$B$205,0)),"")</f>
        <v/>
      </c>
      <c r="D1441" s="18"/>
      <c r="E1441" s="8" t="str">
        <f>IFERROR(INDEX(Menu!$E$6:$E$205,MATCH($B1441,Menu!$B$6:$B$205,0)),"")</f>
        <v/>
      </c>
      <c r="F1441" s="8" t="str">
        <f t="shared" si="110"/>
        <v/>
      </c>
      <c r="G1441" s="15" t="str">
        <f>IFERROR(INDEX(Menu!$D$6:$D$205,MATCH($B1441,Menu!$B$6:$B$205,0)),"")</f>
        <v/>
      </c>
      <c r="H1441" s="15" t="str">
        <f t="shared" si="111"/>
        <v/>
      </c>
      <c r="I1441" s="15" t="str">
        <f t="shared" si="112"/>
        <v/>
      </c>
      <c r="J1441" s="10"/>
      <c r="K1441" s="10"/>
      <c r="L1441" t="str">
        <f t="shared" si="113"/>
        <v/>
      </c>
      <c r="M1441" s="14" t="str">
        <f t="shared" si="114"/>
        <v/>
      </c>
    </row>
    <row r="1442" spans="1:13" x14ac:dyDescent="0.25">
      <c r="A1442" s="16"/>
      <c r="B1442" s="10"/>
      <c r="C1442" s="14" t="str">
        <f>IFERROR(INDEX(Menu!$C$6:$C$205,MATCH($B1442,Menu!$B$6:$B$205,0)),"")</f>
        <v/>
      </c>
      <c r="D1442" s="18"/>
      <c r="E1442" s="8" t="str">
        <f>IFERROR(INDEX(Menu!$E$6:$E$205,MATCH($B1442,Menu!$B$6:$B$205,0)),"")</f>
        <v/>
      </c>
      <c r="F1442" s="8" t="str">
        <f t="shared" si="110"/>
        <v/>
      </c>
      <c r="G1442" s="15" t="str">
        <f>IFERROR(INDEX(Menu!$D$6:$D$205,MATCH($B1442,Menu!$B$6:$B$205,0)),"")</f>
        <v/>
      </c>
      <c r="H1442" s="15" t="str">
        <f t="shared" si="111"/>
        <v/>
      </c>
      <c r="I1442" s="15" t="str">
        <f t="shared" si="112"/>
        <v/>
      </c>
      <c r="J1442" s="10"/>
      <c r="K1442" s="10"/>
      <c r="L1442" t="str">
        <f t="shared" si="113"/>
        <v/>
      </c>
      <c r="M1442" s="14" t="str">
        <f t="shared" si="114"/>
        <v/>
      </c>
    </row>
    <row r="1443" spans="1:13" x14ac:dyDescent="0.25">
      <c r="A1443" s="16"/>
      <c r="B1443" s="10"/>
      <c r="C1443" s="14" t="str">
        <f>IFERROR(INDEX(Menu!$C$6:$C$205,MATCH($B1443,Menu!$B$6:$B$205,0)),"")</f>
        <v/>
      </c>
      <c r="D1443" s="18"/>
      <c r="E1443" s="8" t="str">
        <f>IFERROR(INDEX(Menu!$E$6:$E$205,MATCH($B1443,Menu!$B$6:$B$205,0)),"")</f>
        <v/>
      </c>
      <c r="F1443" s="8" t="str">
        <f t="shared" si="110"/>
        <v/>
      </c>
      <c r="G1443" s="15" t="str">
        <f>IFERROR(INDEX(Menu!$D$6:$D$205,MATCH($B1443,Menu!$B$6:$B$205,0)),"")</f>
        <v/>
      </c>
      <c r="H1443" s="15" t="str">
        <f t="shared" si="111"/>
        <v/>
      </c>
      <c r="I1443" s="15" t="str">
        <f t="shared" si="112"/>
        <v/>
      </c>
      <c r="J1443" s="10"/>
      <c r="K1443" s="10"/>
      <c r="L1443" t="str">
        <f t="shared" si="113"/>
        <v/>
      </c>
      <c r="M1443" s="14" t="str">
        <f t="shared" si="114"/>
        <v/>
      </c>
    </row>
    <row r="1444" spans="1:13" x14ac:dyDescent="0.25">
      <c r="A1444" s="16"/>
      <c r="B1444" s="10"/>
      <c r="C1444" s="14" t="str">
        <f>IFERROR(INDEX(Menu!$C$6:$C$205,MATCH($B1444,Menu!$B$6:$B$205,0)),"")</f>
        <v/>
      </c>
      <c r="D1444" s="18"/>
      <c r="E1444" s="8" t="str">
        <f>IFERROR(INDEX(Menu!$E$6:$E$205,MATCH($B1444,Menu!$B$6:$B$205,0)),"")</f>
        <v/>
      </c>
      <c r="F1444" s="8" t="str">
        <f t="shared" si="110"/>
        <v/>
      </c>
      <c r="G1444" s="15" t="str">
        <f>IFERROR(INDEX(Menu!$D$6:$D$205,MATCH($B1444,Menu!$B$6:$B$205,0)),"")</f>
        <v/>
      </c>
      <c r="H1444" s="15" t="str">
        <f t="shared" si="111"/>
        <v/>
      </c>
      <c r="I1444" s="15" t="str">
        <f t="shared" si="112"/>
        <v/>
      </c>
      <c r="J1444" s="10"/>
      <c r="K1444" s="10"/>
      <c r="L1444" t="str">
        <f t="shared" si="113"/>
        <v/>
      </c>
      <c r="M1444" s="14" t="str">
        <f t="shared" si="114"/>
        <v/>
      </c>
    </row>
    <row r="1445" spans="1:13" x14ac:dyDescent="0.25">
      <c r="A1445" s="16"/>
      <c r="B1445" s="10"/>
      <c r="C1445" s="14" t="str">
        <f>IFERROR(INDEX(Menu!$C$6:$C$205,MATCH($B1445,Menu!$B$6:$B$205,0)),"")</f>
        <v/>
      </c>
      <c r="D1445" s="18"/>
      <c r="E1445" s="8" t="str">
        <f>IFERROR(INDEX(Menu!$E$6:$E$205,MATCH($B1445,Menu!$B$6:$B$205,0)),"")</f>
        <v/>
      </c>
      <c r="F1445" s="8" t="str">
        <f t="shared" si="110"/>
        <v/>
      </c>
      <c r="G1445" s="15" t="str">
        <f>IFERROR(INDEX(Menu!$D$6:$D$205,MATCH($B1445,Menu!$B$6:$B$205,0)),"")</f>
        <v/>
      </c>
      <c r="H1445" s="15" t="str">
        <f t="shared" si="111"/>
        <v/>
      </c>
      <c r="I1445" s="15" t="str">
        <f t="shared" si="112"/>
        <v/>
      </c>
      <c r="J1445" s="10"/>
      <c r="K1445" s="10"/>
      <c r="L1445" t="str">
        <f t="shared" si="113"/>
        <v/>
      </c>
      <c r="M1445" s="14" t="str">
        <f t="shared" si="114"/>
        <v/>
      </c>
    </row>
    <row r="1446" spans="1:13" x14ac:dyDescent="0.25">
      <c r="A1446" s="16"/>
      <c r="B1446" s="10"/>
      <c r="C1446" s="14" t="str">
        <f>IFERROR(INDEX(Menu!$C$6:$C$205,MATCH($B1446,Menu!$B$6:$B$205,0)),"")</f>
        <v/>
      </c>
      <c r="D1446" s="18"/>
      <c r="E1446" s="8" t="str">
        <f>IFERROR(INDEX(Menu!$E$6:$E$205,MATCH($B1446,Menu!$B$6:$B$205,0)),"")</f>
        <v/>
      </c>
      <c r="F1446" s="8" t="str">
        <f t="shared" si="110"/>
        <v/>
      </c>
      <c r="G1446" s="15" t="str">
        <f>IFERROR(INDEX(Menu!$D$6:$D$205,MATCH($B1446,Menu!$B$6:$B$205,0)),"")</f>
        <v/>
      </c>
      <c r="H1446" s="15" t="str">
        <f t="shared" si="111"/>
        <v/>
      </c>
      <c r="I1446" s="15" t="str">
        <f t="shared" si="112"/>
        <v/>
      </c>
      <c r="J1446" s="10"/>
      <c r="K1446" s="10"/>
      <c r="L1446" t="str">
        <f t="shared" si="113"/>
        <v/>
      </c>
      <c r="M1446" s="14" t="str">
        <f t="shared" si="114"/>
        <v/>
      </c>
    </row>
    <row r="1447" spans="1:13" x14ac:dyDescent="0.25">
      <c r="A1447" s="16"/>
      <c r="B1447" s="10"/>
      <c r="C1447" s="14" t="str">
        <f>IFERROR(INDEX(Menu!$C$6:$C$205,MATCH($B1447,Menu!$B$6:$B$205,0)),"")</f>
        <v/>
      </c>
      <c r="D1447" s="18"/>
      <c r="E1447" s="8" t="str">
        <f>IFERROR(INDEX(Menu!$E$6:$E$205,MATCH($B1447,Menu!$B$6:$B$205,0)),"")</f>
        <v/>
      </c>
      <c r="F1447" s="8" t="str">
        <f t="shared" si="110"/>
        <v/>
      </c>
      <c r="G1447" s="15" t="str">
        <f>IFERROR(INDEX(Menu!$D$6:$D$205,MATCH($B1447,Menu!$B$6:$B$205,0)),"")</f>
        <v/>
      </c>
      <c r="H1447" s="15" t="str">
        <f t="shared" si="111"/>
        <v/>
      </c>
      <c r="I1447" s="15" t="str">
        <f t="shared" si="112"/>
        <v/>
      </c>
      <c r="J1447" s="10"/>
      <c r="K1447" s="10"/>
      <c r="L1447" t="str">
        <f t="shared" si="113"/>
        <v/>
      </c>
      <c r="M1447" s="14" t="str">
        <f t="shared" si="114"/>
        <v/>
      </c>
    </row>
    <row r="1448" spans="1:13" x14ac:dyDescent="0.25">
      <c r="A1448" s="16"/>
      <c r="B1448" s="10"/>
      <c r="C1448" s="14" t="str">
        <f>IFERROR(INDEX(Menu!$C$6:$C$205,MATCH($B1448,Menu!$B$6:$B$205,0)),"")</f>
        <v/>
      </c>
      <c r="D1448" s="18"/>
      <c r="E1448" s="8" t="str">
        <f>IFERROR(INDEX(Menu!$E$6:$E$205,MATCH($B1448,Menu!$B$6:$B$205,0)),"")</f>
        <v/>
      </c>
      <c r="F1448" s="8" t="str">
        <f t="shared" si="110"/>
        <v/>
      </c>
      <c r="G1448" s="15" t="str">
        <f>IFERROR(INDEX(Menu!$D$6:$D$205,MATCH($B1448,Menu!$B$6:$B$205,0)),"")</f>
        <v/>
      </c>
      <c r="H1448" s="15" t="str">
        <f t="shared" si="111"/>
        <v/>
      </c>
      <c r="I1448" s="15" t="str">
        <f t="shared" si="112"/>
        <v/>
      </c>
      <c r="J1448" s="10"/>
      <c r="K1448" s="10"/>
      <c r="L1448" t="str">
        <f t="shared" si="113"/>
        <v/>
      </c>
      <c r="M1448" s="14" t="str">
        <f t="shared" si="114"/>
        <v/>
      </c>
    </row>
    <row r="1449" spans="1:13" x14ac:dyDescent="0.25">
      <c r="A1449" s="16"/>
      <c r="B1449" s="10"/>
      <c r="C1449" s="14" t="str">
        <f>IFERROR(INDEX(Menu!$C$6:$C$205,MATCH($B1449,Menu!$B$6:$B$205,0)),"")</f>
        <v/>
      </c>
      <c r="D1449" s="18"/>
      <c r="E1449" s="8" t="str">
        <f>IFERROR(INDEX(Menu!$E$6:$E$205,MATCH($B1449,Menu!$B$6:$B$205,0)),"")</f>
        <v/>
      </c>
      <c r="F1449" s="8" t="str">
        <f t="shared" si="110"/>
        <v/>
      </c>
      <c r="G1449" s="15" t="str">
        <f>IFERROR(INDEX(Menu!$D$6:$D$205,MATCH($B1449,Menu!$B$6:$B$205,0)),"")</f>
        <v/>
      </c>
      <c r="H1449" s="15" t="str">
        <f t="shared" si="111"/>
        <v/>
      </c>
      <c r="I1449" s="15" t="str">
        <f t="shared" si="112"/>
        <v/>
      </c>
      <c r="J1449" s="10"/>
      <c r="K1449" s="10"/>
      <c r="L1449" t="str">
        <f t="shared" si="113"/>
        <v/>
      </c>
      <c r="M1449" s="14" t="str">
        <f t="shared" si="114"/>
        <v/>
      </c>
    </row>
    <row r="1450" spans="1:13" x14ac:dyDescent="0.25">
      <c r="A1450" s="16"/>
      <c r="B1450" s="10"/>
      <c r="C1450" s="14" t="str">
        <f>IFERROR(INDEX(Menu!$C$6:$C$205,MATCH($B1450,Menu!$B$6:$B$205,0)),"")</f>
        <v/>
      </c>
      <c r="D1450" s="18"/>
      <c r="E1450" s="8" t="str">
        <f>IFERROR(INDEX(Menu!$E$6:$E$205,MATCH($B1450,Menu!$B$6:$B$205,0)),"")</f>
        <v/>
      </c>
      <c r="F1450" s="8" t="str">
        <f t="shared" si="110"/>
        <v/>
      </c>
      <c r="G1450" s="15" t="str">
        <f>IFERROR(INDEX(Menu!$D$6:$D$205,MATCH($B1450,Menu!$B$6:$B$205,0)),"")</f>
        <v/>
      </c>
      <c r="H1450" s="15" t="str">
        <f t="shared" si="111"/>
        <v/>
      </c>
      <c r="I1450" s="15" t="str">
        <f t="shared" si="112"/>
        <v/>
      </c>
      <c r="J1450" s="10"/>
      <c r="K1450" s="10"/>
      <c r="L1450" t="str">
        <f t="shared" si="113"/>
        <v/>
      </c>
      <c r="M1450" s="14" t="str">
        <f t="shared" si="114"/>
        <v/>
      </c>
    </row>
    <row r="1451" spans="1:13" x14ac:dyDescent="0.25">
      <c r="A1451" s="16"/>
      <c r="B1451" s="10"/>
      <c r="C1451" s="14" t="str">
        <f>IFERROR(INDEX(Menu!$C$6:$C$205,MATCH($B1451,Menu!$B$6:$B$205,0)),"")</f>
        <v/>
      </c>
      <c r="D1451" s="18"/>
      <c r="E1451" s="8" t="str">
        <f>IFERROR(INDEX(Menu!$E$6:$E$205,MATCH($B1451,Menu!$B$6:$B$205,0)),"")</f>
        <v/>
      </c>
      <c r="F1451" s="8" t="str">
        <f t="shared" si="110"/>
        <v/>
      </c>
      <c r="G1451" s="15" t="str">
        <f>IFERROR(INDEX(Menu!$D$6:$D$205,MATCH($B1451,Menu!$B$6:$B$205,0)),"")</f>
        <v/>
      </c>
      <c r="H1451" s="15" t="str">
        <f t="shared" si="111"/>
        <v/>
      </c>
      <c r="I1451" s="15" t="str">
        <f t="shared" si="112"/>
        <v/>
      </c>
      <c r="J1451" s="10"/>
      <c r="K1451" s="10"/>
      <c r="L1451" t="str">
        <f t="shared" si="113"/>
        <v/>
      </c>
      <c r="M1451" s="14" t="str">
        <f t="shared" si="114"/>
        <v/>
      </c>
    </row>
    <row r="1452" spans="1:13" x14ac:dyDescent="0.25">
      <c r="A1452" s="16"/>
      <c r="B1452" s="10"/>
      <c r="C1452" s="14" t="str">
        <f>IFERROR(INDEX(Menu!$C$6:$C$205,MATCH($B1452,Menu!$B$6:$B$205,0)),"")</f>
        <v/>
      </c>
      <c r="D1452" s="18"/>
      <c r="E1452" s="8" t="str">
        <f>IFERROR(INDEX(Menu!$E$6:$E$205,MATCH($B1452,Menu!$B$6:$B$205,0)),"")</f>
        <v/>
      </c>
      <c r="F1452" s="8" t="str">
        <f t="shared" si="110"/>
        <v/>
      </c>
      <c r="G1452" s="15" t="str">
        <f>IFERROR(INDEX(Menu!$D$6:$D$205,MATCH($B1452,Menu!$B$6:$B$205,0)),"")</f>
        <v/>
      </c>
      <c r="H1452" s="15" t="str">
        <f t="shared" si="111"/>
        <v/>
      </c>
      <c r="I1452" s="15" t="str">
        <f t="shared" si="112"/>
        <v/>
      </c>
      <c r="J1452" s="10"/>
      <c r="K1452" s="10"/>
      <c r="L1452" t="str">
        <f t="shared" si="113"/>
        <v/>
      </c>
      <c r="M1452" s="14" t="str">
        <f t="shared" si="114"/>
        <v/>
      </c>
    </row>
    <row r="1453" spans="1:13" x14ac:dyDescent="0.25">
      <c r="A1453" s="16"/>
      <c r="B1453" s="10"/>
      <c r="C1453" s="14" t="str">
        <f>IFERROR(INDEX(Menu!$C$6:$C$205,MATCH($B1453,Menu!$B$6:$B$205,0)),"")</f>
        <v/>
      </c>
      <c r="D1453" s="18"/>
      <c r="E1453" s="8" t="str">
        <f>IFERROR(INDEX(Menu!$E$6:$E$205,MATCH($B1453,Menu!$B$6:$B$205,0)),"")</f>
        <v/>
      </c>
      <c r="F1453" s="8" t="str">
        <f t="shared" si="110"/>
        <v/>
      </c>
      <c r="G1453" s="15" t="str">
        <f>IFERROR(INDEX(Menu!$D$6:$D$205,MATCH($B1453,Menu!$B$6:$B$205,0)),"")</f>
        <v/>
      </c>
      <c r="H1453" s="15" t="str">
        <f t="shared" si="111"/>
        <v/>
      </c>
      <c r="I1453" s="15" t="str">
        <f t="shared" si="112"/>
        <v/>
      </c>
      <c r="J1453" s="10"/>
      <c r="K1453" s="10"/>
      <c r="L1453" t="str">
        <f t="shared" si="113"/>
        <v/>
      </c>
      <c r="M1453" s="14" t="str">
        <f t="shared" si="114"/>
        <v/>
      </c>
    </row>
    <row r="1454" spans="1:13" x14ac:dyDescent="0.25">
      <c r="A1454" s="16"/>
      <c r="B1454" s="10"/>
      <c r="C1454" s="14" t="str">
        <f>IFERROR(INDEX(Menu!$C$6:$C$205,MATCH($B1454,Menu!$B$6:$B$205,0)),"")</f>
        <v/>
      </c>
      <c r="D1454" s="18"/>
      <c r="E1454" s="8" t="str">
        <f>IFERROR(INDEX(Menu!$E$6:$E$205,MATCH($B1454,Menu!$B$6:$B$205,0)),"")</f>
        <v/>
      </c>
      <c r="F1454" s="8" t="str">
        <f t="shared" si="110"/>
        <v/>
      </c>
      <c r="G1454" s="15" t="str">
        <f>IFERROR(INDEX(Menu!$D$6:$D$205,MATCH($B1454,Menu!$B$6:$B$205,0)),"")</f>
        <v/>
      </c>
      <c r="H1454" s="15" t="str">
        <f t="shared" si="111"/>
        <v/>
      </c>
      <c r="I1454" s="15" t="str">
        <f t="shared" si="112"/>
        <v/>
      </c>
      <c r="J1454" s="10"/>
      <c r="K1454" s="10"/>
      <c r="L1454" t="str">
        <f t="shared" si="113"/>
        <v/>
      </c>
      <c r="M1454" s="14" t="str">
        <f t="shared" si="114"/>
        <v/>
      </c>
    </row>
    <row r="1455" spans="1:13" x14ac:dyDescent="0.25">
      <c r="A1455" s="16"/>
      <c r="B1455" s="10"/>
      <c r="C1455" s="14" t="str">
        <f>IFERROR(INDEX(Menu!$C$6:$C$205,MATCH($B1455,Menu!$B$6:$B$205,0)),"")</f>
        <v/>
      </c>
      <c r="D1455" s="18"/>
      <c r="E1455" s="8" t="str">
        <f>IFERROR(INDEX(Menu!$E$6:$E$205,MATCH($B1455,Menu!$B$6:$B$205,0)),"")</f>
        <v/>
      </c>
      <c r="F1455" s="8" t="str">
        <f t="shared" si="110"/>
        <v/>
      </c>
      <c r="G1455" s="15" t="str">
        <f>IFERROR(INDEX(Menu!$D$6:$D$205,MATCH($B1455,Menu!$B$6:$B$205,0)),"")</f>
        <v/>
      </c>
      <c r="H1455" s="15" t="str">
        <f t="shared" si="111"/>
        <v/>
      </c>
      <c r="I1455" s="15" t="str">
        <f t="shared" si="112"/>
        <v/>
      </c>
      <c r="J1455" s="10"/>
      <c r="K1455" s="10"/>
      <c r="L1455" t="str">
        <f t="shared" si="113"/>
        <v/>
      </c>
      <c r="M1455" s="14" t="str">
        <f t="shared" si="114"/>
        <v/>
      </c>
    </row>
    <row r="1456" spans="1:13" x14ac:dyDescent="0.25">
      <c r="A1456" s="16"/>
      <c r="B1456" s="10"/>
      <c r="C1456" s="14" t="str">
        <f>IFERROR(INDEX(Menu!$C$6:$C$205,MATCH($B1456,Menu!$B$6:$B$205,0)),"")</f>
        <v/>
      </c>
      <c r="D1456" s="18"/>
      <c r="E1456" s="8" t="str">
        <f>IFERROR(INDEX(Menu!$E$6:$E$205,MATCH($B1456,Menu!$B$6:$B$205,0)),"")</f>
        <v/>
      </c>
      <c r="F1456" s="8" t="str">
        <f t="shared" si="110"/>
        <v/>
      </c>
      <c r="G1456" s="15" t="str">
        <f>IFERROR(INDEX(Menu!$D$6:$D$205,MATCH($B1456,Menu!$B$6:$B$205,0)),"")</f>
        <v/>
      </c>
      <c r="H1456" s="15" t="str">
        <f t="shared" si="111"/>
        <v/>
      </c>
      <c r="I1456" s="15" t="str">
        <f t="shared" si="112"/>
        <v/>
      </c>
      <c r="J1456" s="10"/>
      <c r="K1456" s="10"/>
      <c r="L1456" t="str">
        <f t="shared" si="113"/>
        <v/>
      </c>
      <c r="M1456" s="14" t="str">
        <f t="shared" si="114"/>
        <v/>
      </c>
    </row>
    <row r="1457" spans="1:13" x14ac:dyDescent="0.25">
      <c r="A1457" s="16"/>
      <c r="B1457" s="10"/>
      <c r="C1457" s="14" t="str">
        <f>IFERROR(INDEX(Menu!$C$6:$C$205,MATCH($B1457,Menu!$B$6:$B$205,0)),"")</f>
        <v/>
      </c>
      <c r="D1457" s="18"/>
      <c r="E1457" s="8" t="str">
        <f>IFERROR(INDEX(Menu!$E$6:$E$205,MATCH($B1457,Menu!$B$6:$B$205,0)),"")</f>
        <v/>
      </c>
      <c r="F1457" s="8" t="str">
        <f t="shared" si="110"/>
        <v/>
      </c>
      <c r="G1457" s="15" t="str">
        <f>IFERROR(INDEX(Menu!$D$6:$D$205,MATCH($B1457,Menu!$B$6:$B$205,0)),"")</f>
        <v/>
      </c>
      <c r="H1457" s="15" t="str">
        <f t="shared" si="111"/>
        <v/>
      </c>
      <c r="I1457" s="15" t="str">
        <f t="shared" si="112"/>
        <v/>
      </c>
      <c r="J1457" s="10"/>
      <c r="K1457" s="10"/>
      <c r="L1457" t="str">
        <f t="shared" si="113"/>
        <v/>
      </c>
      <c r="M1457" s="14" t="str">
        <f t="shared" si="114"/>
        <v/>
      </c>
    </row>
    <row r="1458" spans="1:13" x14ac:dyDescent="0.25">
      <c r="A1458" s="16"/>
      <c r="B1458" s="10"/>
      <c r="C1458" s="14" t="str">
        <f>IFERROR(INDEX(Menu!$C$6:$C$205,MATCH($B1458,Menu!$B$6:$B$205,0)),"")</f>
        <v/>
      </c>
      <c r="D1458" s="18"/>
      <c r="E1458" s="8" t="str">
        <f>IFERROR(INDEX(Menu!$E$6:$E$205,MATCH($B1458,Menu!$B$6:$B$205,0)),"")</f>
        <v/>
      </c>
      <c r="F1458" s="8" t="str">
        <f t="shared" si="110"/>
        <v/>
      </c>
      <c r="G1458" s="15" t="str">
        <f>IFERROR(INDEX(Menu!$D$6:$D$205,MATCH($B1458,Menu!$B$6:$B$205,0)),"")</f>
        <v/>
      </c>
      <c r="H1458" s="15" t="str">
        <f t="shared" si="111"/>
        <v/>
      </c>
      <c r="I1458" s="15" t="str">
        <f t="shared" si="112"/>
        <v/>
      </c>
      <c r="J1458" s="10"/>
      <c r="K1458" s="10"/>
      <c r="L1458" t="str">
        <f t="shared" si="113"/>
        <v/>
      </c>
      <c r="M1458" s="14" t="str">
        <f t="shared" si="114"/>
        <v/>
      </c>
    </row>
    <row r="1459" spans="1:13" x14ac:dyDescent="0.25">
      <c r="A1459" s="16"/>
      <c r="B1459" s="10"/>
      <c r="C1459" s="14" t="str">
        <f>IFERROR(INDEX(Menu!$C$6:$C$205,MATCH($B1459,Menu!$B$6:$B$205,0)),"")</f>
        <v/>
      </c>
      <c r="D1459" s="18"/>
      <c r="E1459" s="8" t="str">
        <f>IFERROR(INDEX(Menu!$E$6:$E$205,MATCH($B1459,Menu!$B$6:$B$205,0)),"")</f>
        <v/>
      </c>
      <c r="F1459" s="8" t="str">
        <f t="shared" si="110"/>
        <v/>
      </c>
      <c r="G1459" s="15" t="str">
        <f>IFERROR(INDEX(Menu!$D$6:$D$205,MATCH($B1459,Menu!$B$6:$B$205,0)),"")</f>
        <v/>
      </c>
      <c r="H1459" s="15" t="str">
        <f t="shared" si="111"/>
        <v/>
      </c>
      <c r="I1459" s="15" t="str">
        <f t="shared" si="112"/>
        <v/>
      </c>
      <c r="J1459" s="10"/>
      <c r="K1459" s="10"/>
      <c r="L1459" t="str">
        <f t="shared" si="113"/>
        <v/>
      </c>
      <c r="M1459" s="14" t="str">
        <f t="shared" si="114"/>
        <v/>
      </c>
    </row>
    <row r="1460" spans="1:13" x14ac:dyDescent="0.25">
      <c r="A1460" s="16"/>
      <c r="B1460" s="10"/>
      <c r="C1460" s="14" t="str">
        <f>IFERROR(INDEX(Menu!$C$6:$C$205,MATCH($B1460,Menu!$B$6:$B$205,0)),"")</f>
        <v/>
      </c>
      <c r="D1460" s="18"/>
      <c r="E1460" s="8" t="str">
        <f>IFERROR(INDEX(Menu!$E$6:$E$205,MATCH($B1460,Menu!$B$6:$B$205,0)),"")</f>
        <v/>
      </c>
      <c r="F1460" s="8" t="str">
        <f t="shared" si="110"/>
        <v/>
      </c>
      <c r="G1460" s="15" t="str">
        <f>IFERROR(INDEX(Menu!$D$6:$D$205,MATCH($B1460,Menu!$B$6:$B$205,0)),"")</f>
        <v/>
      </c>
      <c r="H1460" s="15" t="str">
        <f t="shared" si="111"/>
        <v/>
      </c>
      <c r="I1460" s="15" t="str">
        <f t="shared" si="112"/>
        <v/>
      </c>
      <c r="J1460" s="10"/>
      <c r="K1460" s="10"/>
      <c r="L1460" t="str">
        <f t="shared" si="113"/>
        <v/>
      </c>
      <c r="M1460" s="14" t="str">
        <f t="shared" si="114"/>
        <v/>
      </c>
    </row>
    <row r="1461" spans="1:13" x14ac:dyDescent="0.25">
      <c r="A1461" s="16"/>
      <c r="B1461" s="10"/>
      <c r="C1461" s="14" t="str">
        <f>IFERROR(INDEX(Menu!$C$6:$C$205,MATCH($B1461,Menu!$B$6:$B$205,0)),"")</f>
        <v/>
      </c>
      <c r="D1461" s="18"/>
      <c r="E1461" s="8" t="str">
        <f>IFERROR(INDEX(Menu!$E$6:$E$205,MATCH($B1461,Menu!$B$6:$B$205,0)),"")</f>
        <v/>
      </c>
      <c r="F1461" s="8" t="str">
        <f t="shared" si="110"/>
        <v/>
      </c>
      <c r="G1461" s="15" t="str">
        <f>IFERROR(INDEX(Menu!$D$6:$D$205,MATCH($B1461,Menu!$B$6:$B$205,0)),"")</f>
        <v/>
      </c>
      <c r="H1461" s="15" t="str">
        <f t="shared" si="111"/>
        <v/>
      </c>
      <c r="I1461" s="15" t="str">
        <f t="shared" si="112"/>
        <v/>
      </c>
      <c r="J1461" s="10"/>
      <c r="K1461" s="10"/>
      <c r="L1461" t="str">
        <f t="shared" si="113"/>
        <v/>
      </c>
      <c r="M1461" s="14" t="str">
        <f t="shared" si="114"/>
        <v/>
      </c>
    </row>
    <row r="1462" spans="1:13" x14ac:dyDescent="0.25">
      <c r="A1462" s="16"/>
      <c r="B1462" s="10"/>
      <c r="C1462" s="14" t="str">
        <f>IFERROR(INDEX(Menu!$C$6:$C$205,MATCH($B1462,Menu!$B$6:$B$205,0)),"")</f>
        <v/>
      </c>
      <c r="D1462" s="18"/>
      <c r="E1462" s="8" t="str">
        <f>IFERROR(INDEX(Menu!$E$6:$E$205,MATCH($B1462,Menu!$B$6:$B$205,0)),"")</f>
        <v/>
      </c>
      <c r="F1462" s="8" t="str">
        <f t="shared" si="110"/>
        <v/>
      </c>
      <c r="G1462" s="15" t="str">
        <f>IFERROR(INDEX(Menu!$D$6:$D$205,MATCH($B1462,Menu!$B$6:$B$205,0)),"")</f>
        <v/>
      </c>
      <c r="H1462" s="15" t="str">
        <f t="shared" si="111"/>
        <v/>
      </c>
      <c r="I1462" s="15" t="str">
        <f t="shared" si="112"/>
        <v/>
      </c>
      <c r="J1462" s="10"/>
      <c r="K1462" s="10"/>
      <c r="L1462" t="str">
        <f t="shared" si="113"/>
        <v/>
      </c>
      <c r="M1462" s="14" t="str">
        <f t="shared" si="114"/>
        <v/>
      </c>
    </row>
    <row r="1463" spans="1:13" x14ac:dyDescent="0.25">
      <c r="A1463" s="16"/>
      <c r="B1463" s="10"/>
      <c r="C1463" s="14" t="str">
        <f>IFERROR(INDEX(Menu!$C$6:$C$205,MATCH($B1463,Menu!$B$6:$B$205,0)),"")</f>
        <v/>
      </c>
      <c r="D1463" s="18"/>
      <c r="E1463" s="8" t="str">
        <f>IFERROR(INDEX(Menu!$E$6:$E$205,MATCH($B1463,Menu!$B$6:$B$205,0)),"")</f>
        <v/>
      </c>
      <c r="F1463" s="8" t="str">
        <f t="shared" si="110"/>
        <v/>
      </c>
      <c r="G1463" s="15" t="str">
        <f>IFERROR(INDEX(Menu!$D$6:$D$205,MATCH($B1463,Menu!$B$6:$B$205,0)),"")</f>
        <v/>
      </c>
      <c r="H1463" s="15" t="str">
        <f t="shared" si="111"/>
        <v/>
      </c>
      <c r="I1463" s="15" t="str">
        <f t="shared" si="112"/>
        <v/>
      </c>
      <c r="J1463" s="10"/>
      <c r="K1463" s="10"/>
      <c r="L1463" t="str">
        <f t="shared" si="113"/>
        <v/>
      </c>
      <c r="M1463" s="14" t="str">
        <f t="shared" si="114"/>
        <v/>
      </c>
    </row>
    <row r="1464" spans="1:13" x14ac:dyDescent="0.25">
      <c r="A1464" s="16"/>
      <c r="B1464" s="10"/>
      <c r="C1464" s="14" t="str">
        <f>IFERROR(INDEX(Menu!$C$6:$C$205,MATCH($B1464,Menu!$B$6:$B$205,0)),"")</f>
        <v/>
      </c>
      <c r="D1464" s="18"/>
      <c r="E1464" s="8" t="str">
        <f>IFERROR(INDEX(Menu!$E$6:$E$205,MATCH($B1464,Menu!$B$6:$B$205,0)),"")</f>
        <v/>
      </c>
      <c r="F1464" s="8" t="str">
        <f t="shared" si="110"/>
        <v/>
      </c>
      <c r="G1464" s="15" t="str">
        <f>IFERROR(INDEX(Menu!$D$6:$D$205,MATCH($B1464,Menu!$B$6:$B$205,0)),"")</f>
        <v/>
      </c>
      <c r="H1464" s="15" t="str">
        <f t="shared" si="111"/>
        <v/>
      </c>
      <c r="I1464" s="15" t="str">
        <f t="shared" si="112"/>
        <v/>
      </c>
      <c r="J1464" s="10"/>
      <c r="K1464" s="10"/>
      <c r="L1464" t="str">
        <f t="shared" si="113"/>
        <v/>
      </c>
      <c r="M1464" s="14" t="str">
        <f t="shared" si="114"/>
        <v/>
      </c>
    </row>
    <row r="1465" spans="1:13" x14ac:dyDescent="0.25">
      <c r="A1465" s="16"/>
      <c r="B1465" s="10"/>
      <c r="C1465" s="14" t="str">
        <f>IFERROR(INDEX(Menu!$C$6:$C$205,MATCH($B1465,Menu!$B$6:$B$205,0)),"")</f>
        <v/>
      </c>
      <c r="D1465" s="18"/>
      <c r="E1465" s="8" t="str">
        <f>IFERROR(INDEX(Menu!$E$6:$E$205,MATCH($B1465,Menu!$B$6:$B$205,0)),"")</f>
        <v/>
      </c>
      <c r="F1465" s="8" t="str">
        <f t="shared" si="110"/>
        <v/>
      </c>
      <c r="G1465" s="15" t="str">
        <f>IFERROR(INDEX(Menu!$D$6:$D$205,MATCH($B1465,Menu!$B$6:$B$205,0)),"")</f>
        <v/>
      </c>
      <c r="H1465" s="15" t="str">
        <f t="shared" si="111"/>
        <v/>
      </c>
      <c r="I1465" s="15" t="str">
        <f t="shared" si="112"/>
        <v/>
      </c>
      <c r="J1465" s="10"/>
      <c r="K1465" s="10"/>
      <c r="L1465" t="str">
        <f t="shared" si="113"/>
        <v/>
      </c>
      <c r="M1465" s="14" t="str">
        <f t="shared" si="114"/>
        <v/>
      </c>
    </row>
    <row r="1466" spans="1:13" x14ac:dyDescent="0.25">
      <c r="A1466" s="16"/>
      <c r="B1466" s="10"/>
      <c r="C1466" s="14" t="str">
        <f>IFERROR(INDEX(Menu!$C$6:$C$205,MATCH($B1466,Menu!$B$6:$B$205,0)),"")</f>
        <v/>
      </c>
      <c r="D1466" s="18"/>
      <c r="E1466" s="8" t="str">
        <f>IFERROR(INDEX(Menu!$E$6:$E$205,MATCH($B1466,Menu!$B$6:$B$205,0)),"")</f>
        <v/>
      </c>
      <c r="F1466" s="8" t="str">
        <f t="shared" si="110"/>
        <v/>
      </c>
      <c r="G1466" s="15" t="str">
        <f>IFERROR(INDEX(Menu!$D$6:$D$205,MATCH($B1466,Menu!$B$6:$B$205,0)),"")</f>
        <v/>
      </c>
      <c r="H1466" s="15" t="str">
        <f t="shared" si="111"/>
        <v/>
      </c>
      <c r="I1466" s="15" t="str">
        <f t="shared" si="112"/>
        <v/>
      </c>
      <c r="J1466" s="10"/>
      <c r="K1466" s="10"/>
      <c r="L1466" t="str">
        <f t="shared" si="113"/>
        <v/>
      </c>
      <c r="M1466" s="14" t="str">
        <f t="shared" si="114"/>
        <v/>
      </c>
    </row>
    <row r="1467" spans="1:13" x14ac:dyDescent="0.25">
      <c r="A1467" s="16"/>
      <c r="B1467" s="10"/>
      <c r="C1467" s="14" t="str">
        <f>IFERROR(INDEX(Menu!$C$6:$C$205,MATCH($B1467,Menu!$B$6:$B$205,0)),"")</f>
        <v/>
      </c>
      <c r="D1467" s="18"/>
      <c r="E1467" s="8" t="str">
        <f>IFERROR(INDEX(Menu!$E$6:$E$205,MATCH($B1467,Menu!$B$6:$B$205,0)),"")</f>
        <v/>
      </c>
      <c r="F1467" s="8" t="str">
        <f t="shared" si="110"/>
        <v/>
      </c>
      <c r="G1467" s="15" t="str">
        <f>IFERROR(INDEX(Menu!$D$6:$D$205,MATCH($B1467,Menu!$B$6:$B$205,0)),"")</f>
        <v/>
      </c>
      <c r="H1467" s="15" t="str">
        <f t="shared" si="111"/>
        <v/>
      </c>
      <c r="I1467" s="15" t="str">
        <f t="shared" si="112"/>
        <v/>
      </c>
      <c r="J1467" s="10"/>
      <c r="K1467" s="10"/>
      <c r="L1467" t="str">
        <f t="shared" si="113"/>
        <v/>
      </c>
      <c r="M1467" s="14" t="str">
        <f t="shared" si="114"/>
        <v/>
      </c>
    </row>
    <row r="1468" spans="1:13" x14ac:dyDescent="0.25">
      <c r="A1468" s="16"/>
      <c r="B1468" s="10"/>
      <c r="C1468" s="14" t="str">
        <f>IFERROR(INDEX(Menu!$C$6:$C$205,MATCH($B1468,Menu!$B$6:$B$205,0)),"")</f>
        <v/>
      </c>
      <c r="D1468" s="18"/>
      <c r="E1468" s="8" t="str">
        <f>IFERROR(INDEX(Menu!$E$6:$E$205,MATCH($B1468,Menu!$B$6:$B$205,0)),"")</f>
        <v/>
      </c>
      <c r="F1468" s="8" t="str">
        <f t="shared" si="110"/>
        <v/>
      </c>
      <c r="G1468" s="15" t="str">
        <f>IFERROR(INDEX(Menu!$D$6:$D$205,MATCH($B1468,Menu!$B$6:$B$205,0)),"")</f>
        <v/>
      </c>
      <c r="H1468" s="15" t="str">
        <f t="shared" si="111"/>
        <v/>
      </c>
      <c r="I1468" s="15" t="str">
        <f t="shared" si="112"/>
        <v/>
      </c>
      <c r="J1468" s="10"/>
      <c r="K1468" s="10"/>
      <c r="L1468" t="str">
        <f t="shared" si="113"/>
        <v/>
      </c>
      <c r="M1468" s="14" t="str">
        <f t="shared" si="114"/>
        <v/>
      </c>
    </row>
    <row r="1469" spans="1:13" x14ac:dyDescent="0.25">
      <c r="A1469" s="16"/>
      <c r="B1469" s="10"/>
      <c r="C1469" s="14" t="str">
        <f>IFERROR(INDEX(Menu!$C$6:$C$205,MATCH($B1469,Menu!$B$6:$B$205,0)),"")</f>
        <v/>
      </c>
      <c r="D1469" s="18"/>
      <c r="E1469" s="8" t="str">
        <f>IFERROR(INDEX(Menu!$E$6:$E$205,MATCH($B1469,Menu!$B$6:$B$205,0)),"")</f>
        <v/>
      </c>
      <c r="F1469" s="8" t="str">
        <f t="shared" si="110"/>
        <v/>
      </c>
      <c r="G1469" s="15" t="str">
        <f>IFERROR(INDEX(Menu!$D$6:$D$205,MATCH($B1469,Menu!$B$6:$B$205,0)),"")</f>
        <v/>
      </c>
      <c r="H1469" s="15" t="str">
        <f t="shared" si="111"/>
        <v/>
      </c>
      <c r="I1469" s="15" t="str">
        <f t="shared" si="112"/>
        <v/>
      </c>
      <c r="J1469" s="10"/>
      <c r="K1469" s="10"/>
      <c r="L1469" t="str">
        <f t="shared" si="113"/>
        <v/>
      </c>
      <c r="M1469" s="14" t="str">
        <f t="shared" si="114"/>
        <v/>
      </c>
    </row>
    <row r="1470" spans="1:13" x14ac:dyDescent="0.25">
      <c r="A1470" s="16"/>
      <c r="B1470" s="10"/>
      <c r="C1470" s="14" t="str">
        <f>IFERROR(INDEX(Menu!$C$6:$C$205,MATCH($B1470,Menu!$B$6:$B$205,0)),"")</f>
        <v/>
      </c>
      <c r="D1470" s="18"/>
      <c r="E1470" s="8" t="str">
        <f>IFERROR(INDEX(Menu!$E$6:$E$205,MATCH($B1470,Menu!$B$6:$B$205,0)),"")</f>
        <v/>
      </c>
      <c r="F1470" s="8" t="str">
        <f t="shared" si="110"/>
        <v/>
      </c>
      <c r="G1470" s="15" t="str">
        <f>IFERROR(INDEX(Menu!$D$6:$D$205,MATCH($B1470,Menu!$B$6:$B$205,0)),"")</f>
        <v/>
      </c>
      <c r="H1470" s="15" t="str">
        <f t="shared" si="111"/>
        <v/>
      </c>
      <c r="I1470" s="15" t="str">
        <f t="shared" si="112"/>
        <v/>
      </c>
      <c r="J1470" s="10"/>
      <c r="K1470" s="10"/>
      <c r="L1470" t="str">
        <f t="shared" si="113"/>
        <v/>
      </c>
      <c r="M1470" s="14" t="str">
        <f t="shared" si="114"/>
        <v/>
      </c>
    </row>
    <row r="1471" spans="1:13" x14ac:dyDescent="0.25">
      <c r="A1471" s="16"/>
      <c r="B1471" s="10"/>
      <c r="C1471" s="14" t="str">
        <f>IFERROR(INDEX(Menu!$C$6:$C$205,MATCH($B1471,Menu!$B$6:$B$205,0)),"")</f>
        <v/>
      </c>
      <c r="D1471" s="18"/>
      <c r="E1471" s="8" t="str">
        <f>IFERROR(INDEX(Menu!$E$6:$E$205,MATCH($B1471,Menu!$B$6:$B$205,0)),"")</f>
        <v/>
      </c>
      <c r="F1471" s="8" t="str">
        <f t="shared" si="110"/>
        <v/>
      </c>
      <c r="G1471" s="15" t="str">
        <f>IFERROR(INDEX(Menu!$D$6:$D$205,MATCH($B1471,Menu!$B$6:$B$205,0)),"")</f>
        <v/>
      </c>
      <c r="H1471" s="15" t="str">
        <f t="shared" si="111"/>
        <v/>
      </c>
      <c r="I1471" s="15" t="str">
        <f t="shared" si="112"/>
        <v/>
      </c>
      <c r="J1471" s="10"/>
      <c r="K1471" s="10"/>
      <c r="L1471" t="str">
        <f t="shared" si="113"/>
        <v/>
      </c>
      <c r="M1471" s="14" t="str">
        <f t="shared" si="114"/>
        <v/>
      </c>
    </row>
    <row r="1472" spans="1:13" x14ac:dyDescent="0.25">
      <c r="A1472" s="16"/>
      <c r="B1472" s="10"/>
      <c r="C1472" s="14" t="str">
        <f>IFERROR(INDEX(Menu!$C$6:$C$205,MATCH($B1472,Menu!$B$6:$B$205,0)),"")</f>
        <v/>
      </c>
      <c r="D1472" s="18"/>
      <c r="E1472" s="8" t="str">
        <f>IFERROR(INDEX(Menu!$E$6:$E$205,MATCH($B1472,Menu!$B$6:$B$205,0)),"")</f>
        <v/>
      </c>
      <c r="F1472" s="8" t="str">
        <f t="shared" si="110"/>
        <v/>
      </c>
      <c r="G1472" s="15" t="str">
        <f>IFERROR(INDEX(Menu!$D$6:$D$205,MATCH($B1472,Menu!$B$6:$B$205,0)),"")</f>
        <v/>
      </c>
      <c r="H1472" s="15" t="str">
        <f t="shared" si="111"/>
        <v/>
      </c>
      <c r="I1472" s="15" t="str">
        <f t="shared" si="112"/>
        <v/>
      </c>
      <c r="J1472" s="10"/>
      <c r="K1472" s="10"/>
      <c r="L1472" t="str">
        <f t="shared" si="113"/>
        <v/>
      </c>
      <c r="M1472" s="14" t="str">
        <f t="shared" si="114"/>
        <v/>
      </c>
    </row>
    <row r="1473" spans="1:13" x14ac:dyDescent="0.25">
      <c r="A1473" s="16"/>
      <c r="B1473" s="10"/>
      <c r="C1473" s="14" t="str">
        <f>IFERROR(INDEX(Menu!$C$6:$C$205,MATCH($B1473,Menu!$B$6:$B$205,0)),"")</f>
        <v/>
      </c>
      <c r="D1473" s="18"/>
      <c r="E1473" s="8" t="str">
        <f>IFERROR(INDEX(Menu!$E$6:$E$205,MATCH($B1473,Menu!$B$6:$B$205,0)),"")</f>
        <v/>
      </c>
      <c r="F1473" s="8" t="str">
        <f t="shared" si="110"/>
        <v/>
      </c>
      <c r="G1473" s="15" t="str">
        <f>IFERROR(INDEX(Menu!$D$6:$D$205,MATCH($B1473,Menu!$B$6:$B$205,0)),"")</f>
        <v/>
      </c>
      <c r="H1473" s="15" t="str">
        <f t="shared" si="111"/>
        <v/>
      </c>
      <c r="I1473" s="15" t="str">
        <f t="shared" si="112"/>
        <v/>
      </c>
      <c r="J1473" s="10"/>
      <c r="K1473" s="10"/>
      <c r="L1473" t="str">
        <f t="shared" si="113"/>
        <v/>
      </c>
      <c r="M1473" s="14" t="str">
        <f t="shared" si="114"/>
        <v/>
      </c>
    </row>
    <row r="1474" spans="1:13" x14ac:dyDescent="0.25">
      <c r="A1474" s="16"/>
      <c r="B1474" s="10"/>
      <c r="C1474" s="14" t="str">
        <f>IFERROR(INDEX(Menu!$C$6:$C$205,MATCH($B1474,Menu!$B$6:$B$205,0)),"")</f>
        <v/>
      </c>
      <c r="D1474" s="18"/>
      <c r="E1474" s="8" t="str">
        <f>IFERROR(INDEX(Menu!$E$6:$E$205,MATCH($B1474,Menu!$B$6:$B$205,0)),"")</f>
        <v/>
      </c>
      <c r="F1474" s="8" t="str">
        <f t="shared" si="110"/>
        <v/>
      </c>
      <c r="G1474" s="15" t="str">
        <f>IFERROR(INDEX(Menu!$D$6:$D$205,MATCH($B1474,Menu!$B$6:$B$205,0)),"")</f>
        <v/>
      </c>
      <c r="H1474" s="15" t="str">
        <f t="shared" si="111"/>
        <v/>
      </c>
      <c r="I1474" s="15" t="str">
        <f t="shared" si="112"/>
        <v/>
      </c>
      <c r="J1474" s="10"/>
      <c r="K1474" s="10"/>
      <c r="L1474" t="str">
        <f t="shared" si="113"/>
        <v/>
      </c>
      <c r="M1474" s="14" t="str">
        <f t="shared" si="114"/>
        <v/>
      </c>
    </row>
    <row r="1475" spans="1:13" x14ac:dyDescent="0.25">
      <c r="A1475" s="16"/>
      <c r="B1475" s="10"/>
      <c r="C1475" s="14" t="str">
        <f>IFERROR(INDEX(Menu!$C$6:$C$205,MATCH($B1475,Menu!$B$6:$B$205,0)),"")</f>
        <v/>
      </c>
      <c r="D1475" s="18"/>
      <c r="E1475" s="8" t="str">
        <f>IFERROR(INDEX(Menu!$E$6:$E$205,MATCH($B1475,Menu!$B$6:$B$205,0)),"")</f>
        <v/>
      </c>
      <c r="F1475" s="8" t="str">
        <f t="shared" si="110"/>
        <v/>
      </c>
      <c r="G1475" s="15" t="str">
        <f>IFERROR(INDEX(Menu!$D$6:$D$205,MATCH($B1475,Menu!$B$6:$B$205,0)),"")</f>
        <v/>
      </c>
      <c r="H1475" s="15" t="str">
        <f t="shared" si="111"/>
        <v/>
      </c>
      <c r="I1475" s="15" t="str">
        <f t="shared" si="112"/>
        <v/>
      </c>
      <c r="J1475" s="10"/>
      <c r="K1475" s="10"/>
      <c r="L1475" t="str">
        <f t="shared" si="113"/>
        <v/>
      </c>
      <c r="M1475" s="14" t="str">
        <f t="shared" si="114"/>
        <v/>
      </c>
    </row>
    <row r="1476" spans="1:13" x14ac:dyDescent="0.25">
      <c r="A1476" s="16"/>
      <c r="B1476" s="10"/>
      <c r="C1476" s="14" t="str">
        <f>IFERROR(INDEX(Menu!$C$6:$C$205,MATCH($B1476,Menu!$B$6:$B$205,0)),"")</f>
        <v/>
      </c>
      <c r="D1476" s="18"/>
      <c r="E1476" s="8" t="str">
        <f>IFERROR(INDEX(Menu!$E$6:$E$205,MATCH($B1476,Menu!$B$6:$B$205,0)),"")</f>
        <v/>
      </c>
      <c r="F1476" s="8" t="str">
        <f t="shared" si="110"/>
        <v/>
      </c>
      <c r="G1476" s="15" t="str">
        <f>IFERROR(INDEX(Menu!$D$6:$D$205,MATCH($B1476,Menu!$B$6:$B$205,0)),"")</f>
        <v/>
      </c>
      <c r="H1476" s="15" t="str">
        <f t="shared" si="111"/>
        <v/>
      </c>
      <c r="I1476" s="15" t="str">
        <f t="shared" si="112"/>
        <v/>
      </c>
      <c r="J1476" s="10"/>
      <c r="K1476" s="10"/>
      <c r="L1476" t="str">
        <f t="shared" si="113"/>
        <v/>
      </c>
      <c r="M1476" s="14" t="str">
        <f t="shared" si="114"/>
        <v/>
      </c>
    </row>
    <row r="1477" spans="1:13" x14ac:dyDescent="0.25">
      <c r="A1477" s="16"/>
      <c r="B1477" s="10"/>
      <c r="C1477" s="14" t="str">
        <f>IFERROR(INDEX(Menu!$C$6:$C$205,MATCH($B1477,Menu!$B$6:$B$205,0)),"")</f>
        <v/>
      </c>
      <c r="D1477" s="18"/>
      <c r="E1477" s="8" t="str">
        <f>IFERROR(INDEX(Menu!$E$6:$E$205,MATCH($B1477,Menu!$B$6:$B$205,0)),"")</f>
        <v/>
      </c>
      <c r="F1477" s="8" t="str">
        <f t="shared" si="110"/>
        <v/>
      </c>
      <c r="G1477" s="15" t="str">
        <f>IFERROR(INDEX(Menu!$D$6:$D$205,MATCH($B1477,Menu!$B$6:$B$205,0)),"")</f>
        <v/>
      </c>
      <c r="H1477" s="15" t="str">
        <f t="shared" si="111"/>
        <v/>
      </c>
      <c r="I1477" s="15" t="str">
        <f t="shared" si="112"/>
        <v/>
      </c>
      <c r="J1477" s="10"/>
      <c r="K1477" s="10"/>
      <c r="L1477" t="str">
        <f t="shared" si="113"/>
        <v/>
      </c>
      <c r="M1477" s="14" t="str">
        <f t="shared" si="114"/>
        <v/>
      </c>
    </row>
    <row r="1478" spans="1:13" x14ac:dyDescent="0.25">
      <c r="A1478" s="16"/>
      <c r="B1478" s="10"/>
      <c r="C1478" s="14" t="str">
        <f>IFERROR(INDEX(Menu!$C$6:$C$205,MATCH($B1478,Menu!$B$6:$B$205,0)),"")</f>
        <v/>
      </c>
      <c r="D1478" s="18"/>
      <c r="E1478" s="8" t="str">
        <f>IFERROR(INDEX(Menu!$E$6:$E$205,MATCH($B1478,Menu!$B$6:$B$205,0)),"")</f>
        <v/>
      </c>
      <c r="F1478" s="8" t="str">
        <f t="shared" ref="F1478:F1541" si="115">IF(OR($D1478="",$E1478=""),"",$D1478*$E1478)</f>
        <v/>
      </c>
      <c r="G1478" s="15" t="str">
        <f>IFERROR(INDEX(Menu!$D$6:$D$205,MATCH($B1478,Menu!$B$6:$B$205,0)),"")</f>
        <v/>
      </c>
      <c r="H1478" s="15" t="str">
        <f t="shared" ref="H1478:H1541" si="116">IF(OR($D1478="",$G1478=""),"",$D1478*$G1478)</f>
        <v/>
      </c>
      <c r="I1478" s="15" t="str">
        <f t="shared" ref="I1478:I1541" si="117">IF(OR($F1478="",$H1478=""),"",$F1478-$H1478)</f>
        <v/>
      </c>
      <c r="J1478" s="10"/>
      <c r="K1478" s="10"/>
      <c r="L1478" t="str">
        <f t="shared" ref="L1478:L1541" si="118">IF($A1478="","",CHOOSE(WEEKDAY($A1478,2),"Lunes","Martes","Miercoles","Jueves","Viernes","Sabado","Domingo"))</f>
        <v/>
      </c>
      <c r="M1478" s="14" t="str">
        <f t="shared" ref="M1478:M1541" si="119">IF($A1478="","",TEXT($A1478,"YYYY-MM"))</f>
        <v/>
      </c>
    </row>
    <row r="1479" spans="1:13" x14ac:dyDescent="0.25">
      <c r="A1479" s="16"/>
      <c r="B1479" s="10"/>
      <c r="C1479" s="14" t="str">
        <f>IFERROR(INDEX(Menu!$C$6:$C$205,MATCH($B1479,Menu!$B$6:$B$205,0)),"")</f>
        <v/>
      </c>
      <c r="D1479" s="18"/>
      <c r="E1479" s="8" t="str">
        <f>IFERROR(INDEX(Menu!$E$6:$E$205,MATCH($B1479,Menu!$B$6:$B$205,0)),"")</f>
        <v/>
      </c>
      <c r="F1479" s="8" t="str">
        <f t="shared" si="115"/>
        <v/>
      </c>
      <c r="G1479" s="15" t="str">
        <f>IFERROR(INDEX(Menu!$D$6:$D$205,MATCH($B1479,Menu!$B$6:$B$205,0)),"")</f>
        <v/>
      </c>
      <c r="H1479" s="15" t="str">
        <f t="shared" si="116"/>
        <v/>
      </c>
      <c r="I1479" s="15" t="str">
        <f t="shared" si="117"/>
        <v/>
      </c>
      <c r="J1479" s="10"/>
      <c r="K1479" s="10"/>
      <c r="L1479" t="str">
        <f t="shared" si="118"/>
        <v/>
      </c>
      <c r="M1479" s="14" t="str">
        <f t="shared" si="119"/>
        <v/>
      </c>
    </row>
    <row r="1480" spans="1:13" x14ac:dyDescent="0.25">
      <c r="A1480" s="16"/>
      <c r="B1480" s="10"/>
      <c r="C1480" s="14" t="str">
        <f>IFERROR(INDEX(Menu!$C$6:$C$205,MATCH($B1480,Menu!$B$6:$B$205,0)),"")</f>
        <v/>
      </c>
      <c r="D1480" s="18"/>
      <c r="E1480" s="8" t="str">
        <f>IFERROR(INDEX(Menu!$E$6:$E$205,MATCH($B1480,Menu!$B$6:$B$205,0)),"")</f>
        <v/>
      </c>
      <c r="F1480" s="8" t="str">
        <f t="shared" si="115"/>
        <v/>
      </c>
      <c r="G1480" s="15" t="str">
        <f>IFERROR(INDEX(Menu!$D$6:$D$205,MATCH($B1480,Menu!$B$6:$B$205,0)),"")</f>
        <v/>
      </c>
      <c r="H1480" s="15" t="str">
        <f t="shared" si="116"/>
        <v/>
      </c>
      <c r="I1480" s="15" t="str">
        <f t="shared" si="117"/>
        <v/>
      </c>
      <c r="J1480" s="10"/>
      <c r="K1480" s="10"/>
      <c r="L1480" t="str">
        <f t="shared" si="118"/>
        <v/>
      </c>
      <c r="M1480" s="14" t="str">
        <f t="shared" si="119"/>
        <v/>
      </c>
    </row>
    <row r="1481" spans="1:13" x14ac:dyDescent="0.25">
      <c r="A1481" s="16"/>
      <c r="B1481" s="10"/>
      <c r="C1481" s="14" t="str">
        <f>IFERROR(INDEX(Menu!$C$6:$C$205,MATCH($B1481,Menu!$B$6:$B$205,0)),"")</f>
        <v/>
      </c>
      <c r="D1481" s="18"/>
      <c r="E1481" s="8" t="str">
        <f>IFERROR(INDEX(Menu!$E$6:$E$205,MATCH($B1481,Menu!$B$6:$B$205,0)),"")</f>
        <v/>
      </c>
      <c r="F1481" s="8" t="str">
        <f t="shared" si="115"/>
        <v/>
      </c>
      <c r="G1481" s="15" t="str">
        <f>IFERROR(INDEX(Menu!$D$6:$D$205,MATCH($B1481,Menu!$B$6:$B$205,0)),"")</f>
        <v/>
      </c>
      <c r="H1481" s="15" t="str">
        <f t="shared" si="116"/>
        <v/>
      </c>
      <c r="I1481" s="15" t="str">
        <f t="shared" si="117"/>
        <v/>
      </c>
      <c r="J1481" s="10"/>
      <c r="K1481" s="10"/>
      <c r="L1481" t="str">
        <f t="shared" si="118"/>
        <v/>
      </c>
      <c r="M1481" s="14" t="str">
        <f t="shared" si="119"/>
        <v/>
      </c>
    </row>
    <row r="1482" spans="1:13" x14ac:dyDescent="0.25">
      <c r="A1482" s="16"/>
      <c r="B1482" s="10"/>
      <c r="C1482" s="14" t="str">
        <f>IFERROR(INDEX(Menu!$C$6:$C$205,MATCH($B1482,Menu!$B$6:$B$205,0)),"")</f>
        <v/>
      </c>
      <c r="D1482" s="18"/>
      <c r="E1482" s="8" t="str">
        <f>IFERROR(INDEX(Menu!$E$6:$E$205,MATCH($B1482,Menu!$B$6:$B$205,0)),"")</f>
        <v/>
      </c>
      <c r="F1482" s="8" t="str">
        <f t="shared" si="115"/>
        <v/>
      </c>
      <c r="G1482" s="15" t="str">
        <f>IFERROR(INDEX(Menu!$D$6:$D$205,MATCH($B1482,Menu!$B$6:$B$205,0)),"")</f>
        <v/>
      </c>
      <c r="H1482" s="15" t="str">
        <f t="shared" si="116"/>
        <v/>
      </c>
      <c r="I1482" s="15" t="str">
        <f t="shared" si="117"/>
        <v/>
      </c>
      <c r="J1482" s="10"/>
      <c r="K1482" s="10"/>
      <c r="L1482" t="str">
        <f t="shared" si="118"/>
        <v/>
      </c>
      <c r="M1482" s="14" t="str">
        <f t="shared" si="119"/>
        <v/>
      </c>
    </row>
    <row r="1483" spans="1:13" x14ac:dyDescent="0.25">
      <c r="A1483" s="16"/>
      <c r="B1483" s="10"/>
      <c r="C1483" s="14" t="str">
        <f>IFERROR(INDEX(Menu!$C$6:$C$205,MATCH($B1483,Menu!$B$6:$B$205,0)),"")</f>
        <v/>
      </c>
      <c r="D1483" s="18"/>
      <c r="E1483" s="8" t="str">
        <f>IFERROR(INDEX(Menu!$E$6:$E$205,MATCH($B1483,Menu!$B$6:$B$205,0)),"")</f>
        <v/>
      </c>
      <c r="F1483" s="8" t="str">
        <f t="shared" si="115"/>
        <v/>
      </c>
      <c r="G1483" s="15" t="str">
        <f>IFERROR(INDEX(Menu!$D$6:$D$205,MATCH($B1483,Menu!$B$6:$B$205,0)),"")</f>
        <v/>
      </c>
      <c r="H1483" s="15" t="str">
        <f t="shared" si="116"/>
        <v/>
      </c>
      <c r="I1483" s="15" t="str">
        <f t="shared" si="117"/>
        <v/>
      </c>
      <c r="J1483" s="10"/>
      <c r="K1483" s="10"/>
      <c r="L1483" t="str">
        <f t="shared" si="118"/>
        <v/>
      </c>
      <c r="M1483" s="14" t="str">
        <f t="shared" si="119"/>
        <v/>
      </c>
    </row>
    <row r="1484" spans="1:13" x14ac:dyDescent="0.25">
      <c r="A1484" s="16"/>
      <c r="B1484" s="10"/>
      <c r="C1484" s="14" t="str">
        <f>IFERROR(INDEX(Menu!$C$6:$C$205,MATCH($B1484,Menu!$B$6:$B$205,0)),"")</f>
        <v/>
      </c>
      <c r="D1484" s="18"/>
      <c r="E1484" s="8" t="str">
        <f>IFERROR(INDEX(Menu!$E$6:$E$205,MATCH($B1484,Menu!$B$6:$B$205,0)),"")</f>
        <v/>
      </c>
      <c r="F1484" s="8" t="str">
        <f t="shared" si="115"/>
        <v/>
      </c>
      <c r="G1484" s="15" t="str">
        <f>IFERROR(INDEX(Menu!$D$6:$D$205,MATCH($B1484,Menu!$B$6:$B$205,0)),"")</f>
        <v/>
      </c>
      <c r="H1484" s="15" t="str">
        <f t="shared" si="116"/>
        <v/>
      </c>
      <c r="I1484" s="15" t="str">
        <f t="shared" si="117"/>
        <v/>
      </c>
      <c r="J1484" s="10"/>
      <c r="K1484" s="10"/>
      <c r="L1484" t="str">
        <f t="shared" si="118"/>
        <v/>
      </c>
      <c r="M1484" s="14" t="str">
        <f t="shared" si="119"/>
        <v/>
      </c>
    </row>
    <row r="1485" spans="1:13" x14ac:dyDescent="0.25">
      <c r="A1485" s="16"/>
      <c r="B1485" s="10"/>
      <c r="C1485" s="14" t="str">
        <f>IFERROR(INDEX(Menu!$C$6:$C$205,MATCH($B1485,Menu!$B$6:$B$205,0)),"")</f>
        <v/>
      </c>
      <c r="D1485" s="18"/>
      <c r="E1485" s="8" t="str">
        <f>IFERROR(INDEX(Menu!$E$6:$E$205,MATCH($B1485,Menu!$B$6:$B$205,0)),"")</f>
        <v/>
      </c>
      <c r="F1485" s="8" t="str">
        <f t="shared" si="115"/>
        <v/>
      </c>
      <c r="G1485" s="15" t="str">
        <f>IFERROR(INDEX(Menu!$D$6:$D$205,MATCH($B1485,Menu!$B$6:$B$205,0)),"")</f>
        <v/>
      </c>
      <c r="H1485" s="15" t="str">
        <f t="shared" si="116"/>
        <v/>
      </c>
      <c r="I1485" s="15" t="str">
        <f t="shared" si="117"/>
        <v/>
      </c>
      <c r="J1485" s="10"/>
      <c r="K1485" s="10"/>
      <c r="L1485" t="str">
        <f t="shared" si="118"/>
        <v/>
      </c>
      <c r="M1485" s="14" t="str">
        <f t="shared" si="119"/>
        <v/>
      </c>
    </row>
    <row r="1486" spans="1:13" x14ac:dyDescent="0.25">
      <c r="A1486" s="16"/>
      <c r="B1486" s="10"/>
      <c r="C1486" s="14" t="str">
        <f>IFERROR(INDEX(Menu!$C$6:$C$205,MATCH($B1486,Menu!$B$6:$B$205,0)),"")</f>
        <v/>
      </c>
      <c r="D1486" s="18"/>
      <c r="E1486" s="8" t="str">
        <f>IFERROR(INDEX(Menu!$E$6:$E$205,MATCH($B1486,Menu!$B$6:$B$205,0)),"")</f>
        <v/>
      </c>
      <c r="F1486" s="8" t="str">
        <f t="shared" si="115"/>
        <v/>
      </c>
      <c r="G1486" s="15" t="str">
        <f>IFERROR(INDEX(Menu!$D$6:$D$205,MATCH($B1486,Menu!$B$6:$B$205,0)),"")</f>
        <v/>
      </c>
      <c r="H1486" s="15" t="str">
        <f t="shared" si="116"/>
        <v/>
      </c>
      <c r="I1486" s="15" t="str">
        <f t="shared" si="117"/>
        <v/>
      </c>
      <c r="J1486" s="10"/>
      <c r="K1486" s="10"/>
      <c r="L1486" t="str">
        <f t="shared" si="118"/>
        <v/>
      </c>
      <c r="M1486" s="14" t="str">
        <f t="shared" si="119"/>
        <v/>
      </c>
    </row>
    <row r="1487" spans="1:13" x14ac:dyDescent="0.25">
      <c r="A1487" s="16"/>
      <c r="B1487" s="10"/>
      <c r="C1487" s="14" t="str">
        <f>IFERROR(INDEX(Menu!$C$6:$C$205,MATCH($B1487,Menu!$B$6:$B$205,0)),"")</f>
        <v/>
      </c>
      <c r="D1487" s="18"/>
      <c r="E1487" s="8" t="str">
        <f>IFERROR(INDEX(Menu!$E$6:$E$205,MATCH($B1487,Menu!$B$6:$B$205,0)),"")</f>
        <v/>
      </c>
      <c r="F1487" s="8" t="str">
        <f t="shared" si="115"/>
        <v/>
      </c>
      <c r="G1487" s="15" t="str">
        <f>IFERROR(INDEX(Menu!$D$6:$D$205,MATCH($B1487,Menu!$B$6:$B$205,0)),"")</f>
        <v/>
      </c>
      <c r="H1487" s="15" t="str">
        <f t="shared" si="116"/>
        <v/>
      </c>
      <c r="I1487" s="15" t="str">
        <f t="shared" si="117"/>
        <v/>
      </c>
      <c r="J1487" s="10"/>
      <c r="K1487" s="10"/>
      <c r="L1487" t="str">
        <f t="shared" si="118"/>
        <v/>
      </c>
      <c r="M1487" s="14" t="str">
        <f t="shared" si="119"/>
        <v/>
      </c>
    </row>
    <row r="1488" spans="1:13" x14ac:dyDescent="0.25">
      <c r="A1488" s="16"/>
      <c r="B1488" s="10"/>
      <c r="C1488" s="14" t="str">
        <f>IFERROR(INDEX(Menu!$C$6:$C$205,MATCH($B1488,Menu!$B$6:$B$205,0)),"")</f>
        <v/>
      </c>
      <c r="D1488" s="18"/>
      <c r="E1488" s="8" t="str">
        <f>IFERROR(INDEX(Menu!$E$6:$E$205,MATCH($B1488,Menu!$B$6:$B$205,0)),"")</f>
        <v/>
      </c>
      <c r="F1488" s="8" t="str">
        <f t="shared" si="115"/>
        <v/>
      </c>
      <c r="G1488" s="15" t="str">
        <f>IFERROR(INDEX(Menu!$D$6:$D$205,MATCH($B1488,Menu!$B$6:$B$205,0)),"")</f>
        <v/>
      </c>
      <c r="H1488" s="15" t="str">
        <f t="shared" si="116"/>
        <v/>
      </c>
      <c r="I1488" s="15" t="str">
        <f t="shared" si="117"/>
        <v/>
      </c>
      <c r="J1488" s="10"/>
      <c r="K1488" s="10"/>
      <c r="L1488" t="str">
        <f t="shared" si="118"/>
        <v/>
      </c>
      <c r="M1488" s="14" t="str">
        <f t="shared" si="119"/>
        <v/>
      </c>
    </row>
    <row r="1489" spans="1:13" x14ac:dyDescent="0.25">
      <c r="A1489" s="16"/>
      <c r="B1489" s="10"/>
      <c r="C1489" s="14" t="str">
        <f>IFERROR(INDEX(Menu!$C$6:$C$205,MATCH($B1489,Menu!$B$6:$B$205,0)),"")</f>
        <v/>
      </c>
      <c r="D1489" s="18"/>
      <c r="E1489" s="8" t="str">
        <f>IFERROR(INDEX(Menu!$E$6:$E$205,MATCH($B1489,Menu!$B$6:$B$205,0)),"")</f>
        <v/>
      </c>
      <c r="F1489" s="8" t="str">
        <f t="shared" si="115"/>
        <v/>
      </c>
      <c r="G1489" s="15" t="str">
        <f>IFERROR(INDEX(Menu!$D$6:$D$205,MATCH($B1489,Menu!$B$6:$B$205,0)),"")</f>
        <v/>
      </c>
      <c r="H1489" s="15" t="str">
        <f t="shared" si="116"/>
        <v/>
      </c>
      <c r="I1489" s="15" t="str">
        <f t="shared" si="117"/>
        <v/>
      </c>
      <c r="J1489" s="10"/>
      <c r="K1489" s="10"/>
      <c r="L1489" t="str">
        <f t="shared" si="118"/>
        <v/>
      </c>
      <c r="M1489" s="14" t="str">
        <f t="shared" si="119"/>
        <v/>
      </c>
    </row>
    <row r="1490" spans="1:13" x14ac:dyDescent="0.25">
      <c r="A1490" s="16"/>
      <c r="B1490" s="10"/>
      <c r="C1490" s="14" t="str">
        <f>IFERROR(INDEX(Menu!$C$6:$C$205,MATCH($B1490,Menu!$B$6:$B$205,0)),"")</f>
        <v/>
      </c>
      <c r="D1490" s="18"/>
      <c r="E1490" s="8" t="str">
        <f>IFERROR(INDEX(Menu!$E$6:$E$205,MATCH($B1490,Menu!$B$6:$B$205,0)),"")</f>
        <v/>
      </c>
      <c r="F1490" s="8" t="str">
        <f t="shared" si="115"/>
        <v/>
      </c>
      <c r="G1490" s="15" t="str">
        <f>IFERROR(INDEX(Menu!$D$6:$D$205,MATCH($B1490,Menu!$B$6:$B$205,0)),"")</f>
        <v/>
      </c>
      <c r="H1490" s="15" t="str">
        <f t="shared" si="116"/>
        <v/>
      </c>
      <c r="I1490" s="15" t="str">
        <f t="shared" si="117"/>
        <v/>
      </c>
      <c r="J1490" s="10"/>
      <c r="K1490" s="10"/>
      <c r="L1490" t="str">
        <f t="shared" si="118"/>
        <v/>
      </c>
      <c r="M1490" s="14" t="str">
        <f t="shared" si="119"/>
        <v/>
      </c>
    </row>
    <row r="1491" spans="1:13" x14ac:dyDescent="0.25">
      <c r="A1491" s="16"/>
      <c r="B1491" s="10"/>
      <c r="C1491" s="14" t="str">
        <f>IFERROR(INDEX(Menu!$C$6:$C$205,MATCH($B1491,Menu!$B$6:$B$205,0)),"")</f>
        <v/>
      </c>
      <c r="D1491" s="18"/>
      <c r="E1491" s="8" t="str">
        <f>IFERROR(INDEX(Menu!$E$6:$E$205,MATCH($B1491,Menu!$B$6:$B$205,0)),"")</f>
        <v/>
      </c>
      <c r="F1491" s="8" t="str">
        <f t="shared" si="115"/>
        <v/>
      </c>
      <c r="G1491" s="15" t="str">
        <f>IFERROR(INDEX(Menu!$D$6:$D$205,MATCH($B1491,Menu!$B$6:$B$205,0)),"")</f>
        <v/>
      </c>
      <c r="H1491" s="15" t="str">
        <f t="shared" si="116"/>
        <v/>
      </c>
      <c r="I1491" s="15" t="str">
        <f t="shared" si="117"/>
        <v/>
      </c>
      <c r="J1491" s="10"/>
      <c r="K1491" s="10"/>
      <c r="L1491" t="str">
        <f t="shared" si="118"/>
        <v/>
      </c>
      <c r="M1491" s="14" t="str">
        <f t="shared" si="119"/>
        <v/>
      </c>
    </row>
    <row r="1492" spans="1:13" x14ac:dyDescent="0.25">
      <c r="A1492" s="16"/>
      <c r="B1492" s="10"/>
      <c r="C1492" s="14" t="str">
        <f>IFERROR(INDEX(Menu!$C$6:$C$205,MATCH($B1492,Menu!$B$6:$B$205,0)),"")</f>
        <v/>
      </c>
      <c r="D1492" s="18"/>
      <c r="E1492" s="8" t="str">
        <f>IFERROR(INDEX(Menu!$E$6:$E$205,MATCH($B1492,Menu!$B$6:$B$205,0)),"")</f>
        <v/>
      </c>
      <c r="F1492" s="8" t="str">
        <f t="shared" si="115"/>
        <v/>
      </c>
      <c r="G1492" s="15" t="str">
        <f>IFERROR(INDEX(Menu!$D$6:$D$205,MATCH($B1492,Menu!$B$6:$B$205,0)),"")</f>
        <v/>
      </c>
      <c r="H1492" s="15" t="str">
        <f t="shared" si="116"/>
        <v/>
      </c>
      <c r="I1492" s="15" t="str">
        <f t="shared" si="117"/>
        <v/>
      </c>
      <c r="J1492" s="10"/>
      <c r="K1492" s="10"/>
      <c r="L1492" t="str">
        <f t="shared" si="118"/>
        <v/>
      </c>
      <c r="M1492" s="14" t="str">
        <f t="shared" si="119"/>
        <v/>
      </c>
    </row>
    <row r="1493" spans="1:13" x14ac:dyDescent="0.25">
      <c r="A1493" s="16"/>
      <c r="B1493" s="10"/>
      <c r="C1493" s="14" t="str">
        <f>IFERROR(INDEX(Menu!$C$6:$C$205,MATCH($B1493,Menu!$B$6:$B$205,0)),"")</f>
        <v/>
      </c>
      <c r="D1493" s="18"/>
      <c r="E1493" s="8" t="str">
        <f>IFERROR(INDEX(Menu!$E$6:$E$205,MATCH($B1493,Menu!$B$6:$B$205,0)),"")</f>
        <v/>
      </c>
      <c r="F1493" s="8" t="str">
        <f t="shared" si="115"/>
        <v/>
      </c>
      <c r="G1493" s="15" t="str">
        <f>IFERROR(INDEX(Menu!$D$6:$D$205,MATCH($B1493,Menu!$B$6:$B$205,0)),"")</f>
        <v/>
      </c>
      <c r="H1493" s="15" t="str">
        <f t="shared" si="116"/>
        <v/>
      </c>
      <c r="I1493" s="15" t="str">
        <f t="shared" si="117"/>
        <v/>
      </c>
      <c r="J1493" s="10"/>
      <c r="K1493" s="10"/>
      <c r="L1493" t="str">
        <f t="shared" si="118"/>
        <v/>
      </c>
      <c r="M1493" s="14" t="str">
        <f t="shared" si="119"/>
        <v/>
      </c>
    </row>
    <row r="1494" spans="1:13" x14ac:dyDescent="0.25">
      <c r="A1494" s="16"/>
      <c r="B1494" s="10"/>
      <c r="C1494" s="14" t="str">
        <f>IFERROR(INDEX(Menu!$C$6:$C$205,MATCH($B1494,Menu!$B$6:$B$205,0)),"")</f>
        <v/>
      </c>
      <c r="D1494" s="18"/>
      <c r="E1494" s="8" t="str">
        <f>IFERROR(INDEX(Menu!$E$6:$E$205,MATCH($B1494,Menu!$B$6:$B$205,0)),"")</f>
        <v/>
      </c>
      <c r="F1494" s="8" t="str">
        <f t="shared" si="115"/>
        <v/>
      </c>
      <c r="G1494" s="15" t="str">
        <f>IFERROR(INDEX(Menu!$D$6:$D$205,MATCH($B1494,Menu!$B$6:$B$205,0)),"")</f>
        <v/>
      </c>
      <c r="H1494" s="15" t="str">
        <f t="shared" si="116"/>
        <v/>
      </c>
      <c r="I1494" s="15" t="str">
        <f t="shared" si="117"/>
        <v/>
      </c>
      <c r="J1494" s="10"/>
      <c r="K1494" s="10"/>
      <c r="L1494" t="str">
        <f t="shared" si="118"/>
        <v/>
      </c>
      <c r="M1494" s="14" t="str">
        <f t="shared" si="119"/>
        <v/>
      </c>
    </row>
    <row r="1495" spans="1:13" x14ac:dyDescent="0.25">
      <c r="A1495" s="16"/>
      <c r="B1495" s="10"/>
      <c r="C1495" s="14" t="str">
        <f>IFERROR(INDEX(Menu!$C$6:$C$205,MATCH($B1495,Menu!$B$6:$B$205,0)),"")</f>
        <v/>
      </c>
      <c r="D1495" s="18"/>
      <c r="E1495" s="8" t="str">
        <f>IFERROR(INDEX(Menu!$E$6:$E$205,MATCH($B1495,Menu!$B$6:$B$205,0)),"")</f>
        <v/>
      </c>
      <c r="F1495" s="8" t="str">
        <f t="shared" si="115"/>
        <v/>
      </c>
      <c r="G1495" s="15" t="str">
        <f>IFERROR(INDEX(Menu!$D$6:$D$205,MATCH($B1495,Menu!$B$6:$B$205,0)),"")</f>
        <v/>
      </c>
      <c r="H1495" s="15" t="str">
        <f t="shared" si="116"/>
        <v/>
      </c>
      <c r="I1495" s="15" t="str">
        <f t="shared" si="117"/>
        <v/>
      </c>
      <c r="J1495" s="10"/>
      <c r="K1495" s="10"/>
      <c r="L1495" t="str">
        <f t="shared" si="118"/>
        <v/>
      </c>
      <c r="M1495" s="14" t="str">
        <f t="shared" si="119"/>
        <v/>
      </c>
    </row>
    <row r="1496" spans="1:13" x14ac:dyDescent="0.25">
      <c r="A1496" s="16"/>
      <c r="B1496" s="10"/>
      <c r="C1496" s="14" t="str">
        <f>IFERROR(INDEX(Menu!$C$6:$C$205,MATCH($B1496,Menu!$B$6:$B$205,0)),"")</f>
        <v/>
      </c>
      <c r="D1496" s="18"/>
      <c r="E1496" s="8" t="str">
        <f>IFERROR(INDEX(Menu!$E$6:$E$205,MATCH($B1496,Menu!$B$6:$B$205,0)),"")</f>
        <v/>
      </c>
      <c r="F1496" s="8" t="str">
        <f t="shared" si="115"/>
        <v/>
      </c>
      <c r="G1496" s="15" t="str">
        <f>IFERROR(INDEX(Menu!$D$6:$D$205,MATCH($B1496,Menu!$B$6:$B$205,0)),"")</f>
        <v/>
      </c>
      <c r="H1496" s="15" t="str">
        <f t="shared" si="116"/>
        <v/>
      </c>
      <c r="I1496" s="15" t="str">
        <f t="shared" si="117"/>
        <v/>
      </c>
      <c r="J1496" s="10"/>
      <c r="K1496" s="10"/>
      <c r="L1496" t="str">
        <f t="shared" si="118"/>
        <v/>
      </c>
      <c r="M1496" s="14" t="str">
        <f t="shared" si="119"/>
        <v/>
      </c>
    </row>
    <row r="1497" spans="1:13" x14ac:dyDescent="0.25">
      <c r="A1497" s="16"/>
      <c r="B1497" s="10"/>
      <c r="C1497" s="14" t="str">
        <f>IFERROR(INDEX(Menu!$C$6:$C$205,MATCH($B1497,Menu!$B$6:$B$205,0)),"")</f>
        <v/>
      </c>
      <c r="D1497" s="18"/>
      <c r="E1497" s="8" t="str">
        <f>IFERROR(INDEX(Menu!$E$6:$E$205,MATCH($B1497,Menu!$B$6:$B$205,0)),"")</f>
        <v/>
      </c>
      <c r="F1497" s="8" t="str">
        <f t="shared" si="115"/>
        <v/>
      </c>
      <c r="G1497" s="15" t="str">
        <f>IFERROR(INDEX(Menu!$D$6:$D$205,MATCH($B1497,Menu!$B$6:$B$205,0)),"")</f>
        <v/>
      </c>
      <c r="H1497" s="15" t="str">
        <f t="shared" si="116"/>
        <v/>
      </c>
      <c r="I1497" s="15" t="str">
        <f t="shared" si="117"/>
        <v/>
      </c>
      <c r="J1497" s="10"/>
      <c r="K1497" s="10"/>
      <c r="L1497" t="str">
        <f t="shared" si="118"/>
        <v/>
      </c>
      <c r="M1497" s="14" t="str">
        <f t="shared" si="119"/>
        <v/>
      </c>
    </row>
    <row r="1498" spans="1:13" x14ac:dyDescent="0.25">
      <c r="A1498" s="16"/>
      <c r="B1498" s="10"/>
      <c r="C1498" s="14" t="str">
        <f>IFERROR(INDEX(Menu!$C$6:$C$205,MATCH($B1498,Menu!$B$6:$B$205,0)),"")</f>
        <v/>
      </c>
      <c r="D1498" s="18"/>
      <c r="E1498" s="8" t="str">
        <f>IFERROR(INDEX(Menu!$E$6:$E$205,MATCH($B1498,Menu!$B$6:$B$205,0)),"")</f>
        <v/>
      </c>
      <c r="F1498" s="8" t="str">
        <f t="shared" si="115"/>
        <v/>
      </c>
      <c r="G1498" s="15" t="str">
        <f>IFERROR(INDEX(Menu!$D$6:$D$205,MATCH($B1498,Menu!$B$6:$B$205,0)),"")</f>
        <v/>
      </c>
      <c r="H1498" s="15" t="str">
        <f t="shared" si="116"/>
        <v/>
      </c>
      <c r="I1498" s="15" t="str">
        <f t="shared" si="117"/>
        <v/>
      </c>
      <c r="J1498" s="10"/>
      <c r="K1498" s="10"/>
      <c r="L1498" t="str">
        <f t="shared" si="118"/>
        <v/>
      </c>
      <c r="M1498" s="14" t="str">
        <f t="shared" si="119"/>
        <v/>
      </c>
    </row>
    <row r="1499" spans="1:13" x14ac:dyDescent="0.25">
      <c r="A1499" s="16"/>
      <c r="B1499" s="10"/>
      <c r="C1499" s="14" t="str">
        <f>IFERROR(INDEX(Menu!$C$6:$C$205,MATCH($B1499,Menu!$B$6:$B$205,0)),"")</f>
        <v/>
      </c>
      <c r="D1499" s="18"/>
      <c r="E1499" s="8" t="str">
        <f>IFERROR(INDEX(Menu!$E$6:$E$205,MATCH($B1499,Menu!$B$6:$B$205,0)),"")</f>
        <v/>
      </c>
      <c r="F1499" s="8" t="str">
        <f t="shared" si="115"/>
        <v/>
      </c>
      <c r="G1499" s="15" t="str">
        <f>IFERROR(INDEX(Menu!$D$6:$D$205,MATCH($B1499,Menu!$B$6:$B$205,0)),"")</f>
        <v/>
      </c>
      <c r="H1499" s="15" t="str">
        <f t="shared" si="116"/>
        <v/>
      </c>
      <c r="I1499" s="15" t="str">
        <f t="shared" si="117"/>
        <v/>
      </c>
      <c r="J1499" s="10"/>
      <c r="K1499" s="10"/>
      <c r="L1499" t="str">
        <f t="shared" si="118"/>
        <v/>
      </c>
      <c r="M1499" s="14" t="str">
        <f t="shared" si="119"/>
        <v/>
      </c>
    </row>
    <row r="1500" spans="1:13" x14ac:dyDescent="0.25">
      <c r="A1500" s="16"/>
      <c r="B1500" s="10"/>
      <c r="C1500" s="14" t="str">
        <f>IFERROR(INDEX(Menu!$C$6:$C$205,MATCH($B1500,Menu!$B$6:$B$205,0)),"")</f>
        <v/>
      </c>
      <c r="D1500" s="18"/>
      <c r="E1500" s="8" t="str">
        <f>IFERROR(INDEX(Menu!$E$6:$E$205,MATCH($B1500,Menu!$B$6:$B$205,0)),"")</f>
        <v/>
      </c>
      <c r="F1500" s="8" t="str">
        <f t="shared" si="115"/>
        <v/>
      </c>
      <c r="G1500" s="15" t="str">
        <f>IFERROR(INDEX(Menu!$D$6:$D$205,MATCH($B1500,Menu!$B$6:$B$205,0)),"")</f>
        <v/>
      </c>
      <c r="H1500" s="15" t="str">
        <f t="shared" si="116"/>
        <v/>
      </c>
      <c r="I1500" s="15" t="str">
        <f t="shared" si="117"/>
        <v/>
      </c>
      <c r="J1500" s="10"/>
      <c r="K1500" s="10"/>
      <c r="L1500" t="str">
        <f t="shared" si="118"/>
        <v/>
      </c>
      <c r="M1500" s="14" t="str">
        <f t="shared" si="119"/>
        <v/>
      </c>
    </row>
    <row r="1501" spans="1:13" x14ac:dyDescent="0.25">
      <c r="A1501" s="16"/>
      <c r="B1501" s="10"/>
      <c r="C1501" s="14" t="str">
        <f>IFERROR(INDEX(Menu!$C$6:$C$205,MATCH($B1501,Menu!$B$6:$B$205,0)),"")</f>
        <v/>
      </c>
      <c r="D1501" s="18"/>
      <c r="E1501" s="8" t="str">
        <f>IFERROR(INDEX(Menu!$E$6:$E$205,MATCH($B1501,Menu!$B$6:$B$205,0)),"")</f>
        <v/>
      </c>
      <c r="F1501" s="8" t="str">
        <f t="shared" si="115"/>
        <v/>
      </c>
      <c r="G1501" s="15" t="str">
        <f>IFERROR(INDEX(Menu!$D$6:$D$205,MATCH($B1501,Menu!$B$6:$B$205,0)),"")</f>
        <v/>
      </c>
      <c r="H1501" s="15" t="str">
        <f t="shared" si="116"/>
        <v/>
      </c>
      <c r="I1501" s="15" t="str">
        <f t="shared" si="117"/>
        <v/>
      </c>
      <c r="J1501" s="10"/>
      <c r="K1501" s="10"/>
      <c r="L1501" t="str">
        <f t="shared" si="118"/>
        <v/>
      </c>
      <c r="M1501" s="14" t="str">
        <f t="shared" si="119"/>
        <v/>
      </c>
    </row>
    <row r="1502" spans="1:13" x14ac:dyDescent="0.25">
      <c r="A1502" s="16"/>
      <c r="B1502" s="10"/>
      <c r="C1502" s="14" t="str">
        <f>IFERROR(INDEX(Menu!$C$6:$C$205,MATCH($B1502,Menu!$B$6:$B$205,0)),"")</f>
        <v/>
      </c>
      <c r="D1502" s="18"/>
      <c r="E1502" s="8" t="str">
        <f>IFERROR(INDEX(Menu!$E$6:$E$205,MATCH($B1502,Menu!$B$6:$B$205,0)),"")</f>
        <v/>
      </c>
      <c r="F1502" s="8" t="str">
        <f t="shared" si="115"/>
        <v/>
      </c>
      <c r="G1502" s="15" t="str">
        <f>IFERROR(INDEX(Menu!$D$6:$D$205,MATCH($B1502,Menu!$B$6:$B$205,0)),"")</f>
        <v/>
      </c>
      <c r="H1502" s="15" t="str">
        <f t="shared" si="116"/>
        <v/>
      </c>
      <c r="I1502" s="15" t="str">
        <f t="shared" si="117"/>
        <v/>
      </c>
      <c r="J1502" s="10"/>
      <c r="K1502" s="10"/>
      <c r="L1502" t="str">
        <f t="shared" si="118"/>
        <v/>
      </c>
      <c r="M1502" s="14" t="str">
        <f t="shared" si="119"/>
        <v/>
      </c>
    </row>
    <row r="1503" spans="1:13" x14ac:dyDescent="0.25">
      <c r="A1503" s="16"/>
      <c r="B1503" s="10"/>
      <c r="C1503" s="14" t="str">
        <f>IFERROR(INDEX(Menu!$C$6:$C$205,MATCH($B1503,Menu!$B$6:$B$205,0)),"")</f>
        <v/>
      </c>
      <c r="D1503" s="18"/>
      <c r="E1503" s="8" t="str">
        <f>IFERROR(INDEX(Menu!$E$6:$E$205,MATCH($B1503,Menu!$B$6:$B$205,0)),"")</f>
        <v/>
      </c>
      <c r="F1503" s="8" t="str">
        <f t="shared" si="115"/>
        <v/>
      </c>
      <c r="G1503" s="15" t="str">
        <f>IFERROR(INDEX(Menu!$D$6:$D$205,MATCH($B1503,Menu!$B$6:$B$205,0)),"")</f>
        <v/>
      </c>
      <c r="H1503" s="15" t="str">
        <f t="shared" si="116"/>
        <v/>
      </c>
      <c r="I1503" s="15" t="str">
        <f t="shared" si="117"/>
        <v/>
      </c>
      <c r="J1503" s="10"/>
      <c r="K1503" s="10"/>
      <c r="L1503" t="str">
        <f t="shared" si="118"/>
        <v/>
      </c>
      <c r="M1503" s="14" t="str">
        <f t="shared" si="119"/>
        <v/>
      </c>
    </row>
    <row r="1504" spans="1:13" x14ac:dyDescent="0.25">
      <c r="A1504" s="16"/>
      <c r="B1504" s="10"/>
      <c r="C1504" s="14" t="str">
        <f>IFERROR(INDEX(Menu!$C$6:$C$205,MATCH($B1504,Menu!$B$6:$B$205,0)),"")</f>
        <v/>
      </c>
      <c r="D1504" s="18"/>
      <c r="E1504" s="8" t="str">
        <f>IFERROR(INDEX(Menu!$E$6:$E$205,MATCH($B1504,Menu!$B$6:$B$205,0)),"")</f>
        <v/>
      </c>
      <c r="F1504" s="8" t="str">
        <f t="shared" si="115"/>
        <v/>
      </c>
      <c r="G1504" s="15" t="str">
        <f>IFERROR(INDEX(Menu!$D$6:$D$205,MATCH($B1504,Menu!$B$6:$B$205,0)),"")</f>
        <v/>
      </c>
      <c r="H1504" s="15" t="str">
        <f t="shared" si="116"/>
        <v/>
      </c>
      <c r="I1504" s="15" t="str">
        <f t="shared" si="117"/>
        <v/>
      </c>
      <c r="J1504" s="10"/>
      <c r="K1504" s="10"/>
      <c r="L1504" t="str">
        <f t="shared" si="118"/>
        <v/>
      </c>
      <c r="M1504" s="14" t="str">
        <f t="shared" si="119"/>
        <v/>
      </c>
    </row>
    <row r="1505" spans="1:13" x14ac:dyDescent="0.25">
      <c r="A1505" s="16"/>
      <c r="B1505" s="10"/>
      <c r="C1505" s="14" t="str">
        <f>IFERROR(INDEX(Menu!$C$6:$C$205,MATCH($B1505,Menu!$B$6:$B$205,0)),"")</f>
        <v/>
      </c>
      <c r="D1505" s="18"/>
      <c r="E1505" s="8" t="str">
        <f>IFERROR(INDEX(Menu!$E$6:$E$205,MATCH($B1505,Menu!$B$6:$B$205,0)),"")</f>
        <v/>
      </c>
      <c r="F1505" s="8" t="str">
        <f t="shared" si="115"/>
        <v/>
      </c>
      <c r="G1505" s="15" t="str">
        <f>IFERROR(INDEX(Menu!$D$6:$D$205,MATCH($B1505,Menu!$B$6:$B$205,0)),"")</f>
        <v/>
      </c>
      <c r="H1505" s="15" t="str">
        <f t="shared" si="116"/>
        <v/>
      </c>
      <c r="I1505" s="15" t="str">
        <f t="shared" si="117"/>
        <v/>
      </c>
      <c r="J1505" s="10"/>
      <c r="K1505" s="10"/>
      <c r="L1505" t="str">
        <f t="shared" si="118"/>
        <v/>
      </c>
      <c r="M1505" s="14" t="str">
        <f t="shared" si="119"/>
        <v/>
      </c>
    </row>
    <row r="1506" spans="1:13" x14ac:dyDescent="0.25">
      <c r="A1506" s="16"/>
      <c r="B1506" s="10"/>
      <c r="C1506" s="14" t="str">
        <f>IFERROR(INDEX(Menu!$C$6:$C$205,MATCH($B1506,Menu!$B$6:$B$205,0)),"")</f>
        <v/>
      </c>
      <c r="D1506" s="18"/>
      <c r="E1506" s="8" t="str">
        <f>IFERROR(INDEX(Menu!$E$6:$E$205,MATCH($B1506,Menu!$B$6:$B$205,0)),"")</f>
        <v/>
      </c>
      <c r="F1506" s="8" t="str">
        <f t="shared" si="115"/>
        <v/>
      </c>
      <c r="G1506" s="15" t="str">
        <f>IFERROR(INDEX(Menu!$D$6:$D$205,MATCH($B1506,Menu!$B$6:$B$205,0)),"")</f>
        <v/>
      </c>
      <c r="H1506" s="15" t="str">
        <f t="shared" si="116"/>
        <v/>
      </c>
      <c r="I1506" s="15" t="str">
        <f t="shared" si="117"/>
        <v/>
      </c>
      <c r="J1506" s="10"/>
      <c r="K1506" s="10"/>
      <c r="L1506" t="str">
        <f t="shared" si="118"/>
        <v/>
      </c>
      <c r="M1506" s="14" t="str">
        <f t="shared" si="119"/>
        <v/>
      </c>
    </row>
    <row r="1507" spans="1:13" x14ac:dyDescent="0.25">
      <c r="A1507" s="16"/>
      <c r="B1507" s="10"/>
      <c r="C1507" s="14" t="str">
        <f>IFERROR(INDEX(Menu!$C$6:$C$205,MATCH($B1507,Menu!$B$6:$B$205,0)),"")</f>
        <v/>
      </c>
      <c r="D1507" s="18"/>
      <c r="E1507" s="8" t="str">
        <f>IFERROR(INDEX(Menu!$E$6:$E$205,MATCH($B1507,Menu!$B$6:$B$205,0)),"")</f>
        <v/>
      </c>
      <c r="F1507" s="8" t="str">
        <f t="shared" si="115"/>
        <v/>
      </c>
      <c r="G1507" s="15" t="str">
        <f>IFERROR(INDEX(Menu!$D$6:$D$205,MATCH($B1507,Menu!$B$6:$B$205,0)),"")</f>
        <v/>
      </c>
      <c r="H1507" s="15" t="str">
        <f t="shared" si="116"/>
        <v/>
      </c>
      <c r="I1507" s="15" t="str">
        <f t="shared" si="117"/>
        <v/>
      </c>
      <c r="J1507" s="10"/>
      <c r="K1507" s="10"/>
      <c r="L1507" t="str">
        <f t="shared" si="118"/>
        <v/>
      </c>
      <c r="M1507" s="14" t="str">
        <f t="shared" si="119"/>
        <v/>
      </c>
    </row>
    <row r="1508" spans="1:13" x14ac:dyDescent="0.25">
      <c r="A1508" s="16"/>
      <c r="B1508" s="10"/>
      <c r="C1508" s="14" t="str">
        <f>IFERROR(INDEX(Menu!$C$6:$C$205,MATCH($B1508,Menu!$B$6:$B$205,0)),"")</f>
        <v/>
      </c>
      <c r="D1508" s="18"/>
      <c r="E1508" s="8" t="str">
        <f>IFERROR(INDEX(Menu!$E$6:$E$205,MATCH($B1508,Menu!$B$6:$B$205,0)),"")</f>
        <v/>
      </c>
      <c r="F1508" s="8" t="str">
        <f t="shared" si="115"/>
        <v/>
      </c>
      <c r="G1508" s="15" t="str">
        <f>IFERROR(INDEX(Menu!$D$6:$D$205,MATCH($B1508,Menu!$B$6:$B$205,0)),"")</f>
        <v/>
      </c>
      <c r="H1508" s="15" t="str">
        <f t="shared" si="116"/>
        <v/>
      </c>
      <c r="I1508" s="15" t="str">
        <f t="shared" si="117"/>
        <v/>
      </c>
      <c r="J1508" s="10"/>
      <c r="K1508" s="10"/>
      <c r="L1508" t="str">
        <f t="shared" si="118"/>
        <v/>
      </c>
      <c r="M1508" s="14" t="str">
        <f t="shared" si="119"/>
        <v/>
      </c>
    </row>
    <row r="1509" spans="1:13" x14ac:dyDescent="0.25">
      <c r="A1509" s="16"/>
      <c r="B1509" s="10"/>
      <c r="C1509" s="14" t="str">
        <f>IFERROR(INDEX(Menu!$C$6:$C$205,MATCH($B1509,Menu!$B$6:$B$205,0)),"")</f>
        <v/>
      </c>
      <c r="D1509" s="18"/>
      <c r="E1509" s="8" t="str">
        <f>IFERROR(INDEX(Menu!$E$6:$E$205,MATCH($B1509,Menu!$B$6:$B$205,0)),"")</f>
        <v/>
      </c>
      <c r="F1509" s="8" t="str">
        <f t="shared" si="115"/>
        <v/>
      </c>
      <c r="G1509" s="15" t="str">
        <f>IFERROR(INDEX(Menu!$D$6:$D$205,MATCH($B1509,Menu!$B$6:$B$205,0)),"")</f>
        <v/>
      </c>
      <c r="H1509" s="15" t="str">
        <f t="shared" si="116"/>
        <v/>
      </c>
      <c r="I1509" s="15" t="str">
        <f t="shared" si="117"/>
        <v/>
      </c>
      <c r="J1509" s="10"/>
      <c r="K1509" s="10"/>
      <c r="L1509" t="str">
        <f t="shared" si="118"/>
        <v/>
      </c>
      <c r="M1509" s="14" t="str">
        <f t="shared" si="119"/>
        <v/>
      </c>
    </row>
    <row r="1510" spans="1:13" x14ac:dyDescent="0.25">
      <c r="A1510" s="16"/>
      <c r="B1510" s="10"/>
      <c r="C1510" s="14" t="str">
        <f>IFERROR(INDEX(Menu!$C$6:$C$205,MATCH($B1510,Menu!$B$6:$B$205,0)),"")</f>
        <v/>
      </c>
      <c r="D1510" s="18"/>
      <c r="E1510" s="8" t="str">
        <f>IFERROR(INDEX(Menu!$E$6:$E$205,MATCH($B1510,Menu!$B$6:$B$205,0)),"")</f>
        <v/>
      </c>
      <c r="F1510" s="8" t="str">
        <f t="shared" si="115"/>
        <v/>
      </c>
      <c r="G1510" s="15" t="str">
        <f>IFERROR(INDEX(Menu!$D$6:$D$205,MATCH($B1510,Menu!$B$6:$B$205,0)),"")</f>
        <v/>
      </c>
      <c r="H1510" s="15" t="str">
        <f t="shared" si="116"/>
        <v/>
      </c>
      <c r="I1510" s="15" t="str">
        <f t="shared" si="117"/>
        <v/>
      </c>
      <c r="J1510" s="10"/>
      <c r="K1510" s="10"/>
      <c r="L1510" t="str">
        <f t="shared" si="118"/>
        <v/>
      </c>
      <c r="M1510" s="14" t="str">
        <f t="shared" si="119"/>
        <v/>
      </c>
    </row>
    <row r="1511" spans="1:13" x14ac:dyDescent="0.25">
      <c r="A1511" s="16"/>
      <c r="B1511" s="10"/>
      <c r="C1511" s="14" t="str">
        <f>IFERROR(INDEX(Menu!$C$6:$C$205,MATCH($B1511,Menu!$B$6:$B$205,0)),"")</f>
        <v/>
      </c>
      <c r="D1511" s="18"/>
      <c r="E1511" s="8" t="str">
        <f>IFERROR(INDEX(Menu!$E$6:$E$205,MATCH($B1511,Menu!$B$6:$B$205,0)),"")</f>
        <v/>
      </c>
      <c r="F1511" s="8" t="str">
        <f t="shared" si="115"/>
        <v/>
      </c>
      <c r="G1511" s="15" t="str">
        <f>IFERROR(INDEX(Menu!$D$6:$D$205,MATCH($B1511,Menu!$B$6:$B$205,0)),"")</f>
        <v/>
      </c>
      <c r="H1511" s="15" t="str">
        <f t="shared" si="116"/>
        <v/>
      </c>
      <c r="I1511" s="15" t="str">
        <f t="shared" si="117"/>
        <v/>
      </c>
      <c r="J1511" s="10"/>
      <c r="K1511" s="10"/>
      <c r="L1511" t="str">
        <f t="shared" si="118"/>
        <v/>
      </c>
      <c r="M1511" s="14" t="str">
        <f t="shared" si="119"/>
        <v/>
      </c>
    </row>
    <row r="1512" spans="1:13" x14ac:dyDescent="0.25">
      <c r="A1512" s="16"/>
      <c r="B1512" s="10"/>
      <c r="C1512" s="14" t="str">
        <f>IFERROR(INDEX(Menu!$C$6:$C$205,MATCH($B1512,Menu!$B$6:$B$205,0)),"")</f>
        <v/>
      </c>
      <c r="D1512" s="18"/>
      <c r="E1512" s="8" t="str">
        <f>IFERROR(INDEX(Menu!$E$6:$E$205,MATCH($B1512,Menu!$B$6:$B$205,0)),"")</f>
        <v/>
      </c>
      <c r="F1512" s="8" t="str">
        <f t="shared" si="115"/>
        <v/>
      </c>
      <c r="G1512" s="15" t="str">
        <f>IFERROR(INDEX(Menu!$D$6:$D$205,MATCH($B1512,Menu!$B$6:$B$205,0)),"")</f>
        <v/>
      </c>
      <c r="H1512" s="15" t="str">
        <f t="shared" si="116"/>
        <v/>
      </c>
      <c r="I1512" s="15" t="str">
        <f t="shared" si="117"/>
        <v/>
      </c>
      <c r="J1512" s="10"/>
      <c r="K1512" s="10"/>
      <c r="L1512" t="str">
        <f t="shared" si="118"/>
        <v/>
      </c>
      <c r="M1512" s="14" t="str">
        <f t="shared" si="119"/>
        <v/>
      </c>
    </row>
    <row r="1513" spans="1:13" x14ac:dyDescent="0.25">
      <c r="A1513" s="16"/>
      <c r="B1513" s="10"/>
      <c r="C1513" s="14" t="str">
        <f>IFERROR(INDEX(Menu!$C$6:$C$205,MATCH($B1513,Menu!$B$6:$B$205,0)),"")</f>
        <v/>
      </c>
      <c r="D1513" s="18"/>
      <c r="E1513" s="8" t="str">
        <f>IFERROR(INDEX(Menu!$E$6:$E$205,MATCH($B1513,Menu!$B$6:$B$205,0)),"")</f>
        <v/>
      </c>
      <c r="F1513" s="8" t="str">
        <f t="shared" si="115"/>
        <v/>
      </c>
      <c r="G1513" s="15" t="str">
        <f>IFERROR(INDEX(Menu!$D$6:$D$205,MATCH($B1513,Menu!$B$6:$B$205,0)),"")</f>
        <v/>
      </c>
      <c r="H1513" s="15" t="str">
        <f t="shared" si="116"/>
        <v/>
      </c>
      <c r="I1513" s="15" t="str">
        <f t="shared" si="117"/>
        <v/>
      </c>
      <c r="J1513" s="10"/>
      <c r="K1513" s="10"/>
      <c r="L1513" t="str">
        <f t="shared" si="118"/>
        <v/>
      </c>
      <c r="M1513" s="14" t="str">
        <f t="shared" si="119"/>
        <v/>
      </c>
    </row>
    <row r="1514" spans="1:13" x14ac:dyDescent="0.25">
      <c r="A1514" s="16"/>
      <c r="B1514" s="10"/>
      <c r="C1514" s="14" t="str">
        <f>IFERROR(INDEX(Menu!$C$6:$C$205,MATCH($B1514,Menu!$B$6:$B$205,0)),"")</f>
        <v/>
      </c>
      <c r="D1514" s="18"/>
      <c r="E1514" s="8" t="str">
        <f>IFERROR(INDEX(Menu!$E$6:$E$205,MATCH($B1514,Menu!$B$6:$B$205,0)),"")</f>
        <v/>
      </c>
      <c r="F1514" s="8" t="str">
        <f t="shared" si="115"/>
        <v/>
      </c>
      <c r="G1514" s="15" t="str">
        <f>IFERROR(INDEX(Menu!$D$6:$D$205,MATCH($B1514,Menu!$B$6:$B$205,0)),"")</f>
        <v/>
      </c>
      <c r="H1514" s="15" t="str">
        <f t="shared" si="116"/>
        <v/>
      </c>
      <c r="I1514" s="15" t="str">
        <f t="shared" si="117"/>
        <v/>
      </c>
      <c r="J1514" s="10"/>
      <c r="K1514" s="10"/>
      <c r="L1514" t="str">
        <f t="shared" si="118"/>
        <v/>
      </c>
      <c r="M1514" s="14" t="str">
        <f t="shared" si="119"/>
        <v/>
      </c>
    </row>
    <row r="1515" spans="1:13" x14ac:dyDescent="0.25">
      <c r="A1515" s="16"/>
      <c r="B1515" s="10"/>
      <c r="C1515" s="14" t="str">
        <f>IFERROR(INDEX(Menu!$C$6:$C$205,MATCH($B1515,Menu!$B$6:$B$205,0)),"")</f>
        <v/>
      </c>
      <c r="D1515" s="18"/>
      <c r="E1515" s="8" t="str">
        <f>IFERROR(INDEX(Menu!$E$6:$E$205,MATCH($B1515,Menu!$B$6:$B$205,0)),"")</f>
        <v/>
      </c>
      <c r="F1515" s="8" t="str">
        <f t="shared" si="115"/>
        <v/>
      </c>
      <c r="G1515" s="15" t="str">
        <f>IFERROR(INDEX(Menu!$D$6:$D$205,MATCH($B1515,Menu!$B$6:$B$205,0)),"")</f>
        <v/>
      </c>
      <c r="H1515" s="15" t="str">
        <f t="shared" si="116"/>
        <v/>
      </c>
      <c r="I1515" s="15" t="str">
        <f t="shared" si="117"/>
        <v/>
      </c>
      <c r="J1515" s="10"/>
      <c r="K1515" s="10"/>
      <c r="L1515" t="str">
        <f t="shared" si="118"/>
        <v/>
      </c>
      <c r="M1515" s="14" t="str">
        <f t="shared" si="119"/>
        <v/>
      </c>
    </row>
    <row r="1516" spans="1:13" x14ac:dyDescent="0.25">
      <c r="A1516" s="16"/>
      <c r="B1516" s="10"/>
      <c r="C1516" s="14" t="str">
        <f>IFERROR(INDEX(Menu!$C$6:$C$205,MATCH($B1516,Menu!$B$6:$B$205,0)),"")</f>
        <v/>
      </c>
      <c r="D1516" s="18"/>
      <c r="E1516" s="8" t="str">
        <f>IFERROR(INDEX(Menu!$E$6:$E$205,MATCH($B1516,Menu!$B$6:$B$205,0)),"")</f>
        <v/>
      </c>
      <c r="F1516" s="8" t="str">
        <f t="shared" si="115"/>
        <v/>
      </c>
      <c r="G1516" s="15" t="str">
        <f>IFERROR(INDEX(Menu!$D$6:$D$205,MATCH($B1516,Menu!$B$6:$B$205,0)),"")</f>
        <v/>
      </c>
      <c r="H1516" s="15" t="str">
        <f t="shared" si="116"/>
        <v/>
      </c>
      <c r="I1516" s="15" t="str">
        <f t="shared" si="117"/>
        <v/>
      </c>
      <c r="J1516" s="10"/>
      <c r="K1516" s="10"/>
      <c r="L1516" t="str">
        <f t="shared" si="118"/>
        <v/>
      </c>
      <c r="M1516" s="14" t="str">
        <f t="shared" si="119"/>
        <v/>
      </c>
    </row>
    <row r="1517" spans="1:13" x14ac:dyDescent="0.25">
      <c r="A1517" s="16"/>
      <c r="B1517" s="10"/>
      <c r="C1517" s="14" t="str">
        <f>IFERROR(INDEX(Menu!$C$6:$C$205,MATCH($B1517,Menu!$B$6:$B$205,0)),"")</f>
        <v/>
      </c>
      <c r="D1517" s="18"/>
      <c r="E1517" s="8" t="str">
        <f>IFERROR(INDEX(Menu!$E$6:$E$205,MATCH($B1517,Menu!$B$6:$B$205,0)),"")</f>
        <v/>
      </c>
      <c r="F1517" s="8" t="str">
        <f t="shared" si="115"/>
        <v/>
      </c>
      <c r="G1517" s="15" t="str">
        <f>IFERROR(INDEX(Menu!$D$6:$D$205,MATCH($B1517,Menu!$B$6:$B$205,0)),"")</f>
        <v/>
      </c>
      <c r="H1517" s="15" t="str">
        <f t="shared" si="116"/>
        <v/>
      </c>
      <c r="I1517" s="15" t="str">
        <f t="shared" si="117"/>
        <v/>
      </c>
      <c r="J1517" s="10"/>
      <c r="K1517" s="10"/>
      <c r="L1517" t="str">
        <f t="shared" si="118"/>
        <v/>
      </c>
      <c r="M1517" s="14" t="str">
        <f t="shared" si="119"/>
        <v/>
      </c>
    </row>
    <row r="1518" spans="1:13" x14ac:dyDescent="0.25">
      <c r="A1518" s="16"/>
      <c r="B1518" s="10"/>
      <c r="C1518" s="14" t="str">
        <f>IFERROR(INDEX(Menu!$C$6:$C$205,MATCH($B1518,Menu!$B$6:$B$205,0)),"")</f>
        <v/>
      </c>
      <c r="D1518" s="18"/>
      <c r="E1518" s="8" t="str">
        <f>IFERROR(INDEX(Menu!$E$6:$E$205,MATCH($B1518,Menu!$B$6:$B$205,0)),"")</f>
        <v/>
      </c>
      <c r="F1518" s="8" t="str">
        <f t="shared" si="115"/>
        <v/>
      </c>
      <c r="G1518" s="15" t="str">
        <f>IFERROR(INDEX(Menu!$D$6:$D$205,MATCH($B1518,Menu!$B$6:$B$205,0)),"")</f>
        <v/>
      </c>
      <c r="H1518" s="15" t="str">
        <f t="shared" si="116"/>
        <v/>
      </c>
      <c r="I1518" s="15" t="str">
        <f t="shared" si="117"/>
        <v/>
      </c>
      <c r="J1518" s="10"/>
      <c r="K1518" s="10"/>
      <c r="L1518" t="str">
        <f t="shared" si="118"/>
        <v/>
      </c>
      <c r="M1518" s="14" t="str">
        <f t="shared" si="119"/>
        <v/>
      </c>
    </row>
    <row r="1519" spans="1:13" x14ac:dyDescent="0.25">
      <c r="A1519" s="16"/>
      <c r="B1519" s="10"/>
      <c r="C1519" s="14" t="str">
        <f>IFERROR(INDEX(Menu!$C$6:$C$205,MATCH($B1519,Menu!$B$6:$B$205,0)),"")</f>
        <v/>
      </c>
      <c r="D1519" s="18"/>
      <c r="E1519" s="8" t="str">
        <f>IFERROR(INDEX(Menu!$E$6:$E$205,MATCH($B1519,Menu!$B$6:$B$205,0)),"")</f>
        <v/>
      </c>
      <c r="F1519" s="8" t="str">
        <f t="shared" si="115"/>
        <v/>
      </c>
      <c r="G1519" s="15" t="str">
        <f>IFERROR(INDEX(Menu!$D$6:$D$205,MATCH($B1519,Menu!$B$6:$B$205,0)),"")</f>
        <v/>
      </c>
      <c r="H1519" s="15" t="str">
        <f t="shared" si="116"/>
        <v/>
      </c>
      <c r="I1519" s="15" t="str">
        <f t="shared" si="117"/>
        <v/>
      </c>
      <c r="J1519" s="10"/>
      <c r="K1519" s="10"/>
      <c r="L1519" t="str">
        <f t="shared" si="118"/>
        <v/>
      </c>
      <c r="M1519" s="14" t="str">
        <f t="shared" si="119"/>
        <v/>
      </c>
    </row>
    <row r="1520" spans="1:13" x14ac:dyDescent="0.25">
      <c r="A1520" s="16"/>
      <c r="B1520" s="10"/>
      <c r="C1520" s="14" t="str">
        <f>IFERROR(INDEX(Menu!$C$6:$C$205,MATCH($B1520,Menu!$B$6:$B$205,0)),"")</f>
        <v/>
      </c>
      <c r="D1520" s="18"/>
      <c r="E1520" s="8" t="str">
        <f>IFERROR(INDEX(Menu!$E$6:$E$205,MATCH($B1520,Menu!$B$6:$B$205,0)),"")</f>
        <v/>
      </c>
      <c r="F1520" s="8" t="str">
        <f t="shared" si="115"/>
        <v/>
      </c>
      <c r="G1520" s="15" t="str">
        <f>IFERROR(INDEX(Menu!$D$6:$D$205,MATCH($B1520,Menu!$B$6:$B$205,0)),"")</f>
        <v/>
      </c>
      <c r="H1520" s="15" t="str">
        <f t="shared" si="116"/>
        <v/>
      </c>
      <c r="I1520" s="15" t="str">
        <f t="shared" si="117"/>
        <v/>
      </c>
      <c r="J1520" s="10"/>
      <c r="K1520" s="10"/>
      <c r="L1520" t="str">
        <f t="shared" si="118"/>
        <v/>
      </c>
      <c r="M1520" s="14" t="str">
        <f t="shared" si="119"/>
        <v/>
      </c>
    </row>
    <row r="1521" spans="1:13" x14ac:dyDescent="0.25">
      <c r="A1521" s="16"/>
      <c r="B1521" s="10"/>
      <c r="C1521" s="14" t="str">
        <f>IFERROR(INDEX(Menu!$C$6:$C$205,MATCH($B1521,Menu!$B$6:$B$205,0)),"")</f>
        <v/>
      </c>
      <c r="D1521" s="18"/>
      <c r="E1521" s="8" t="str">
        <f>IFERROR(INDEX(Menu!$E$6:$E$205,MATCH($B1521,Menu!$B$6:$B$205,0)),"")</f>
        <v/>
      </c>
      <c r="F1521" s="8" t="str">
        <f t="shared" si="115"/>
        <v/>
      </c>
      <c r="G1521" s="15" t="str">
        <f>IFERROR(INDEX(Menu!$D$6:$D$205,MATCH($B1521,Menu!$B$6:$B$205,0)),"")</f>
        <v/>
      </c>
      <c r="H1521" s="15" t="str">
        <f t="shared" si="116"/>
        <v/>
      </c>
      <c r="I1521" s="15" t="str">
        <f t="shared" si="117"/>
        <v/>
      </c>
      <c r="J1521" s="10"/>
      <c r="K1521" s="10"/>
      <c r="L1521" t="str">
        <f t="shared" si="118"/>
        <v/>
      </c>
      <c r="M1521" s="14" t="str">
        <f t="shared" si="119"/>
        <v/>
      </c>
    </row>
    <row r="1522" spans="1:13" x14ac:dyDescent="0.25">
      <c r="A1522" s="16"/>
      <c r="B1522" s="10"/>
      <c r="C1522" s="14" t="str">
        <f>IFERROR(INDEX(Menu!$C$6:$C$205,MATCH($B1522,Menu!$B$6:$B$205,0)),"")</f>
        <v/>
      </c>
      <c r="D1522" s="18"/>
      <c r="E1522" s="8" t="str">
        <f>IFERROR(INDEX(Menu!$E$6:$E$205,MATCH($B1522,Menu!$B$6:$B$205,0)),"")</f>
        <v/>
      </c>
      <c r="F1522" s="8" t="str">
        <f t="shared" si="115"/>
        <v/>
      </c>
      <c r="G1522" s="15" t="str">
        <f>IFERROR(INDEX(Menu!$D$6:$D$205,MATCH($B1522,Menu!$B$6:$B$205,0)),"")</f>
        <v/>
      </c>
      <c r="H1522" s="15" t="str">
        <f t="shared" si="116"/>
        <v/>
      </c>
      <c r="I1522" s="15" t="str">
        <f t="shared" si="117"/>
        <v/>
      </c>
      <c r="J1522" s="10"/>
      <c r="K1522" s="10"/>
      <c r="L1522" t="str">
        <f t="shared" si="118"/>
        <v/>
      </c>
      <c r="M1522" s="14" t="str">
        <f t="shared" si="119"/>
        <v/>
      </c>
    </row>
    <row r="1523" spans="1:13" x14ac:dyDescent="0.25">
      <c r="A1523" s="16"/>
      <c r="B1523" s="10"/>
      <c r="C1523" s="14" t="str">
        <f>IFERROR(INDEX(Menu!$C$6:$C$205,MATCH($B1523,Menu!$B$6:$B$205,0)),"")</f>
        <v/>
      </c>
      <c r="D1523" s="18"/>
      <c r="E1523" s="8" t="str">
        <f>IFERROR(INDEX(Menu!$E$6:$E$205,MATCH($B1523,Menu!$B$6:$B$205,0)),"")</f>
        <v/>
      </c>
      <c r="F1523" s="8" t="str">
        <f t="shared" si="115"/>
        <v/>
      </c>
      <c r="G1523" s="15" t="str">
        <f>IFERROR(INDEX(Menu!$D$6:$D$205,MATCH($B1523,Menu!$B$6:$B$205,0)),"")</f>
        <v/>
      </c>
      <c r="H1523" s="15" t="str">
        <f t="shared" si="116"/>
        <v/>
      </c>
      <c r="I1523" s="15" t="str">
        <f t="shared" si="117"/>
        <v/>
      </c>
      <c r="J1523" s="10"/>
      <c r="K1523" s="10"/>
      <c r="L1523" t="str">
        <f t="shared" si="118"/>
        <v/>
      </c>
      <c r="M1523" s="14" t="str">
        <f t="shared" si="119"/>
        <v/>
      </c>
    </row>
    <row r="1524" spans="1:13" x14ac:dyDescent="0.25">
      <c r="A1524" s="16"/>
      <c r="B1524" s="10"/>
      <c r="C1524" s="14" t="str">
        <f>IFERROR(INDEX(Menu!$C$6:$C$205,MATCH($B1524,Menu!$B$6:$B$205,0)),"")</f>
        <v/>
      </c>
      <c r="D1524" s="18"/>
      <c r="E1524" s="8" t="str">
        <f>IFERROR(INDEX(Menu!$E$6:$E$205,MATCH($B1524,Menu!$B$6:$B$205,0)),"")</f>
        <v/>
      </c>
      <c r="F1524" s="8" t="str">
        <f t="shared" si="115"/>
        <v/>
      </c>
      <c r="G1524" s="15" t="str">
        <f>IFERROR(INDEX(Menu!$D$6:$D$205,MATCH($B1524,Menu!$B$6:$B$205,0)),"")</f>
        <v/>
      </c>
      <c r="H1524" s="15" t="str">
        <f t="shared" si="116"/>
        <v/>
      </c>
      <c r="I1524" s="15" t="str">
        <f t="shared" si="117"/>
        <v/>
      </c>
      <c r="J1524" s="10"/>
      <c r="K1524" s="10"/>
      <c r="L1524" t="str">
        <f t="shared" si="118"/>
        <v/>
      </c>
      <c r="M1524" s="14" t="str">
        <f t="shared" si="119"/>
        <v/>
      </c>
    </row>
    <row r="1525" spans="1:13" x14ac:dyDescent="0.25">
      <c r="A1525" s="16"/>
      <c r="B1525" s="10"/>
      <c r="C1525" s="14" t="str">
        <f>IFERROR(INDEX(Menu!$C$6:$C$205,MATCH($B1525,Menu!$B$6:$B$205,0)),"")</f>
        <v/>
      </c>
      <c r="D1525" s="18"/>
      <c r="E1525" s="8" t="str">
        <f>IFERROR(INDEX(Menu!$E$6:$E$205,MATCH($B1525,Menu!$B$6:$B$205,0)),"")</f>
        <v/>
      </c>
      <c r="F1525" s="8" t="str">
        <f t="shared" si="115"/>
        <v/>
      </c>
      <c r="G1525" s="15" t="str">
        <f>IFERROR(INDEX(Menu!$D$6:$D$205,MATCH($B1525,Menu!$B$6:$B$205,0)),"")</f>
        <v/>
      </c>
      <c r="H1525" s="15" t="str">
        <f t="shared" si="116"/>
        <v/>
      </c>
      <c r="I1525" s="15" t="str">
        <f t="shared" si="117"/>
        <v/>
      </c>
      <c r="J1525" s="10"/>
      <c r="K1525" s="10"/>
      <c r="L1525" t="str">
        <f t="shared" si="118"/>
        <v/>
      </c>
      <c r="M1525" s="14" t="str">
        <f t="shared" si="119"/>
        <v/>
      </c>
    </row>
    <row r="1526" spans="1:13" x14ac:dyDescent="0.25">
      <c r="A1526" s="16"/>
      <c r="B1526" s="10"/>
      <c r="C1526" s="14" t="str">
        <f>IFERROR(INDEX(Menu!$C$6:$C$205,MATCH($B1526,Menu!$B$6:$B$205,0)),"")</f>
        <v/>
      </c>
      <c r="D1526" s="18"/>
      <c r="E1526" s="8" t="str">
        <f>IFERROR(INDEX(Menu!$E$6:$E$205,MATCH($B1526,Menu!$B$6:$B$205,0)),"")</f>
        <v/>
      </c>
      <c r="F1526" s="8" t="str">
        <f t="shared" si="115"/>
        <v/>
      </c>
      <c r="G1526" s="15" t="str">
        <f>IFERROR(INDEX(Menu!$D$6:$D$205,MATCH($B1526,Menu!$B$6:$B$205,0)),"")</f>
        <v/>
      </c>
      <c r="H1526" s="15" t="str">
        <f t="shared" si="116"/>
        <v/>
      </c>
      <c r="I1526" s="15" t="str">
        <f t="shared" si="117"/>
        <v/>
      </c>
      <c r="J1526" s="10"/>
      <c r="K1526" s="10"/>
      <c r="L1526" t="str">
        <f t="shared" si="118"/>
        <v/>
      </c>
      <c r="M1526" s="14" t="str">
        <f t="shared" si="119"/>
        <v/>
      </c>
    </row>
    <row r="1527" spans="1:13" x14ac:dyDescent="0.25">
      <c r="A1527" s="16"/>
      <c r="B1527" s="10"/>
      <c r="C1527" s="14" t="str">
        <f>IFERROR(INDEX(Menu!$C$6:$C$205,MATCH($B1527,Menu!$B$6:$B$205,0)),"")</f>
        <v/>
      </c>
      <c r="D1527" s="18"/>
      <c r="E1527" s="8" t="str">
        <f>IFERROR(INDEX(Menu!$E$6:$E$205,MATCH($B1527,Menu!$B$6:$B$205,0)),"")</f>
        <v/>
      </c>
      <c r="F1527" s="8" t="str">
        <f t="shared" si="115"/>
        <v/>
      </c>
      <c r="G1527" s="15" t="str">
        <f>IFERROR(INDEX(Menu!$D$6:$D$205,MATCH($B1527,Menu!$B$6:$B$205,0)),"")</f>
        <v/>
      </c>
      <c r="H1527" s="15" t="str">
        <f t="shared" si="116"/>
        <v/>
      </c>
      <c r="I1527" s="15" t="str">
        <f t="shared" si="117"/>
        <v/>
      </c>
      <c r="J1527" s="10"/>
      <c r="K1527" s="10"/>
      <c r="L1527" t="str">
        <f t="shared" si="118"/>
        <v/>
      </c>
      <c r="M1527" s="14" t="str">
        <f t="shared" si="119"/>
        <v/>
      </c>
    </row>
    <row r="1528" spans="1:13" x14ac:dyDescent="0.25">
      <c r="A1528" s="16"/>
      <c r="B1528" s="10"/>
      <c r="C1528" s="14" t="str">
        <f>IFERROR(INDEX(Menu!$C$6:$C$205,MATCH($B1528,Menu!$B$6:$B$205,0)),"")</f>
        <v/>
      </c>
      <c r="D1528" s="18"/>
      <c r="E1528" s="8" t="str">
        <f>IFERROR(INDEX(Menu!$E$6:$E$205,MATCH($B1528,Menu!$B$6:$B$205,0)),"")</f>
        <v/>
      </c>
      <c r="F1528" s="8" t="str">
        <f t="shared" si="115"/>
        <v/>
      </c>
      <c r="G1528" s="15" t="str">
        <f>IFERROR(INDEX(Menu!$D$6:$D$205,MATCH($B1528,Menu!$B$6:$B$205,0)),"")</f>
        <v/>
      </c>
      <c r="H1528" s="15" t="str">
        <f t="shared" si="116"/>
        <v/>
      </c>
      <c r="I1528" s="15" t="str">
        <f t="shared" si="117"/>
        <v/>
      </c>
      <c r="J1528" s="10"/>
      <c r="K1528" s="10"/>
      <c r="L1528" t="str">
        <f t="shared" si="118"/>
        <v/>
      </c>
      <c r="M1528" s="14" t="str">
        <f t="shared" si="119"/>
        <v/>
      </c>
    </row>
    <row r="1529" spans="1:13" x14ac:dyDescent="0.25">
      <c r="A1529" s="16"/>
      <c r="B1529" s="10"/>
      <c r="C1529" s="14" t="str">
        <f>IFERROR(INDEX(Menu!$C$6:$C$205,MATCH($B1529,Menu!$B$6:$B$205,0)),"")</f>
        <v/>
      </c>
      <c r="D1529" s="18"/>
      <c r="E1529" s="8" t="str">
        <f>IFERROR(INDEX(Menu!$E$6:$E$205,MATCH($B1529,Menu!$B$6:$B$205,0)),"")</f>
        <v/>
      </c>
      <c r="F1529" s="8" t="str">
        <f t="shared" si="115"/>
        <v/>
      </c>
      <c r="G1529" s="15" t="str">
        <f>IFERROR(INDEX(Menu!$D$6:$D$205,MATCH($B1529,Menu!$B$6:$B$205,0)),"")</f>
        <v/>
      </c>
      <c r="H1529" s="15" t="str">
        <f t="shared" si="116"/>
        <v/>
      </c>
      <c r="I1529" s="15" t="str">
        <f t="shared" si="117"/>
        <v/>
      </c>
      <c r="J1529" s="10"/>
      <c r="K1529" s="10"/>
      <c r="L1529" t="str">
        <f t="shared" si="118"/>
        <v/>
      </c>
      <c r="M1529" s="14" t="str">
        <f t="shared" si="119"/>
        <v/>
      </c>
    </row>
    <row r="1530" spans="1:13" x14ac:dyDescent="0.25">
      <c r="A1530" s="16"/>
      <c r="B1530" s="10"/>
      <c r="C1530" s="14" t="str">
        <f>IFERROR(INDEX(Menu!$C$6:$C$205,MATCH($B1530,Menu!$B$6:$B$205,0)),"")</f>
        <v/>
      </c>
      <c r="D1530" s="18"/>
      <c r="E1530" s="8" t="str">
        <f>IFERROR(INDEX(Menu!$E$6:$E$205,MATCH($B1530,Menu!$B$6:$B$205,0)),"")</f>
        <v/>
      </c>
      <c r="F1530" s="8" t="str">
        <f t="shared" si="115"/>
        <v/>
      </c>
      <c r="G1530" s="15" t="str">
        <f>IFERROR(INDEX(Menu!$D$6:$D$205,MATCH($B1530,Menu!$B$6:$B$205,0)),"")</f>
        <v/>
      </c>
      <c r="H1530" s="15" t="str">
        <f t="shared" si="116"/>
        <v/>
      </c>
      <c r="I1530" s="15" t="str">
        <f t="shared" si="117"/>
        <v/>
      </c>
      <c r="J1530" s="10"/>
      <c r="K1530" s="10"/>
      <c r="L1530" t="str">
        <f t="shared" si="118"/>
        <v/>
      </c>
      <c r="M1530" s="14" t="str">
        <f t="shared" si="119"/>
        <v/>
      </c>
    </row>
    <row r="1531" spans="1:13" x14ac:dyDescent="0.25">
      <c r="A1531" s="16"/>
      <c r="B1531" s="10"/>
      <c r="C1531" s="14" t="str">
        <f>IFERROR(INDEX(Menu!$C$6:$C$205,MATCH($B1531,Menu!$B$6:$B$205,0)),"")</f>
        <v/>
      </c>
      <c r="D1531" s="18"/>
      <c r="E1531" s="8" t="str">
        <f>IFERROR(INDEX(Menu!$E$6:$E$205,MATCH($B1531,Menu!$B$6:$B$205,0)),"")</f>
        <v/>
      </c>
      <c r="F1531" s="8" t="str">
        <f t="shared" si="115"/>
        <v/>
      </c>
      <c r="G1531" s="15" t="str">
        <f>IFERROR(INDEX(Menu!$D$6:$D$205,MATCH($B1531,Menu!$B$6:$B$205,0)),"")</f>
        <v/>
      </c>
      <c r="H1531" s="15" t="str">
        <f t="shared" si="116"/>
        <v/>
      </c>
      <c r="I1531" s="15" t="str">
        <f t="shared" si="117"/>
        <v/>
      </c>
      <c r="J1531" s="10"/>
      <c r="K1531" s="10"/>
      <c r="L1531" t="str">
        <f t="shared" si="118"/>
        <v/>
      </c>
      <c r="M1531" s="14" t="str">
        <f t="shared" si="119"/>
        <v/>
      </c>
    </row>
    <row r="1532" spans="1:13" x14ac:dyDescent="0.25">
      <c r="A1532" s="16"/>
      <c r="B1532" s="10"/>
      <c r="C1532" s="14" t="str">
        <f>IFERROR(INDEX(Menu!$C$6:$C$205,MATCH($B1532,Menu!$B$6:$B$205,0)),"")</f>
        <v/>
      </c>
      <c r="D1532" s="18"/>
      <c r="E1532" s="8" t="str">
        <f>IFERROR(INDEX(Menu!$E$6:$E$205,MATCH($B1532,Menu!$B$6:$B$205,0)),"")</f>
        <v/>
      </c>
      <c r="F1532" s="8" t="str">
        <f t="shared" si="115"/>
        <v/>
      </c>
      <c r="G1532" s="15" t="str">
        <f>IFERROR(INDEX(Menu!$D$6:$D$205,MATCH($B1532,Menu!$B$6:$B$205,0)),"")</f>
        <v/>
      </c>
      <c r="H1532" s="15" t="str">
        <f t="shared" si="116"/>
        <v/>
      </c>
      <c r="I1532" s="15" t="str">
        <f t="shared" si="117"/>
        <v/>
      </c>
      <c r="J1532" s="10"/>
      <c r="K1532" s="10"/>
      <c r="L1532" t="str">
        <f t="shared" si="118"/>
        <v/>
      </c>
      <c r="M1532" s="14" t="str">
        <f t="shared" si="119"/>
        <v/>
      </c>
    </row>
    <row r="1533" spans="1:13" x14ac:dyDescent="0.25">
      <c r="A1533" s="16"/>
      <c r="B1533" s="10"/>
      <c r="C1533" s="14" t="str">
        <f>IFERROR(INDEX(Menu!$C$6:$C$205,MATCH($B1533,Menu!$B$6:$B$205,0)),"")</f>
        <v/>
      </c>
      <c r="D1533" s="18"/>
      <c r="E1533" s="8" t="str">
        <f>IFERROR(INDEX(Menu!$E$6:$E$205,MATCH($B1533,Menu!$B$6:$B$205,0)),"")</f>
        <v/>
      </c>
      <c r="F1533" s="8" t="str">
        <f t="shared" si="115"/>
        <v/>
      </c>
      <c r="G1533" s="15" t="str">
        <f>IFERROR(INDEX(Menu!$D$6:$D$205,MATCH($B1533,Menu!$B$6:$B$205,0)),"")</f>
        <v/>
      </c>
      <c r="H1533" s="15" t="str">
        <f t="shared" si="116"/>
        <v/>
      </c>
      <c r="I1533" s="15" t="str">
        <f t="shared" si="117"/>
        <v/>
      </c>
      <c r="J1533" s="10"/>
      <c r="K1533" s="10"/>
      <c r="L1533" t="str">
        <f t="shared" si="118"/>
        <v/>
      </c>
      <c r="M1533" s="14" t="str">
        <f t="shared" si="119"/>
        <v/>
      </c>
    </row>
    <row r="1534" spans="1:13" x14ac:dyDescent="0.25">
      <c r="A1534" s="16"/>
      <c r="B1534" s="10"/>
      <c r="C1534" s="14" t="str">
        <f>IFERROR(INDEX(Menu!$C$6:$C$205,MATCH($B1534,Menu!$B$6:$B$205,0)),"")</f>
        <v/>
      </c>
      <c r="D1534" s="18"/>
      <c r="E1534" s="8" t="str">
        <f>IFERROR(INDEX(Menu!$E$6:$E$205,MATCH($B1534,Menu!$B$6:$B$205,0)),"")</f>
        <v/>
      </c>
      <c r="F1534" s="8" t="str">
        <f t="shared" si="115"/>
        <v/>
      </c>
      <c r="G1534" s="15" t="str">
        <f>IFERROR(INDEX(Menu!$D$6:$D$205,MATCH($B1534,Menu!$B$6:$B$205,0)),"")</f>
        <v/>
      </c>
      <c r="H1534" s="15" t="str">
        <f t="shared" si="116"/>
        <v/>
      </c>
      <c r="I1534" s="15" t="str">
        <f t="shared" si="117"/>
        <v/>
      </c>
      <c r="J1534" s="10"/>
      <c r="K1534" s="10"/>
      <c r="L1534" t="str">
        <f t="shared" si="118"/>
        <v/>
      </c>
      <c r="M1534" s="14" t="str">
        <f t="shared" si="119"/>
        <v/>
      </c>
    </row>
    <row r="1535" spans="1:13" x14ac:dyDescent="0.25">
      <c r="A1535" s="16"/>
      <c r="B1535" s="10"/>
      <c r="C1535" s="14" t="str">
        <f>IFERROR(INDEX(Menu!$C$6:$C$205,MATCH($B1535,Menu!$B$6:$B$205,0)),"")</f>
        <v/>
      </c>
      <c r="D1535" s="18"/>
      <c r="E1535" s="8" t="str">
        <f>IFERROR(INDEX(Menu!$E$6:$E$205,MATCH($B1535,Menu!$B$6:$B$205,0)),"")</f>
        <v/>
      </c>
      <c r="F1535" s="8" t="str">
        <f t="shared" si="115"/>
        <v/>
      </c>
      <c r="G1535" s="15" t="str">
        <f>IFERROR(INDEX(Menu!$D$6:$D$205,MATCH($B1535,Menu!$B$6:$B$205,0)),"")</f>
        <v/>
      </c>
      <c r="H1535" s="15" t="str">
        <f t="shared" si="116"/>
        <v/>
      </c>
      <c r="I1535" s="15" t="str">
        <f t="shared" si="117"/>
        <v/>
      </c>
      <c r="J1535" s="10"/>
      <c r="K1535" s="10"/>
      <c r="L1535" t="str">
        <f t="shared" si="118"/>
        <v/>
      </c>
      <c r="M1535" s="14" t="str">
        <f t="shared" si="119"/>
        <v/>
      </c>
    </row>
    <row r="1536" spans="1:13" x14ac:dyDescent="0.25">
      <c r="A1536" s="16"/>
      <c r="B1536" s="10"/>
      <c r="C1536" s="14" t="str">
        <f>IFERROR(INDEX(Menu!$C$6:$C$205,MATCH($B1536,Menu!$B$6:$B$205,0)),"")</f>
        <v/>
      </c>
      <c r="D1536" s="18"/>
      <c r="E1536" s="8" t="str">
        <f>IFERROR(INDEX(Menu!$E$6:$E$205,MATCH($B1536,Menu!$B$6:$B$205,0)),"")</f>
        <v/>
      </c>
      <c r="F1536" s="8" t="str">
        <f t="shared" si="115"/>
        <v/>
      </c>
      <c r="G1536" s="15" t="str">
        <f>IFERROR(INDEX(Menu!$D$6:$D$205,MATCH($B1536,Menu!$B$6:$B$205,0)),"")</f>
        <v/>
      </c>
      <c r="H1536" s="15" t="str">
        <f t="shared" si="116"/>
        <v/>
      </c>
      <c r="I1536" s="15" t="str">
        <f t="shared" si="117"/>
        <v/>
      </c>
      <c r="J1536" s="10"/>
      <c r="K1536" s="10"/>
      <c r="L1536" t="str">
        <f t="shared" si="118"/>
        <v/>
      </c>
      <c r="M1536" s="14" t="str">
        <f t="shared" si="119"/>
        <v/>
      </c>
    </row>
    <row r="1537" spans="1:13" x14ac:dyDescent="0.25">
      <c r="A1537" s="16"/>
      <c r="B1537" s="10"/>
      <c r="C1537" s="14" t="str">
        <f>IFERROR(INDEX(Menu!$C$6:$C$205,MATCH($B1537,Menu!$B$6:$B$205,0)),"")</f>
        <v/>
      </c>
      <c r="D1537" s="18"/>
      <c r="E1537" s="8" t="str">
        <f>IFERROR(INDEX(Menu!$E$6:$E$205,MATCH($B1537,Menu!$B$6:$B$205,0)),"")</f>
        <v/>
      </c>
      <c r="F1537" s="8" t="str">
        <f t="shared" si="115"/>
        <v/>
      </c>
      <c r="G1537" s="15" t="str">
        <f>IFERROR(INDEX(Menu!$D$6:$D$205,MATCH($B1537,Menu!$B$6:$B$205,0)),"")</f>
        <v/>
      </c>
      <c r="H1537" s="15" t="str">
        <f t="shared" si="116"/>
        <v/>
      </c>
      <c r="I1537" s="15" t="str">
        <f t="shared" si="117"/>
        <v/>
      </c>
      <c r="J1537" s="10"/>
      <c r="K1537" s="10"/>
      <c r="L1537" t="str">
        <f t="shared" si="118"/>
        <v/>
      </c>
      <c r="M1537" s="14" t="str">
        <f t="shared" si="119"/>
        <v/>
      </c>
    </row>
    <row r="1538" spans="1:13" x14ac:dyDescent="0.25">
      <c r="A1538" s="16"/>
      <c r="B1538" s="10"/>
      <c r="C1538" s="14" t="str">
        <f>IFERROR(INDEX(Menu!$C$6:$C$205,MATCH($B1538,Menu!$B$6:$B$205,0)),"")</f>
        <v/>
      </c>
      <c r="D1538" s="18"/>
      <c r="E1538" s="8" t="str">
        <f>IFERROR(INDEX(Menu!$E$6:$E$205,MATCH($B1538,Menu!$B$6:$B$205,0)),"")</f>
        <v/>
      </c>
      <c r="F1538" s="8" t="str">
        <f t="shared" si="115"/>
        <v/>
      </c>
      <c r="G1538" s="15" t="str">
        <f>IFERROR(INDEX(Menu!$D$6:$D$205,MATCH($B1538,Menu!$B$6:$B$205,0)),"")</f>
        <v/>
      </c>
      <c r="H1538" s="15" t="str">
        <f t="shared" si="116"/>
        <v/>
      </c>
      <c r="I1538" s="15" t="str">
        <f t="shared" si="117"/>
        <v/>
      </c>
      <c r="J1538" s="10"/>
      <c r="K1538" s="10"/>
      <c r="L1538" t="str">
        <f t="shared" si="118"/>
        <v/>
      </c>
      <c r="M1538" s="14" t="str">
        <f t="shared" si="119"/>
        <v/>
      </c>
    </row>
    <row r="1539" spans="1:13" x14ac:dyDescent="0.25">
      <c r="A1539" s="16"/>
      <c r="B1539" s="10"/>
      <c r="C1539" s="14" t="str">
        <f>IFERROR(INDEX(Menu!$C$6:$C$205,MATCH($B1539,Menu!$B$6:$B$205,0)),"")</f>
        <v/>
      </c>
      <c r="D1539" s="18"/>
      <c r="E1539" s="8" t="str">
        <f>IFERROR(INDEX(Menu!$E$6:$E$205,MATCH($B1539,Menu!$B$6:$B$205,0)),"")</f>
        <v/>
      </c>
      <c r="F1539" s="8" t="str">
        <f t="shared" si="115"/>
        <v/>
      </c>
      <c r="G1539" s="15" t="str">
        <f>IFERROR(INDEX(Menu!$D$6:$D$205,MATCH($B1539,Menu!$B$6:$B$205,0)),"")</f>
        <v/>
      </c>
      <c r="H1539" s="15" t="str">
        <f t="shared" si="116"/>
        <v/>
      </c>
      <c r="I1539" s="15" t="str">
        <f t="shared" si="117"/>
        <v/>
      </c>
      <c r="J1539" s="10"/>
      <c r="K1539" s="10"/>
      <c r="L1539" t="str">
        <f t="shared" si="118"/>
        <v/>
      </c>
      <c r="M1539" s="14" t="str">
        <f t="shared" si="119"/>
        <v/>
      </c>
    </row>
    <row r="1540" spans="1:13" x14ac:dyDescent="0.25">
      <c r="A1540" s="16"/>
      <c r="B1540" s="10"/>
      <c r="C1540" s="14" t="str">
        <f>IFERROR(INDEX(Menu!$C$6:$C$205,MATCH($B1540,Menu!$B$6:$B$205,0)),"")</f>
        <v/>
      </c>
      <c r="D1540" s="18"/>
      <c r="E1540" s="8" t="str">
        <f>IFERROR(INDEX(Menu!$E$6:$E$205,MATCH($B1540,Menu!$B$6:$B$205,0)),"")</f>
        <v/>
      </c>
      <c r="F1540" s="8" t="str">
        <f t="shared" si="115"/>
        <v/>
      </c>
      <c r="G1540" s="15" t="str">
        <f>IFERROR(INDEX(Menu!$D$6:$D$205,MATCH($B1540,Menu!$B$6:$B$205,0)),"")</f>
        <v/>
      </c>
      <c r="H1540" s="15" t="str">
        <f t="shared" si="116"/>
        <v/>
      </c>
      <c r="I1540" s="15" t="str">
        <f t="shared" si="117"/>
        <v/>
      </c>
      <c r="J1540" s="10"/>
      <c r="K1540" s="10"/>
      <c r="L1540" t="str">
        <f t="shared" si="118"/>
        <v/>
      </c>
      <c r="M1540" s="14" t="str">
        <f t="shared" si="119"/>
        <v/>
      </c>
    </row>
    <row r="1541" spans="1:13" x14ac:dyDescent="0.25">
      <c r="A1541" s="16"/>
      <c r="B1541" s="10"/>
      <c r="C1541" s="14" t="str">
        <f>IFERROR(INDEX(Menu!$C$6:$C$205,MATCH($B1541,Menu!$B$6:$B$205,0)),"")</f>
        <v/>
      </c>
      <c r="D1541" s="18"/>
      <c r="E1541" s="8" t="str">
        <f>IFERROR(INDEX(Menu!$E$6:$E$205,MATCH($B1541,Menu!$B$6:$B$205,0)),"")</f>
        <v/>
      </c>
      <c r="F1541" s="8" t="str">
        <f t="shared" si="115"/>
        <v/>
      </c>
      <c r="G1541" s="15" t="str">
        <f>IFERROR(INDEX(Menu!$D$6:$D$205,MATCH($B1541,Menu!$B$6:$B$205,0)),"")</f>
        <v/>
      </c>
      <c r="H1541" s="15" t="str">
        <f t="shared" si="116"/>
        <v/>
      </c>
      <c r="I1541" s="15" t="str">
        <f t="shared" si="117"/>
        <v/>
      </c>
      <c r="J1541" s="10"/>
      <c r="K1541" s="10"/>
      <c r="L1541" t="str">
        <f t="shared" si="118"/>
        <v/>
      </c>
      <c r="M1541" s="14" t="str">
        <f t="shared" si="119"/>
        <v/>
      </c>
    </row>
    <row r="1542" spans="1:13" x14ac:dyDescent="0.25">
      <c r="A1542" s="16"/>
      <c r="B1542" s="10"/>
      <c r="C1542" s="14" t="str">
        <f>IFERROR(INDEX(Menu!$C$6:$C$205,MATCH($B1542,Menu!$B$6:$B$205,0)),"")</f>
        <v/>
      </c>
      <c r="D1542" s="18"/>
      <c r="E1542" s="8" t="str">
        <f>IFERROR(INDEX(Menu!$E$6:$E$205,MATCH($B1542,Menu!$B$6:$B$205,0)),"")</f>
        <v/>
      </c>
      <c r="F1542" s="8" t="str">
        <f t="shared" ref="F1542:F1605" si="120">IF(OR($D1542="",$E1542=""),"",$D1542*$E1542)</f>
        <v/>
      </c>
      <c r="G1542" s="15" t="str">
        <f>IFERROR(INDEX(Menu!$D$6:$D$205,MATCH($B1542,Menu!$B$6:$B$205,0)),"")</f>
        <v/>
      </c>
      <c r="H1542" s="15" t="str">
        <f t="shared" ref="H1542:H1605" si="121">IF(OR($D1542="",$G1542=""),"",$D1542*$G1542)</f>
        <v/>
      </c>
      <c r="I1542" s="15" t="str">
        <f t="shared" ref="I1542:I1605" si="122">IF(OR($F1542="",$H1542=""),"",$F1542-$H1542)</f>
        <v/>
      </c>
      <c r="J1542" s="10"/>
      <c r="K1542" s="10"/>
      <c r="L1542" t="str">
        <f t="shared" ref="L1542:L1605" si="123">IF($A1542="","",CHOOSE(WEEKDAY($A1542,2),"Lunes","Martes","Miercoles","Jueves","Viernes","Sabado","Domingo"))</f>
        <v/>
      </c>
      <c r="M1542" s="14" t="str">
        <f t="shared" ref="M1542:M1605" si="124">IF($A1542="","",TEXT($A1542,"YYYY-MM"))</f>
        <v/>
      </c>
    </row>
    <row r="1543" spans="1:13" x14ac:dyDescent="0.25">
      <c r="A1543" s="16"/>
      <c r="B1543" s="10"/>
      <c r="C1543" s="14" t="str">
        <f>IFERROR(INDEX(Menu!$C$6:$C$205,MATCH($B1543,Menu!$B$6:$B$205,0)),"")</f>
        <v/>
      </c>
      <c r="D1543" s="18"/>
      <c r="E1543" s="8" t="str">
        <f>IFERROR(INDEX(Menu!$E$6:$E$205,MATCH($B1543,Menu!$B$6:$B$205,0)),"")</f>
        <v/>
      </c>
      <c r="F1543" s="8" t="str">
        <f t="shared" si="120"/>
        <v/>
      </c>
      <c r="G1543" s="15" t="str">
        <f>IFERROR(INDEX(Menu!$D$6:$D$205,MATCH($B1543,Menu!$B$6:$B$205,0)),"")</f>
        <v/>
      </c>
      <c r="H1543" s="15" t="str">
        <f t="shared" si="121"/>
        <v/>
      </c>
      <c r="I1543" s="15" t="str">
        <f t="shared" si="122"/>
        <v/>
      </c>
      <c r="J1543" s="10"/>
      <c r="K1543" s="10"/>
      <c r="L1543" t="str">
        <f t="shared" si="123"/>
        <v/>
      </c>
      <c r="M1543" s="14" t="str">
        <f t="shared" si="124"/>
        <v/>
      </c>
    </row>
    <row r="1544" spans="1:13" x14ac:dyDescent="0.25">
      <c r="A1544" s="16"/>
      <c r="B1544" s="10"/>
      <c r="C1544" s="14" t="str">
        <f>IFERROR(INDEX(Menu!$C$6:$C$205,MATCH($B1544,Menu!$B$6:$B$205,0)),"")</f>
        <v/>
      </c>
      <c r="D1544" s="18"/>
      <c r="E1544" s="8" t="str">
        <f>IFERROR(INDEX(Menu!$E$6:$E$205,MATCH($B1544,Menu!$B$6:$B$205,0)),"")</f>
        <v/>
      </c>
      <c r="F1544" s="8" t="str">
        <f t="shared" si="120"/>
        <v/>
      </c>
      <c r="G1544" s="15" t="str">
        <f>IFERROR(INDEX(Menu!$D$6:$D$205,MATCH($B1544,Menu!$B$6:$B$205,0)),"")</f>
        <v/>
      </c>
      <c r="H1544" s="15" t="str">
        <f t="shared" si="121"/>
        <v/>
      </c>
      <c r="I1544" s="15" t="str">
        <f t="shared" si="122"/>
        <v/>
      </c>
      <c r="J1544" s="10"/>
      <c r="K1544" s="10"/>
      <c r="L1544" t="str">
        <f t="shared" si="123"/>
        <v/>
      </c>
      <c r="M1544" s="14" t="str">
        <f t="shared" si="124"/>
        <v/>
      </c>
    </row>
    <row r="1545" spans="1:13" x14ac:dyDescent="0.25">
      <c r="A1545" s="16"/>
      <c r="B1545" s="10"/>
      <c r="C1545" s="14" t="str">
        <f>IFERROR(INDEX(Menu!$C$6:$C$205,MATCH($B1545,Menu!$B$6:$B$205,0)),"")</f>
        <v/>
      </c>
      <c r="D1545" s="18"/>
      <c r="E1545" s="8" t="str">
        <f>IFERROR(INDEX(Menu!$E$6:$E$205,MATCH($B1545,Menu!$B$6:$B$205,0)),"")</f>
        <v/>
      </c>
      <c r="F1545" s="8" t="str">
        <f t="shared" si="120"/>
        <v/>
      </c>
      <c r="G1545" s="15" t="str">
        <f>IFERROR(INDEX(Menu!$D$6:$D$205,MATCH($B1545,Menu!$B$6:$B$205,0)),"")</f>
        <v/>
      </c>
      <c r="H1545" s="15" t="str">
        <f t="shared" si="121"/>
        <v/>
      </c>
      <c r="I1545" s="15" t="str">
        <f t="shared" si="122"/>
        <v/>
      </c>
      <c r="J1545" s="10"/>
      <c r="K1545" s="10"/>
      <c r="L1545" t="str">
        <f t="shared" si="123"/>
        <v/>
      </c>
      <c r="M1545" s="14" t="str">
        <f t="shared" si="124"/>
        <v/>
      </c>
    </row>
    <row r="1546" spans="1:13" x14ac:dyDescent="0.25">
      <c r="A1546" s="16"/>
      <c r="B1546" s="10"/>
      <c r="C1546" s="14" t="str">
        <f>IFERROR(INDEX(Menu!$C$6:$C$205,MATCH($B1546,Menu!$B$6:$B$205,0)),"")</f>
        <v/>
      </c>
      <c r="D1546" s="18"/>
      <c r="E1546" s="8" t="str">
        <f>IFERROR(INDEX(Menu!$E$6:$E$205,MATCH($B1546,Menu!$B$6:$B$205,0)),"")</f>
        <v/>
      </c>
      <c r="F1546" s="8" t="str">
        <f t="shared" si="120"/>
        <v/>
      </c>
      <c r="G1546" s="15" t="str">
        <f>IFERROR(INDEX(Menu!$D$6:$D$205,MATCH($B1546,Menu!$B$6:$B$205,0)),"")</f>
        <v/>
      </c>
      <c r="H1546" s="15" t="str">
        <f t="shared" si="121"/>
        <v/>
      </c>
      <c r="I1546" s="15" t="str">
        <f t="shared" si="122"/>
        <v/>
      </c>
      <c r="J1546" s="10"/>
      <c r="K1546" s="10"/>
      <c r="L1546" t="str">
        <f t="shared" si="123"/>
        <v/>
      </c>
      <c r="M1546" s="14" t="str">
        <f t="shared" si="124"/>
        <v/>
      </c>
    </row>
    <row r="1547" spans="1:13" x14ac:dyDescent="0.25">
      <c r="A1547" s="16"/>
      <c r="B1547" s="10"/>
      <c r="C1547" s="14" t="str">
        <f>IFERROR(INDEX(Menu!$C$6:$C$205,MATCH($B1547,Menu!$B$6:$B$205,0)),"")</f>
        <v/>
      </c>
      <c r="D1547" s="18"/>
      <c r="E1547" s="8" t="str">
        <f>IFERROR(INDEX(Menu!$E$6:$E$205,MATCH($B1547,Menu!$B$6:$B$205,0)),"")</f>
        <v/>
      </c>
      <c r="F1547" s="8" t="str">
        <f t="shared" si="120"/>
        <v/>
      </c>
      <c r="G1547" s="15" t="str">
        <f>IFERROR(INDEX(Menu!$D$6:$D$205,MATCH($B1547,Menu!$B$6:$B$205,0)),"")</f>
        <v/>
      </c>
      <c r="H1547" s="15" t="str">
        <f t="shared" si="121"/>
        <v/>
      </c>
      <c r="I1547" s="15" t="str">
        <f t="shared" si="122"/>
        <v/>
      </c>
      <c r="J1547" s="10"/>
      <c r="K1547" s="10"/>
      <c r="L1547" t="str">
        <f t="shared" si="123"/>
        <v/>
      </c>
      <c r="M1547" s="14" t="str">
        <f t="shared" si="124"/>
        <v/>
      </c>
    </row>
    <row r="1548" spans="1:13" x14ac:dyDescent="0.25">
      <c r="A1548" s="16"/>
      <c r="B1548" s="10"/>
      <c r="C1548" s="14" t="str">
        <f>IFERROR(INDEX(Menu!$C$6:$C$205,MATCH($B1548,Menu!$B$6:$B$205,0)),"")</f>
        <v/>
      </c>
      <c r="D1548" s="18"/>
      <c r="E1548" s="8" t="str">
        <f>IFERROR(INDEX(Menu!$E$6:$E$205,MATCH($B1548,Menu!$B$6:$B$205,0)),"")</f>
        <v/>
      </c>
      <c r="F1548" s="8" t="str">
        <f t="shared" si="120"/>
        <v/>
      </c>
      <c r="G1548" s="15" t="str">
        <f>IFERROR(INDEX(Menu!$D$6:$D$205,MATCH($B1548,Menu!$B$6:$B$205,0)),"")</f>
        <v/>
      </c>
      <c r="H1548" s="15" t="str">
        <f t="shared" si="121"/>
        <v/>
      </c>
      <c r="I1548" s="15" t="str">
        <f t="shared" si="122"/>
        <v/>
      </c>
      <c r="J1548" s="10"/>
      <c r="K1548" s="10"/>
      <c r="L1548" t="str">
        <f t="shared" si="123"/>
        <v/>
      </c>
      <c r="M1548" s="14" t="str">
        <f t="shared" si="124"/>
        <v/>
      </c>
    </row>
    <row r="1549" spans="1:13" x14ac:dyDescent="0.25">
      <c r="A1549" s="16"/>
      <c r="B1549" s="10"/>
      <c r="C1549" s="14" t="str">
        <f>IFERROR(INDEX(Menu!$C$6:$C$205,MATCH($B1549,Menu!$B$6:$B$205,0)),"")</f>
        <v/>
      </c>
      <c r="D1549" s="18"/>
      <c r="E1549" s="8" t="str">
        <f>IFERROR(INDEX(Menu!$E$6:$E$205,MATCH($B1549,Menu!$B$6:$B$205,0)),"")</f>
        <v/>
      </c>
      <c r="F1549" s="8" t="str">
        <f t="shared" si="120"/>
        <v/>
      </c>
      <c r="G1549" s="15" t="str">
        <f>IFERROR(INDEX(Menu!$D$6:$D$205,MATCH($B1549,Menu!$B$6:$B$205,0)),"")</f>
        <v/>
      </c>
      <c r="H1549" s="15" t="str">
        <f t="shared" si="121"/>
        <v/>
      </c>
      <c r="I1549" s="15" t="str">
        <f t="shared" si="122"/>
        <v/>
      </c>
      <c r="J1549" s="10"/>
      <c r="K1549" s="10"/>
      <c r="L1549" t="str">
        <f t="shared" si="123"/>
        <v/>
      </c>
      <c r="M1549" s="14" t="str">
        <f t="shared" si="124"/>
        <v/>
      </c>
    </row>
    <row r="1550" spans="1:13" x14ac:dyDescent="0.25">
      <c r="A1550" s="16"/>
      <c r="B1550" s="10"/>
      <c r="C1550" s="14" t="str">
        <f>IFERROR(INDEX(Menu!$C$6:$C$205,MATCH($B1550,Menu!$B$6:$B$205,0)),"")</f>
        <v/>
      </c>
      <c r="D1550" s="18"/>
      <c r="E1550" s="8" t="str">
        <f>IFERROR(INDEX(Menu!$E$6:$E$205,MATCH($B1550,Menu!$B$6:$B$205,0)),"")</f>
        <v/>
      </c>
      <c r="F1550" s="8" t="str">
        <f t="shared" si="120"/>
        <v/>
      </c>
      <c r="G1550" s="15" t="str">
        <f>IFERROR(INDEX(Menu!$D$6:$D$205,MATCH($B1550,Menu!$B$6:$B$205,0)),"")</f>
        <v/>
      </c>
      <c r="H1550" s="15" t="str">
        <f t="shared" si="121"/>
        <v/>
      </c>
      <c r="I1550" s="15" t="str">
        <f t="shared" si="122"/>
        <v/>
      </c>
      <c r="J1550" s="10"/>
      <c r="K1550" s="10"/>
      <c r="L1550" t="str">
        <f t="shared" si="123"/>
        <v/>
      </c>
      <c r="M1550" s="14" t="str">
        <f t="shared" si="124"/>
        <v/>
      </c>
    </row>
    <row r="1551" spans="1:13" x14ac:dyDescent="0.25">
      <c r="A1551" s="16"/>
      <c r="B1551" s="10"/>
      <c r="C1551" s="14" t="str">
        <f>IFERROR(INDEX(Menu!$C$6:$C$205,MATCH($B1551,Menu!$B$6:$B$205,0)),"")</f>
        <v/>
      </c>
      <c r="D1551" s="18"/>
      <c r="E1551" s="8" t="str">
        <f>IFERROR(INDEX(Menu!$E$6:$E$205,MATCH($B1551,Menu!$B$6:$B$205,0)),"")</f>
        <v/>
      </c>
      <c r="F1551" s="8" t="str">
        <f t="shared" si="120"/>
        <v/>
      </c>
      <c r="G1551" s="15" t="str">
        <f>IFERROR(INDEX(Menu!$D$6:$D$205,MATCH($B1551,Menu!$B$6:$B$205,0)),"")</f>
        <v/>
      </c>
      <c r="H1551" s="15" t="str">
        <f t="shared" si="121"/>
        <v/>
      </c>
      <c r="I1551" s="15" t="str">
        <f t="shared" si="122"/>
        <v/>
      </c>
      <c r="J1551" s="10"/>
      <c r="K1551" s="10"/>
      <c r="L1551" t="str">
        <f t="shared" si="123"/>
        <v/>
      </c>
      <c r="M1551" s="14" t="str">
        <f t="shared" si="124"/>
        <v/>
      </c>
    </row>
    <row r="1552" spans="1:13" x14ac:dyDescent="0.25">
      <c r="A1552" s="16"/>
      <c r="B1552" s="10"/>
      <c r="C1552" s="14" t="str">
        <f>IFERROR(INDEX(Menu!$C$6:$C$205,MATCH($B1552,Menu!$B$6:$B$205,0)),"")</f>
        <v/>
      </c>
      <c r="D1552" s="18"/>
      <c r="E1552" s="8" t="str">
        <f>IFERROR(INDEX(Menu!$E$6:$E$205,MATCH($B1552,Menu!$B$6:$B$205,0)),"")</f>
        <v/>
      </c>
      <c r="F1552" s="8" t="str">
        <f t="shared" si="120"/>
        <v/>
      </c>
      <c r="G1552" s="15" t="str">
        <f>IFERROR(INDEX(Menu!$D$6:$D$205,MATCH($B1552,Menu!$B$6:$B$205,0)),"")</f>
        <v/>
      </c>
      <c r="H1552" s="15" t="str">
        <f t="shared" si="121"/>
        <v/>
      </c>
      <c r="I1552" s="15" t="str">
        <f t="shared" si="122"/>
        <v/>
      </c>
      <c r="J1552" s="10"/>
      <c r="K1552" s="10"/>
      <c r="L1552" t="str">
        <f t="shared" si="123"/>
        <v/>
      </c>
      <c r="M1552" s="14" t="str">
        <f t="shared" si="124"/>
        <v/>
      </c>
    </row>
    <row r="1553" spans="1:13" x14ac:dyDescent="0.25">
      <c r="A1553" s="16"/>
      <c r="B1553" s="10"/>
      <c r="C1553" s="14" t="str">
        <f>IFERROR(INDEX(Menu!$C$6:$C$205,MATCH($B1553,Menu!$B$6:$B$205,0)),"")</f>
        <v/>
      </c>
      <c r="D1553" s="18"/>
      <c r="E1553" s="8" t="str">
        <f>IFERROR(INDEX(Menu!$E$6:$E$205,MATCH($B1553,Menu!$B$6:$B$205,0)),"")</f>
        <v/>
      </c>
      <c r="F1553" s="8" t="str">
        <f t="shared" si="120"/>
        <v/>
      </c>
      <c r="G1553" s="15" t="str">
        <f>IFERROR(INDEX(Menu!$D$6:$D$205,MATCH($B1553,Menu!$B$6:$B$205,0)),"")</f>
        <v/>
      </c>
      <c r="H1553" s="15" t="str">
        <f t="shared" si="121"/>
        <v/>
      </c>
      <c r="I1553" s="15" t="str">
        <f t="shared" si="122"/>
        <v/>
      </c>
      <c r="J1553" s="10"/>
      <c r="K1553" s="10"/>
      <c r="L1553" t="str">
        <f t="shared" si="123"/>
        <v/>
      </c>
      <c r="M1553" s="14" t="str">
        <f t="shared" si="124"/>
        <v/>
      </c>
    </row>
    <row r="1554" spans="1:13" x14ac:dyDescent="0.25">
      <c r="A1554" s="16"/>
      <c r="B1554" s="10"/>
      <c r="C1554" s="14" t="str">
        <f>IFERROR(INDEX(Menu!$C$6:$C$205,MATCH($B1554,Menu!$B$6:$B$205,0)),"")</f>
        <v/>
      </c>
      <c r="D1554" s="18"/>
      <c r="E1554" s="8" t="str">
        <f>IFERROR(INDEX(Menu!$E$6:$E$205,MATCH($B1554,Menu!$B$6:$B$205,0)),"")</f>
        <v/>
      </c>
      <c r="F1554" s="8" t="str">
        <f t="shared" si="120"/>
        <v/>
      </c>
      <c r="G1554" s="15" t="str">
        <f>IFERROR(INDEX(Menu!$D$6:$D$205,MATCH($B1554,Menu!$B$6:$B$205,0)),"")</f>
        <v/>
      </c>
      <c r="H1554" s="15" t="str">
        <f t="shared" si="121"/>
        <v/>
      </c>
      <c r="I1554" s="15" t="str">
        <f t="shared" si="122"/>
        <v/>
      </c>
      <c r="J1554" s="10"/>
      <c r="K1554" s="10"/>
      <c r="L1554" t="str">
        <f t="shared" si="123"/>
        <v/>
      </c>
      <c r="M1554" s="14" t="str">
        <f t="shared" si="124"/>
        <v/>
      </c>
    </row>
    <row r="1555" spans="1:13" x14ac:dyDescent="0.25">
      <c r="A1555" s="16"/>
      <c r="B1555" s="10"/>
      <c r="C1555" s="14" t="str">
        <f>IFERROR(INDEX(Menu!$C$6:$C$205,MATCH($B1555,Menu!$B$6:$B$205,0)),"")</f>
        <v/>
      </c>
      <c r="D1555" s="18"/>
      <c r="E1555" s="8" t="str">
        <f>IFERROR(INDEX(Menu!$E$6:$E$205,MATCH($B1555,Menu!$B$6:$B$205,0)),"")</f>
        <v/>
      </c>
      <c r="F1555" s="8" t="str">
        <f t="shared" si="120"/>
        <v/>
      </c>
      <c r="G1555" s="15" t="str">
        <f>IFERROR(INDEX(Menu!$D$6:$D$205,MATCH($B1555,Menu!$B$6:$B$205,0)),"")</f>
        <v/>
      </c>
      <c r="H1555" s="15" t="str">
        <f t="shared" si="121"/>
        <v/>
      </c>
      <c r="I1555" s="15" t="str">
        <f t="shared" si="122"/>
        <v/>
      </c>
      <c r="J1555" s="10"/>
      <c r="K1555" s="10"/>
      <c r="L1555" t="str">
        <f t="shared" si="123"/>
        <v/>
      </c>
      <c r="M1555" s="14" t="str">
        <f t="shared" si="124"/>
        <v/>
      </c>
    </row>
    <row r="1556" spans="1:13" x14ac:dyDescent="0.25">
      <c r="A1556" s="16"/>
      <c r="B1556" s="10"/>
      <c r="C1556" s="14" t="str">
        <f>IFERROR(INDEX(Menu!$C$6:$C$205,MATCH($B1556,Menu!$B$6:$B$205,0)),"")</f>
        <v/>
      </c>
      <c r="D1556" s="18"/>
      <c r="E1556" s="8" t="str">
        <f>IFERROR(INDEX(Menu!$E$6:$E$205,MATCH($B1556,Menu!$B$6:$B$205,0)),"")</f>
        <v/>
      </c>
      <c r="F1556" s="8" t="str">
        <f t="shared" si="120"/>
        <v/>
      </c>
      <c r="G1556" s="15" t="str">
        <f>IFERROR(INDEX(Menu!$D$6:$D$205,MATCH($B1556,Menu!$B$6:$B$205,0)),"")</f>
        <v/>
      </c>
      <c r="H1556" s="15" t="str">
        <f t="shared" si="121"/>
        <v/>
      </c>
      <c r="I1556" s="15" t="str">
        <f t="shared" si="122"/>
        <v/>
      </c>
      <c r="J1556" s="10"/>
      <c r="K1556" s="10"/>
      <c r="L1556" t="str">
        <f t="shared" si="123"/>
        <v/>
      </c>
      <c r="M1556" s="14" t="str">
        <f t="shared" si="124"/>
        <v/>
      </c>
    </row>
    <row r="1557" spans="1:13" x14ac:dyDescent="0.25">
      <c r="A1557" s="16"/>
      <c r="B1557" s="10"/>
      <c r="C1557" s="14" t="str">
        <f>IFERROR(INDEX(Menu!$C$6:$C$205,MATCH($B1557,Menu!$B$6:$B$205,0)),"")</f>
        <v/>
      </c>
      <c r="D1557" s="18"/>
      <c r="E1557" s="8" t="str">
        <f>IFERROR(INDEX(Menu!$E$6:$E$205,MATCH($B1557,Menu!$B$6:$B$205,0)),"")</f>
        <v/>
      </c>
      <c r="F1557" s="8" t="str">
        <f t="shared" si="120"/>
        <v/>
      </c>
      <c r="G1557" s="15" t="str">
        <f>IFERROR(INDEX(Menu!$D$6:$D$205,MATCH($B1557,Menu!$B$6:$B$205,0)),"")</f>
        <v/>
      </c>
      <c r="H1557" s="15" t="str">
        <f t="shared" si="121"/>
        <v/>
      </c>
      <c r="I1557" s="15" t="str">
        <f t="shared" si="122"/>
        <v/>
      </c>
      <c r="J1557" s="10"/>
      <c r="K1557" s="10"/>
      <c r="L1557" t="str">
        <f t="shared" si="123"/>
        <v/>
      </c>
      <c r="M1557" s="14" t="str">
        <f t="shared" si="124"/>
        <v/>
      </c>
    </row>
    <row r="1558" spans="1:13" x14ac:dyDescent="0.25">
      <c r="A1558" s="16"/>
      <c r="B1558" s="10"/>
      <c r="C1558" s="14" t="str">
        <f>IFERROR(INDEX(Menu!$C$6:$C$205,MATCH($B1558,Menu!$B$6:$B$205,0)),"")</f>
        <v/>
      </c>
      <c r="D1558" s="18"/>
      <c r="E1558" s="8" t="str">
        <f>IFERROR(INDEX(Menu!$E$6:$E$205,MATCH($B1558,Menu!$B$6:$B$205,0)),"")</f>
        <v/>
      </c>
      <c r="F1558" s="8" t="str">
        <f t="shared" si="120"/>
        <v/>
      </c>
      <c r="G1558" s="15" t="str">
        <f>IFERROR(INDEX(Menu!$D$6:$D$205,MATCH($B1558,Menu!$B$6:$B$205,0)),"")</f>
        <v/>
      </c>
      <c r="H1558" s="15" t="str">
        <f t="shared" si="121"/>
        <v/>
      </c>
      <c r="I1558" s="15" t="str">
        <f t="shared" si="122"/>
        <v/>
      </c>
      <c r="J1558" s="10"/>
      <c r="K1558" s="10"/>
      <c r="L1558" t="str">
        <f t="shared" si="123"/>
        <v/>
      </c>
      <c r="M1558" s="14" t="str">
        <f t="shared" si="124"/>
        <v/>
      </c>
    </row>
    <row r="1559" spans="1:13" x14ac:dyDescent="0.25">
      <c r="A1559" s="16"/>
      <c r="B1559" s="10"/>
      <c r="C1559" s="14" t="str">
        <f>IFERROR(INDEX(Menu!$C$6:$C$205,MATCH($B1559,Menu!$B$6:$B$205,0)),"")</f>
        <v/>
      </c>
      <c r="D1559" s="18"/>
      <c r="E1559" s="8" t="str">
        <f>IFERROR(INDEX(Menu!$E$6:$E$205,MATCH($B1559,Menu!$B$6:$B$205,0)),"")</f>
        <v/>
      </c>
      <c r="F1559" s="8" t="str">
        <f t="shared" si="120"/>
        <v/>
      </c>
      <c r="G1559" s="15" t="str">
        <f>IFERROR(INDEX(Menu!$D$6:$D$205,MATCH($B1559,Menu!$B$6:$B$205,0)),"")</f>
        <v/>
      </c>
      <c r="H1559" s="15" t="str">
        <f t="shared" si="121"/>
        <v/>
      </c>
      <c r="I1559" s="15" t="str">
        <f t="shared" si="122"/>
        <v/>
      </c>
      <c r="J1559" s="10"/>
      <c r="K1559" s="10"/>
      <c r="L1559" t="str">
        <f t="shared" si="123"/>
        <v/>
      </c>
      <c r="M1559" s="14" t="str">
        <f t="shared" si="124"/>
        <v/>
      </c>
    </row>
    <row r="1560" spans="1:13" x14ac:dyDescent="0.25">
      <c r="A1560" s="16"/>
      <c r="B1560" s="10"/>
      <c r="C1560" s="14" t="str">
        <f>IFERROR(INDEX(Menu!$C$6:$C$205,MATCH($B1560,Menu!$B$6:$B$205,0)),"")</f>
        <v/>
      </c>
      <c r="D1560" s="18"/>
      <c r="E1560" s="8" t="str">
        <f>IFERROR(INDEX(Menu!$E$6:$E$205,MATCH($B1560,Menu!$B$6:$B$205,0)),"")</f>
        <v/>
      </c>
      <c r="F1560" s="8" t="str">
        <f t="shared" si="120"/>
        <v/>
      </c>
      <c r="G1560" s="15" t="str">
        <f>IFERROR(INDEX(Menu!$D$6:$D$205,MATCH($B1560,Menu!$B$6:$B$205,0)),"")</f>
        <v/>
      </c>
      <c r="H1560" s="15" t="str">
        <f t="shared" si="121"/>
        <v/>
      </c>
      <c r="I1560" s="15" t="str">
        <f t="shared" si="122"/>
        <v/>
      </c>
      <c r="J1560" s="10"/>
      <c r="K1560" s="10"/>
      <c r="L1560" t="str">
        <f t="shared" si="123"/>
        <v/>
      </c>
      <c r="M1560" s="14" t="str">
        <f t="shared" si="124"/>
        <v/>
      </c>
    </row>
    <row r="1561" spans="1:13" x14ac:dyDescent="0.25">
      <c r="A1561" s="16"/>
      <c r="B1561" s="10"/>
      <c r="C1561" s="14" t="str">
        <f>IFERROR(INDEX(Menu!$C$6:$C$205,MATCH($B1561,Menu!$B$6:$B$205,0)),"")</f>
        <v/>
      </c>
      <c r="D1561" s="18"/>
      <c r="E1561" s="8" t="str">
        <f>IFERROR(INDEX(Menu!$E$6:$E$205,MATCH($B1561,Menu!$B$6:$B$205,0)),"")</f>
        <v/>
      </c>
      <c r="F1561" s="8" t="str">
        <f t="shared" si="120"/>
        <v/>
      </c>
      <c r="G1561" s="15" t="str">
        <f>IFERROR(INDEX(Menu!$D$6:$D$205,MATCH($B1561,Menu!$B$6:$B$205,0)),"")</f>
        <v/>
      </c>
      <c r="H1561" s="15" t="str">
        <f t="shared" si="121"/>
        <v/>
      </c>
      <c r="I1561" s="15" t="str">
        <f t="shared" si="122"/>
        <v/>
      </c>
      <c r="J1561" s="10"/>
      <c r="K1561" s="10"/>
      <c r="L1561" t="str">
        <f t="shared" si="123"/>
        <v/>
      </c>
      <c r="M1561" s="14" t="str">
        <f t="shared" si="124"/>
        <v/>
      </c>
    </row>
    <row r="1562" spans="1:13" x14ac:dyDescent="0.25">
      <c r="A1562" s="16"/>
      <c r="B1562" s="10"/>
      <c r="C1562" s="14" t="str">
        <f>IFERROR(INDEX(Menu!$C$6:$C$205,MATCH($B1562,Menu!$B$6:$B$205,0)),"")</f>
        <v/>
      </c>
      <c r="D1562" s="18"/>
      <c r="E1562" s="8" t="str">
        <f>IFERROR(INDEX(Menu!$E$6:$E$205,MATCH($B1562,Menu!$B$6:$B$205,0)),"")</f>
        <v/>
      </c>
      <c r="F1562" s="8" t="str">
        <f t="shared" si="120"/>
        <v/>
      </c>
      <c r="G1562" s="15" t="str">
        <f>IFERROR(INDEX(Menu!$D$6:$D$205,MATCH($B1562,Menu!$B$6:$B$205,0)),"")</f>
        <v/>
      </c>
      <c r="H1562" s="15" t="str">
        <f t="shared" si="121"/>
        <v/>
      </c>
      <c r="I1562" s="15" t="str">
        <f t="shared" si="122"/>
        <v/>
      </c>
      <c r="J1562" s="10"/>
      <c r="K1562" s="10"/>
      <c r="L1562" t="str">
        <f t="shared" si="123"/>
        <v/>
      </c>
      <c r="M1562" s="14" t="str">
        <f t="shared" si="124"/>
        <v/>
      </c>
    </row>
    <row r="1563" spans="1:13" x14ac:dyDescent="0.25">
      <c r="A1563" s="16"/>
      <c r="B1563" s="10"/>
      <c r="C1563" s="14" t="str">
        <f>IFERROR(INDEX(Menu!$C$6:$C$205,MATCH($B1563,Menu!$B$6:$B$205,0)),"")</f>
        <v/>
      </c>
      <c r="D1563" s="18"/>
      <c r="E1563" s="8" t="str">
        <f>IFERROR(INDEX(Menu!$E$6:$E$205,MATCH($B1563,Menu!$B$6:$B$205,0)),"")</f>
        <v/>
      </c>
      <c r="F1563" s="8" t="str">
        <f t="shared" si="120"/>
        <v/>
      </c>
      <c r="G1563" s="15" t="str">
        <f>IFERROR(INDEX(Menu!$D$6:$D$205,MATCH($B1563,Menu!$B$6:$B$205,0)),"")</f>
        <v/>
      </c>
      <c r="H1563" s="15" t="str">
        <f t="shared" si="121"/>
        <v/>
      </c>
      <c r="I1563" s="15" t="str">
        <f t="shared" si="122"/>
        <v/>
      </c>
      <c r="J1563" s="10"/>
      <c r="K1563" s="10"/>
      <c r="L1563" t="str">
        <f t="shared" si="123"/>
        <v/>
      </c>
      <c r="M1563" s="14" t="str">
        <f t="shared" si="124"/>
        <v/>
      </c>
    </row>
    <row r="1564" spans="1:13" x14ac:dyDescent="0.25">
      <c r="A1564" s="16"/>
      <c r="B1564" s="10"/>
      <c r="C1564" s="14" t="str">
        <f>IFERROR(INDEX(Menu!$C$6:$C$205,MATCH($B1564,Menu!$B$6:$B$205,0)),"")</f>
        <v/>
      </c>
      <c r="D1564" s="18"/>
      <c r="E1564" s="8" t="str">
        <f>IFERROR(INDEX(Menu!$E$6:$E$205,MATCH($B1564,Menu!$B$6:$B$205,0)),"")</f>
        <v/>
      </c>
      <c r="F1564" s="8" t="str">
        <f t="shared" si="120"/>
        <v/>
      </c>
      <c r="G1564" s="15" t="str">
        <f>IFERROR(INDEX(Menu!$D$6:$D$205,MATCH($B1564,Menu!$B$6:$B$205,0)),"")</f>
        <v/>
      </c>
      <c r="H1564" s="15" t="str">
        <f t="shared" si="121"/>
        <v/>
      </c>
      <c r="I1564" s="15" t="str">
        <f t="shared" si="122"/>
        <v/>
      </c>
      <c r="J1564" s="10"/>
      <c r="K1564" s="10"/>
      <c r="L1564" t="str">
        <f t="shared" si="123"/>
        <v/>
      </c>
      <c r="M1564" s="14" t="str">
        <f t="shared" si="124"/>
        <v/>
      </c>
    </row>
    <row r="1565" spans="1:13" x14ac:dyDescent="0.25">
      <c r="A1565" s="16"/>
      <c r="B1565" s="10"/>
      <c r="C1565" s="14" t="str">
        <f>IFERROR(INDEX(Menu!$C$6:$C$205,MATCH($B1565,Menu!$B$6:$B$205,0)),"")</f>
        <v/>
      </c>
      <c r="D1565" s="18"/>
      <c r="E1565" s="8" t="str">
        <f>IFERROR(INDEX(Menu!$E$6:$E$205,MATCH($B1565,Menu!$B$6:$B$205,0)),"")</f>
        <v/>
      </c>
      <c r="F1565" s="8" t="str">
        <f t="shared" si="120"/>
        <v/>
      </c>
      <c r="G1565" s="15" t="str">
        <f>IFERROR(INDEX(Menu!$D$6:$D$205,MATCH($B1565,Menu!$B$6:$B$205,0)),"")</f>
        <v/>
      </c>
      <c r="H1565" s="15" t="str">
        <f t="shared" si="121"/>
        <v/>
      </c>
      <c r="I1565" s="15" t="str">
        <f t="shared" si="122"/>
        <v/>
      </c>
      <c r="J1565" s="10"/>
      <c r="K1565" s="10"/>
      <c r="L1565" t="str">
        <f t="shared" si="123"/>
        <v/>
      </c>
      <c r="M1565" s="14" t="str">
        <f t="shared" si="124"/>
        <v/>
      </c>
    </row>
    <row r="1566" spans="1:13" x14ac:dyDescent="0.25">
      <c r="A1566" s="16"/>
      <c r="B1566" s="10"/>
      <c r="C1566" s="14" t="str">
        <f>IFERROR(INDEX(Menu!$C$6:$C$205,MATCH($B1566,Menu!$B$6:$B$205,0)),"")</f>
        <v/>
      </c>
      <c r="D1566" s="18"/>
      <c r="E1566" s="8" t="str">
        <f>IFERROR(INDEX(Menu!$E$6:$E$205,MATCH($B1566,Menu!$B$6:$B$205,0)),"")</f>
        <v/>
      </c>
      <c r="F1566" s="8" t="str">
        <f t="shared" si="120"/>
        <v/>
      </c>
      <c r="G1566" s="15" t="str">
        <f>IFERROR(INDEX(Menu!$D$6:$D$205,MATCH($B1566,Menu!$B$6:$B$205,0)),"")</f>
        <v/>
      </c>
      <c r="H1566" s="15" t="str">
        <f t="shared" si="121"/>
        <v/>
      </c>
      <c r="I1566" s="15" t="str">
        <f t="shared" si="122"/>
        <v/>
      </c>
      <c r="J1566" s="10"/>
      <c r="K1566" s="10"/>
      <c r="L1566" t="str">
        <f t="shared" si="123"/>
        <v/>
      </c>
      <c r="M1566" s="14" t="str">
        <f t="shared" si="124"/>
        <v/>
      </c>
    </row>
    <row r="1567" spans="1:13" x14ac:dyDescent="0.25">
      <c r="A1567" s="16"/>
      <c r="B1567" s="10"/>
      <c r="C1567" s="14" t="str">
        <f>IFERROR(INDEX(Menu!$C$6:$C$205,MATCH($B1567,Menu!$B$6:$B$205,0)),"")</f>
        <v/>
      </c>
      <c r="D1567" s="18"/>
      <c r="E1567" s="8" t="str">
        <f>IFERROR(INDEX(Menu!$E$6:$E$205,MATCH($B1567,Menu!$B$6:$B$205,0)),"")</f>
        <v/>
      </c>
      <c r="F1567" s="8" t="str">
        <f t="shared" si="120"/>
        <v/>
      </c>
      <c r="G1567" s="15" t="str">
        <f>IFERROR(INDEX(Menu!$D$6:$D$205,MATCH($B1567,Menu!$B$6:$B$205,0)),"")</f>
        <v/>
      </c>
      <c r="H1567" s="15" t="str">
        <f t="shared" si="121"/>
        <v/>
      </c>
      <c r="I1567" s="15" t="str">
        <f t="shared" si="122"/>
        <v/>
      </c>
      <c r="J1567" s="10"/>
      <c r="K1567" s="10"/>
      <c r="L1567" t="str">
        <f t="shared" si="123"/>
        <v/>
      </c>
      <c r="M1567" s="14" t="str">
        <f t="shared" si="124"/>
        <v/>
      </c>
    </row>
    <row r="1568" spans="1:13" x14ac:dyDescent="0.25">
      <c r="A1568" s="16"/>
      <c r="B1568" s="10"/>
      <c r="C1568" s="14" t="str">
        <f>IFERROR(INDEX(Menu!$C$6:$C$205,MATCH($B1568,Menu!$B$6:$B$205,0)),"")</f>
        <v/>
      </c>
      <c r="D1568" s="18"/>
      <c r="E1568" s="8" t="str">
        <f>IFERROR(INDEX(Menu!$E$6:$E$205,MATCH($B1568,Menu!$B$6:$B$205,0)),"")</f>
        <v/>
      </c>
      <c r="F1568" s="8" t="str">
        <f t="shared" si="120"/>
        <v/>
      </c>
      <c r="G1568" s="15" t="str">
        <f>IFERROR(INDEX(Menu!$D$6:$D$205,MATCH($B1568,Menu!$B$6:$B$205,0)),"")</f>
        <v/>
      </c>
      <c r="H1568" s="15" t="str">
        <f t="shared" si="121"/>
        <v/>
      </c>
      <c r="I1568" s="15" t="str">
        <f t="shared" si="122"/>
        <v/>
      </c>
      <c r="J1568" s="10"/>
      <c r="K1568" s="10"/>
      <c r="L1568" t="str">
        <f t="shared" si="123"/>
        <v/>
      </c>
      <c r="M1568" s="14" t="str">
        <f t="shared" si="124"/>
        <v/>
      </c>
    </row>
    <row r="1569" spans="1:13" x14ac:dyDescent="0.25">
      <c r="A1569" s="16"/>
      <c r="B1569" s="10"/>
      <c r="C1569" s="14" t="str">
        <f>IFERROR(INDEX(Menu!$C$6:$C$205,MATCH($B1569,Menu!$B$6:$B$205,0)),"")</f>
        <v/>
      </c>
      <c r="D1569" s="18"/>
      <c r="E1569" s="8" t="str">
        <f>IFERROR(INDEX(Menu!$E$6:$E$205,MATCH($B1569,Menu!$B$6:$B$205,0)),"")</f>
        <v/>
      </c>
      <c r="F1569" s="8" t="str">
        <f t="shared" si="120"/>
        <v/>
      </c>
      <c r="G1569" s="15" t="str">
        <f>IFERROR(INDEX(Menu!$D$6:$D$205,MATCH($B1569,Menu!$B$6:$B$205,0)),"")</f>
        <v/>
      </c>
      <c r="H1569" s="15" t="str">
        <f t="shared" si="121"/>
        <v/>
      </c>
      <c r="I1569" s="15" t="str">
        <f t="shared" si="122"/>
        <v/>
      </c>
      <c r="J1569" s="10"/>
      <c r="K1569" s="10"/>
      <c r="L1569" t="str">
        <f t="shared" si="123"/>
        <v/>
      </c>
      <c r="M1569" s="14" t="str">
        <f t="shared" si="124"/>
        <v/>
      </c>
    </row>
    <row r="1570" spans="1:13" x14ac:dyDescent="0.25">
      <c r="A1570" s="16"/>
      <c r="B1570" s="10"/>
      <c r="C1570" s="14" t="str">
        <f>IFERROR(INDEX(Menu!$C$6:$C$205,MATCH($B1570,Menu!$B$6:$B$205,0)),"")</f>
        <v/>
      </c>
      <c r="D1570" s="18"/>
      <c r="E1570" s="8" t="str">
        <f>IFERROR(INDEX(Menu!$E$6:$E$205,MATCH($B1570,Menu!$B$6:$B$205,0)),"")</f>
        <v/>
      </c>
      <c r="F1570" s="8" t="str">
        <f t="shared" si="120"/>
        <v/>
      </c>
      <c r="G1570" s="15" t="str">
        <f>IFERROR(INDEX(Menu!$D$6:$D$205,MATCH($B1570,Menu!$B$6:$B$205,0)),"")</f>
        <v/>
      </c>
      <c r="H1570" s="15" t="str">
        <f t="shared" si="121"/>
        <v/>
      </c>
      <c r="I1570" s="15" t="str">
        <f t="shared" si="122"/>
        <v/>
      </c>
      <c r="J1570" s="10"/>
      <c r="K1570" s="10"/>
      <c r="L1570" t="str">
        <f t="shared" si="123"/>
        <v/>
      </c>
      <c r="M1570" s="14" t="str">
        <f t="shared" si="124"/>
        <v/>
      </c>
    </row>
    <row r="1571" spans="1:13" x14ac:dyDescent="0.25">
      <c r="A1571" s="16"/>
      <c r="B1571" s="10"/>
      <c r="C1571" s="14" t="str">
        <f>IFERROR(INDEX(Menu!$C$6:$C$205,MATCH($B1571,Menu!$B$6:$B$205,0)),"")</f>
        <v/>
      </c>
      <c r="D1571" s="18"/>
      <c r="E1571" s="8" t="str">
        <f>IFERROR(INDEX(Menu!$E$6:$E$205,MATCH($B1571,Menu!$B$6:$B$205,0)),"")</f>
        <v/>
      </c>
      <c r="F1571" s="8" t="str">
        <f t="shared" si="120"/>
        <v/>
      </c>
      <c r="G1571" s="15" t="str">
        <f>IFERROR(INDEX(Menu!$D$6:$D$205,MATCH($B1571,Menu!$B$6:$B$205,0)),"")</f>
        <v/>
      </c>
      <c r="H1571" s="15" t="str">
        <f t="shared" si="121"/>
        <v/>
      </c>
      <c r="I1571" s="15" t="str">
        <f t="shared" si="122"/>
        <v/>
      </c>
      <c r="J1571" s="10"/>
      <c r="K1571" s="10"/>
      <c r="L1571" t="str">
        <f t="shared" si="123"/>
        <v/>
      </c>
      <c r="M1571" s="14" t="str">
        <f t="shared" si="124"/>
        <v/>
      </c>
    </row>
    <row r="1572" spans="1:13" x14ac:dyDescent="0.25">
      <c r="A1572" s="16"/>
      <c r="B1572" s="10"/>
      <c r="C1572" s="14" t="str">
        <f>IFERROR(INDEX(Menu!$C$6:$C$205,MATCH($B1572,Menu!$B$6:$B$205,0)),"")</f>
        <v/>
      </c>
      <c r="D1572" s="18"/>
      <c r="E1572" s="8" t="str">
        <f>IFERROR(INDEX(Menu!$E$6:$E$205,MATCH($B1572,Menu!$B$6:$B$205,0)),"")</f>
        <v/>
      </c>
      <c r="F1572" s="8" t="str">
        <f t="shared" si="120"/>
        <v/>
      </c>
      <c r="G1572" s="15" t="str">
        <f>IFERROR(INDEX(Menu!$D$6:$D$205,MATCH($B1572,Menu!$B$6:$B$205,0)),"")</f>
        <v/>
      </c>
      <c r="H1572" s="15" t="str">
        <f t="shared" si="121"/>
        <v/>
      </c>
      <c r="I1572" s="15" t="str">
        <f t="shared" si="122"/>
        <v/>
      </c>
      <c r="J1572" s="10"/>
      <c r="K1572" s="10"/>
      <c r="L1572" t="str">
        <f t="shared" si="123"/>
        <v/>
      </c>
      <c r="M1572" s="14" t="str">
        <f t="shared" si="124"/>
        <v/>
      </c>
    </row>
    <row r="1573" spans="1:13" x14ac:dyDescent="0.25">
      <c r="A1573" s="16"/>
      <c r="B1573" s="10"/>
      <c r="C1573" s="14" t="str">
        <f>IFERROR(INDEX(Menu!$C$6:$C$205,MATCH($B1573,Menu!$B$6:$B$205,0)),"")</f>
        <v/>
      </c>
      <c r="D1573" s="18"/>
      <c r="E1573" s="8" t="str">
        <f>IFERROR(INDEX(Menu!$E$6:$E$205,MATCH($B1573,Menu!$B$6:$B$205,0)),"")</f>
        <v/>
      </c>
      <c r="F1573" s="8" t="str">
        <f t="shared" si="120"/>
        <v/>
      </c>
      <c r="G1573" s="15" t="str">
        <f>IFERROR(INDEX(Menu!$D$6:$D$205,MATCH($B1573,Menu!$B$6:$B$205,0)),"")</f>
        <v/>
      </c>
      <c r="H1573" s="15" t="str">
        <f t="shared" si="121"/>
        <v/>
      </c>
      <c r="I1573" s="15" t="str">
        <f t="shared" si="122"/>
        <v/>
      </c>
      <c r="J1573" s="10"/>
      <c r="K1573" s="10"/>
      <c r="L1573" t="str">
        <f t="shared" si="123"/>
        <v/>
      </c>
      <c r="M1573" s="14" t="str">
        <f t="shared" si="124"/>
        <v/>
      </c>
    </row>
    <row r="1574" spans="1:13" x14ac:dyDescent="0.25">
      <c r="A1574" s="16"/>
      <c r="B1574" s="10"/>
      <c r="C1574" s="14" t="str">
        <f>IFERROR(INDEX(Menu!$C$6:$C$205,MATCH($B1574,Menu!$B$6:$B$205,0)),"")</f>
        <v/>
      </c>
      <c r="D1574" s="18"/>
      <c r="E1574" s="8" t="str">
        <f>IFERROR(INDEX(Menu!$E$6:$E$205,MATCH($B1574,Menu!$B$6:$B$205,0)),"")</f>
        <v/>
      </c>
      <c r="F1574" s="8" t="str">
        <f t="shared" si="120"/>
        <v/>
      </c>
      <c r="G1574" s="15" t="str">
        <f>IFERROR(INDEX(Menu!$D$6:$D$205,MATCH($B1574,Menu!$B$6:$B$205,0)),"")</f>
        <v/>
      </c>
      <c r="H1574" s="15" t="str">
        <f t="shared" si="121"/>
        <v/>
      </c>
      <c r="I1574" s="15" t="str">
        <f t="shared" si="122"/>
        <v/>
      </c>
      <c r="J1574" s="10"/>
      <c r="K1574" s="10"/>
      <c r="L1574" t="str">
        <f t="shared" si="123"/>
        <v/>
      </c>
      <c r="M1574" s="14" t="str">
        <f t="shared" si="124"/>
        <v/>
      </c>
    </row>
    <row r="1575" spans="1:13" x14ac:dyDescent="0.25">
      <c r="A1575" s="16"/>
      <c r="B1575" s="10"/>
      <c r="C1575" s="14" t="str">
        <f>IFERROR(INDEX(Menu!$C$6:$C$205,MATCH($B1575,Menu!$B$6:$B$205,0)),"")</f>
        <v/>
      </c>
      <c r="D1575" s="18"/>
      <c r="E1575" s="8" t="str">
        <f>IFERROR(INDEX(Menu!$E$6:$E$205,MATCH($B1575,Menu!$B$6:$B$205,0)),"")</f>
        <v/>
      </c>
      <c r="F1575" s="8" t="str">
        <f t="shared" si="120"/>
        <v/>
      </c>
      <c r="G1575" s="15" t="str">
        <f>IFERROR(INDEX(Menu!$D$6:$D$205,MATCH($B1575,Menu!$B$6:$B$205,0)),"")</f>
        <v/>
      </c>
      <c r="H1575" s="15" t="str">
        <f t="shared" si="121"/>
        <v/>
      </c>
      <c r="I1575" s="15" t="str">
        <f t="shared" si="122"/>
        <v/>
      </c>
      <c r="J1575" s="10"/>
      <c r="K1575" s="10"/>
      <c r="L1575" t="str">
        <f t="shared" si="123"/>
        <v/>
      </c>
      <c r="M1575" s="14" t="str">
        <f t="shared" si="124"/>
        <v/>
      </c>
    </row>
    <row r="1576" spans="1:13" x14ac:dyDescent="0.25">
      <c r="A1576" s="16"/>
      <c r="B1576" s="10"/>
      <c r="C1576" s="14" t="str">
        <f>IFERROR(INDEX(Menu!$C$6:$C$205,MATCH($B1576,Menu!$B$6:$B$205,0)),"")</f>
        <v/>
      </c>
      <c r="D1576" s="18"/>
      <c r="E1576" s="8" t="str">
        <f>IFERROR(INDEX(Menu!$E$6:$E$205,MATCH($B1576,Menu!$B$6:$B$205,0)),"")</f>
        <v/>
      </c>
      <c r="F1576" s="8" t="str">
        <f t="shared" si="120"/>
        <v/>
      </c>
      <c r="G1576" s="15" t="str">
        <f>IFERROR(INDEX(Menu!$D$6:$D$205,MATCH($B1576,Menu!$B$6:$B$205,0)),"")</f>
        <v/>
      </c>
      <c r="H1576" s="15" t="str">
        <f t="shared" si="121"/>
        <v/>
      </c>
      <c r="I1576" s="15" t="str">
        <f t="shared" si="122"/>
        <v/>
      </c>
      <c r="J1576" s="10"/>
      <c r="K1576" s="10"/>
      <c r="L1576" t="str">
        <f t="shared" si="123"/>
        <v/>
      </c>
      <c r="M1576" s="14" t="str">
        <f t="shared" si="124"/>
        <v/>
      </c>
    </row>
    <row r="1577" spans="1:13" x14ac:dyDescent="0.25">
      <c r="A1577" s="16"/>
      <c r="B1577" s="10"/>
      <c r="C1577" s="14" t="str">
        <f>IFERROR(INDEX(Menu!$C$6:$C$205,MATCH($B1577,Menu!$B$6:$B$205,0)),"")</f>
        <v/>
      </c>
      <c r="D1577" s="18"/>
      <c r="E1577" s="8" t="str">
        <f>IFERROR(INDEX(Menu!$E$6:$E$205,MATCH($B1577,Menu!$B$6:$B$205,0)),"")</f>
        <v/>
      </c>
      <c r="F1577" s="8" t="str">
        <f t="shared" si="120"/>
        <v/>
      </c>
      <c r="G1577" s="15" t="str">
        <f>IFERROR(INDEX(Menu!$D$6:$D$205,MATCH($B1577,Menu!$B$6:$B$205,0)),"")</f>
        <v/>
      </c>
      <c r="H1577" s="15" t="str">
        <f t="shared" si="121"/>
        <v/>
      </c>
      <c r="I1577" s="15" t="str">
        <f t="shared" si="122"/>
        <v/>
      </c>
      <c r="J1577" s="10"/>
      <c r="K1577" s="10"/>
      <c r="L1577" t="str">
        <f t="shared" si="123"/>
        <v/>
      </c>
      <c r="M1577" s="14" t="str">
        <f t="shared" si="124"/>
        <v/>
      </c>
    </row>
    <row r="1578" spans="1:13" x14ac:dyDescent="0.25">
      <c r="A1578" s="16"/>
      <c r="B1578" s="10"/>
      <c r="C1578" s="14" t="str">
        <f>IFERROR(INDEX(Menu!$C$6:$C$205,MATCH($B1578,Menu!$B$6:$B$205,0)),"")</f>
        <v/>
      </c>
      <c r="D1578" s="18"/>
      <c r="E1578" s="8" t="str">
        <f>IFERROR(INDEX(Menu!$E$6:$E$205,MATCH($B1578,Menu!$B$6:$B$205,0)),"")</f>
        <v/>
      </c>
      <c r="F1578" s="8" t="str">
        <f t="shared" si="120"/>
        <v/>
      </c>
      <c r="G1578" s="15" t="str">
        <f>IFERROR(INDEX(Menu!$D$6:$D$205,MATCH($B1578,Menu!$B$6:$B$205,0)),"")</f>
        <v/>
      </c>
      <c r="H1578" s="15" t="str">
        <f t="shared" si="121"/>
        <v/>
      </c>
      <c r="I1578" s="15" t="str">
        <f t="shared" si="122"/>
        <v/>
      </c>
      <c r="J1578" s="10"/>
      <c r="K1578" s="10"/>
      <c r="L1578" t="str">
        <f t="shared" si="123"/>
        <v/>
      </c>
      <c r="M1578" s="14" t="str">
        <f t="shared" si="124"/>
        <v/>
      </c>
    </row>
    <row r="1579" spans="1:13" x14ac:dyDescent="0.25">
      <c r="A1579" s="16"/>
      <c r="B1579" s="10"/>
      <c r="C1579" s="14" t="str">
        <f>IFERROR(INDEX(Menu!$C$6:$C$205,MATCH($B1579,Menu!$B$6:$B$205,0)),"")</f>
        <v/>
      </c>
      <c r="D1579" s="18"/>
      <c r="E1579" s="8" t="str">
        <f>IFERROR(INDEX(Menu!$E$6:$E$205,MATCH($B1579,Menu!$B$6:$B$205,0)),"")</f>
        <v/>
      </c>
      <c r="F1579" s="8" t="str">
        <f t="shared" si="120"/>
        <v/>
      </c>
      <c r="G1579" s="15" t="str">
        <f>IFERROR(INDEX(Menu!$D$6:$D$205,MATCH($B1579,Menu!$B$6:$B$205,0)),"")</f>
        <v/>
      </c>
      <c r="H1579" s="15" t="str">
        <f t="shared" si="121"/>
        <v/>
      </c>
      <c r="I1579" s="15" t="str">
        <f t="shared" si="122"/>
        <v/>
      </c>
      <c r="J1579" s="10"/>
      <c r="K1579" s="10"/>
      <c r="L1579" t="str">
        <f t="shared" si="123"/>
        <v/>
      </c>
      <c r="M1579" s="14" t="str">
        <f t="shared" si="124"/>
        <v/>
      </c>
    </row>
    <row r="1580" spans="1:13" x14ac:dyDescent="0.25">
      <c r="A1580" s="16"/>
      <c r="B1580" s="10"/>
      <c r="C1580" s="14" t="str">
        <f>IFERROR(INDEX(Menu!$C$6:$C$205,MATCH($B1580,Menu!$B$6:$B$205,0)),"")</f>
        <v/>
      </c>
      <c r="D1580" s="18"/>
      <c r="E1580" s="8" t="str">
        <f>IFERROR(INDEX(Menu!$E$6:$E$205,MATCH($B1580,Menu!$B$6:$B$205,0)),"")</f>
        <v/>
      </c>
      <c r="F1580" s="8" t="str">
        <f t="shared" si="120"/>
        <v/>
      </c>
      <c r="G1580" s="15" t="str">
        <f>IFERROR(INDEX(Menu!$D$6:$D$205,MATCH($B1580,Menu!$B$6:$B$205,0)),"")</f>
        <v/>
      </c>
      <c r="H1580" s="15" t="str">
        <f t="shared" si="121"/>
        <v/>
      </c>
      <c r="I1580" s="15" t="str">
        <f t="shared" si="122"/>
        <v/>
      </c>
      <c r="J1580" s="10"/>
      <c r="K1580" s="10"/>
      <c r="L1580" t="str">
        <f t="shared" si="123"/>
        <v/>
      </c>
      <c r="M1580" s="14" t="str">
        <f t="shared" si="124"/>
        <v/>
      </c>
    </row>
    <row r="1581" spans="1:13" x14ac:dyDescent="0.25">
      <c r="A1581" s="16"/>
      <c r="B1581" s="10"/>
      <c r="C1581" s="14" t="str">
        <f>IFERROR(INDEX(Menu!$C$6:$C$205,MATCH($B1581,Menu!$B$6:$B$205,0)),"")</f>
        <v/>
      </c>
      <c r="D1581" s="18"/>
      <c r="E1581" s="8" t="str">
        <f>IFERROR(INDEX(Menu!$E$6:$E$205,MATCH($B1581,Menu!$B$6:$B$205,0)),"")</f>
        <v/>
      </c>
      <c r="F1581" s="8" t="str">
        <f t="shared" si="120"/>
        <v/>
      </c>
      <c r="G1581" s="15" t="str">
        <f>IFERROR(INDEX(Menu!$D$6:$D$205,MATCH($B1581,Menu!$B$6:$B$205,0)),"")</f>
        <v/>
      </c>
      <c r="H1581" s="15" t="str">
        <f t="shared" si="121"/>
        <v/>
      </c>
      <c r="I1581" s="15" t="str">
        <f t="shared" si="122"/>
        <v/>
      </c>
      <c r="J1581" s="10"/>
      <c r="K1581" s="10"/>
      <c r="L1581" t="str">
        <f t="shared" si="123"/>
        <v/>
      </c>
      <c r="M1581" s="14" t="str">
        <f t="shared" si="124"/>
        <v/>
      </c>
    </row>
    <row r="1582" spans="1:13" x14ac:dyDescent="0.25">
      <c r="A1582" s="16"/>
      <c r="B1582" s="10"/>
      <c r="C1582" s="14" t="str">
        <f>IFERROR(INDEX(Menu!$C$6:$C$205,MATCH($B1582,Menu!$B$6:$B$205,0)),"")</f>
        <v/>
      </c>
      <c r="D1582" s="18"/>
      <c r="E1582" s="8" t="str">
        <f>IFERROR(INDEX(Menu!$E$6:$E$205,MATCH($B1582,Menu!$B$6:$B$205,0)),"")</f>
        <v/>
      </c>
      <c r="F1582" s="8" t="str">
        <f t="shared" si="120"/>
        <v/>
      </c>
      <c r="G1582" s="15" t="str">
        <f>IFERROR(INDEX(Menu!$D$6:$D$205,MATCH($B1582,Menu!$B$6:$B$205,0)),"")</f>
        <v/>
      </c>
      <c r="H1582" s="15" t="str">
        <f t="shared" si="121"/>
        <v/>
      </c>
      <c r="I1582" s="15" t="str">
        <f t="shared" si="122"/>
        <v/>
      </c>
      <c r="J1582" s="10"/>
      <c r="K1582" s="10"/>
      <c r="L1582" t="str">
        <f t="shared" si="123"/>
        <v/>
      </c>
      <c r="M1582" s="14" t="str">
        <f t="shared" si="124"/>
        <v/>
      </c>
    </row>
    <row r="1583" spans="1:13" x14ac:dyDescent="0.25">
      <c r="A1583" s="16"/>
      <c r="B1583" s="10"/>
      <c r="C1583" s="14" t="str">
        <f>IFERROR(INDEX(Menu!$C$6:$C$205,MATCH($B1583,Menu!$B$6:$B$205,0)),"")</f>
        <v/>
      </c>
      <c r="D1583" s="18"/>
      <c r="E1583" s="8" t="str">
        <f>IFERROR(INDEX(Menu!$E$6:$E$205,MATCH($B1583,Menu!$B$6:$B$205,0)),"")</f>
        <v/>
      </c>
      <c r="F1583" s="8" t="str">
        <f t="shared" si="120"/>
        <v/>
      </c>
      <c r="G1583" s="15" t="str">
        <f>IFERROR(INDEX(Menu!$D$6:$D$205,MATCH($B1583,Menu!$B$6:$B$205,0)),"")</f>
        <v/>
      </c>
      <c r="H1583" s="15" t="str">
        <f t="shared" si="121"/>
        <v/>
      </c>
      <c r="I1583" s="15" t="str">
        <f t="shared" si="122"/>
        <v/>
      </c>
      <c r="J1583" s="10"/>
      <c r="K1583" s="10"/>
      <c r="L1583" t="str">
        <f t="shared" si="123"/>
        <v/>
      </c>
      <c r="M1583" s="14" t="str">
        <f t="shared" si="124"/>
        <v/>
      </c>
    </row>
    <row r="1584" spans="1:13" x14ac:dyDescent="0.25">
      <c r="A1584" s="16"/>
      <c r="B1584" s="10"/>
      <c r="C1584" s="14" t="str">
        <f>IFERROR(INDEX(Menu!$C$6:$C$205,MATCH($B1584,Menu!$B$6:$B$205,0)),"")</f>
        <v/>
      </c>
      <c r="D1584" s="18"/>
      <c r="E1584" s="8" t="str">
        <f>IFERROR(INDEX(Menu!$E$6:$E$205,MATCH($B1584,Menu!$B$6:$B$205,0)),"")</f>
        <v/>
      </c>
      <c r="F1584" s="8" t="str">
        <f t="shared" si="120"/>
        <v/>
      </c>
      <c r="G1584" s="15" t="str">
        <f>IFERROR(INDEX(Menu!$D$6:$D$205,MATCH($B1584,Menu!$B$6:$B$205,0)),"")</f>
        <v/>
      </c>
      <c r="H1584" s="15" t="str">
        <f t="shared" si="121"/>
        <v/>
      </c>
      <c r="I1584" s="15" t="str">
        <f t="shared" si="122"/>
        <v/>
      </c>
      <c r="J1584" s="10"/>
      <c r="K1584" s="10"/>
      <c r="L1584" t="str">
        <f t="shared" si="123"/>
        <v/>
      </c>
      <c r="M1584" s="14" t="str">
        <f t="shared" si="124"/>
        <v/>
      </c>
    </row>
    <row r="1585" spans="1:13" x14ac:dyDescent="0.25">
      <c r="A1585" s="16"/>
      <c r="B1585" s="10"/>
      <c r="C1585" s="14" t="str">
        <f>IFERROR(INDEX(Menu!$C$6:$C$205,MATCH($B1585,Menu!$B$6:$B$205,0)),"")</f>
        <v/>
      </c>
      <c r="D1585" s="18"/>
      <c r="E1585" s="8" t="str">
        <f>IFERROR(INDEX(Menu!$E$6:$E$205,MATCH($B1585,Menu!$B$6:$B$205,0)),"")</f>
        <v/>
      </c>
      <c r="F1585" s="8" t="str">
        <f t="shared" si="120"/>
        <v/>
      </c>
      <c r="G1585" s="15" t="str">
        <f>IFERROR(INDEX(Menu!$D$6:$D$205,MATCH($B1585,Menu!$B$6:$B$205,0)),"")</f>
        <v/>
      </c>
      <c r="H1585" s="15" t="str">
        <f t="shared" si="121"/>
        <v/>
      </c>
      <c r="I1585" s="15" t="str">
        <f t="shared" si="122"/>
        <v/>
      </c>
      <c r="J1585" s="10"/>
      <c r="K1585" s="10"/>
      <c r="L1585" t="str">
        <f t="shared" si="123"/>
        <v/>
      </c>
      <c r="M1585" s="14" t="str">
        <f t="shared" si="124"/>
        <v/>
      </c>
    </row>
    <row r="1586" spans="1:13" x14ac:dyDescent="0.25">
      <c r="A1586" s="16"/>
      <c r="B1586" s="10"/>
      <c r="C1586" s="14" t="str">
        <f>IFERROR(INDEX(Menu!$C$6:$C$205,MATCH($B1586,Menu!$B$6:$B$205,0)),"")</f>
        <v/>
      </c>
      <c r="D1586" s="18"/>
      <c r="E1586" s="8" t="str">
        <f>IFERROR(INDEX(Menu!$E$6:$E$205,MATCH($B1586,Menu!$B$6:$B$205,0)),"")</f>
        <v/>
      </c>
      <c r="F1586" s="8" t="str">
        <f t="shared" si="120"/>
        <v/>
      </c>
      <c r="G1586" s="15" t="str">
        <f>IFERROR(INDEX(Menu!$D$6:$D$205,MATCH($B1586,Menu!$B$6:$B$205,0)),"")</f>
        <v/>
      </c>
      <c r="H1586" s="15" t="str">
        <f t="shared" si="121"/>
        <v/>
      </c>
      <c r="I1586" s="15" t="str">
        <f t="shared" si="122"/>
        <v/>
      </c>
      <c r="J1586" s="10"/>
      <c r="K1586" s="10"/>
      <c r="L1586" t="str">
        <f t="shared" si="123"/>
        <v/>
      </c>
      <c r="M1586" s="14" t="str">
        <f t="shared" si="124"/>
        <v/>
      </c>
    </row>
    <row r="1587" spans="1:13" x14ac:dyDescent="0.25">
      <c r="A1587" s="16"/>
      <c r="B1587" s="10"/>
      <c r="C1587" s="14" t="str">
        <f>IFERROR(INDEX(Menu!$C$6:$C$205,MATCH($B1587,Menu!$B$6:$B$205,0)),"")</f>
        <v/>
      </c>
      <c r="D1587" s="18"/>
      <c r="E1587" s="8" t="str">
        <f>IFERROR(INDEX(Menu!$E$6:$E$205,MATCH($B1587,Menu!$B$6:$B$205,0)),"")</f>
        <v/>
      </c>
      <c r="F1587" s="8" t="str">
        <f t="shared" si="120"/>
        <v/>
      </c>
      <c r="G1587" s="15" t="str">
        <f>IFERROR(INDEX(Menu!$D$6:$D$205,MATCH($B1587,Menu!$B$6:$B$205,0)),"")</f>
        <v/>
      </c>
      <c r="H1587" s="15" t="str">
        <f t="shared" si="121"/>
        <v/>
      </c>
      <c r="I1587" s="15" t="str">
        <f t="shared" si="122"/>
        <v/>
      </c>
      <c r="J1587" s="10"/>
      <c r="K1587" s="10"/>
      <c r="L1587" t="str">
        <f t="shared" si="123"/>
        <v/>
      </c>
      <c r="M1587" s="14" t="str">
        <f t="shared" si="124"/>
        <v/>
      </c>
    </row>
    <row r="1588" spans="1:13" x14ac:dyDescent="0.25">
      <c r="A1588" s="16"/>
      <c r="B1588" s="10"/>
      <c r="C1588" s="14" t="str">
        <f>IFERROR(INDEX(Menu!$C$6:$C$205,MATCH($B1588,Menu!$B$6:$B$205,0)),"")</f>
        <v/>
      </c>
      <c r="D1588" s="18"/>
      <c r="E1588" s="8" t="str">
        <f>IFERROR(INDEX(Menu!$E$6:$E$205,MATCH($B1588,Menu!$B$6:$B$205,0)),"")</f>
        <v/>
      </c>
      <c r="F1588" s="8" t="str">
        <f t="shared" si="120"/>
        <v/>
      </c>
      <c r="G1588" s="15" t="str">
        <f>IFERROR(INDEX(Menu!$D$6:$D$205,MATCH($B1588,Menu!$B$6:$B$205,0)),"")</f>
        <v/>
      </c>
      <c r="H1588" s="15" t="str">
        <f t="shared" si="121"/>
        <v/>
      </c>
      <c r="I1588" s="15" t="str">
        <f t="shared" si="122"/>
        <v/>
      </c>
      <c r="J1588" s="10"/>
      <c r="K1588" s="10"/>
      <c r="L1588" t="str">
        <f t="shared" si="123"/>
        <v/>
      </c>
      <c r="M1588" s="14" t="str">
        <f t="shared" si="124"/>
        <v/>
      </c>
    </row>
    <row r="1589" spans="1:13" x14ac:dyDescent="0.25">
      <c r="A1589" s="16"/>
      <c r="B1589" s="10"/>
      <c r="C1589" s="14" t="str">
        <f>IFERROR(INDEX(Menu!$C$6:$C$205,MATCH($B1589,Menu!$B$6:$B$205,0)),"")</f>
        <v/>
      </c>
      <c r="D1589" s="18"/>
      <c r="E1589" s="8" t="str">
        <f>IFERROR(INDEX(Menu!$E$6:$E$205,MATCH($B1589,Menu!$B$6:$B$205,0)),"")</f>
        <v/>
      </c>
      <c r="F1589" s="8" t="str">
        <f t="shared" si="120"/>
        <v/>
      </c>
      <c r="G1589" s="15" t="str">
        <f>IFERROR(INDEX(Menu!$D$6:$D$205,MATCH($B1589,Menu!$B$6:$B$205,0)),"")</f>
        <v/>
      </c>
      <c r="H1589" s="15" t="str">
        <f t="shared" si="121"/>
        <v/>
      </c>
      <c r="I1589" s="15" t="str">
        <f t="shared" si="122"/>
        <v/>
      </c>
      <c r="J1589" s="10"/>
      <c r="K1589" s="10"/>
      <c r="L1589" t="str">
        <f t="shared" si="123"/>
        <v/>
      </c>
      <c r="M1589" s="14" t="str">
        <f t="shared" si="124"/>
        <v/>
      </c>
    </row>
    <row r="1590" spans="1:13" x14ac:dyDescent="0.25">
      <c r="A1590" s="16"/>
      <c r="B1590" s="10"/>
      <c r="C1590" s="14" t="str">
        <f>IFERROR(INDEX(Menu!$C$6:$C$205,MATCH($B1590,Menu!$B$6:$B$205,0)),"")</f>
        <v/>
      </c>
      <c r="D1590" s="18"/>
      <c r="E1590" s="8" t="str">
        <f>IFERROR(INDEX(Menu!$E$6:$E$205,MATCH($B1590,Menu!$B$6:$B$205,0)),"")</f>
        <v/>
      </c>
      <c r="F1590" s="8" t="str">
        <f t="shared" si="120"/>
        <v/>
      </c>
      <c r="G1590" s="15" t="str">
        <f>IFERROR(INDEX(Menu!$D$6:$D$205,MATCH($B1590,Menu!$B$6:$B$205,0)),"")</f>
        <v/>
      </c>
      <c r="H1590" s="15" t="str">
        <f t="shared" si="121"/>
        <v/>
      </c>
      <c r="I1590" s="15" t="str">
        <f t="shared" si="122"/>
        <v/>
      </c>
      <c r="J1590" s="10"/>
      <c r="K1590" s="10"/>
      <c r="L1590" t="str">
        <f t="shared" si="123"/>
        <v/>
      </c>
      <c r="M1590" s="14" t="str">
        <f t="shared" si="124"/>
        <v/>
      </c>
    </row>
    <row r="1591" spans="1:13" x14ac:dyDescent="0.25">
      <c r="A1591" s="16"/>
      <c r="B1591" s="10"/>
      <c r="C1591" s="14" t="str">
        <f>IFERROR(INDEX(Menu!$C$6:$C$205,MATCH($B1591,Menu!$B$6:$B$205,0)),"")</f>
        <v/>
      </c>
      <c r="D1591" s="18"/>
      <c r="E1591" s="8" t="str">
        <f>IFERROR(INDEX(Menu!$E$6:$E$205,MATCH($B1591,Menu!$B$6:$B$205,0)),"")</f>
        <v/>
      </c>
      <c r="F1591" s="8" t="str">
        <f t="shared" si="120"/>
        <v/>
      </c>
      <c r="G1591" s="15" t="str">
        <f>IFERROR(INDEX(Menu!$D$6:$D$205,MATCH($B1591,Menu!$B$6:$B$205,0)),"")</f>
        <v/>
      </c>
      <c r="H1591" s="15" t="str">
        <f t="shared" si="121"/>
        <v/>
      </c>
      <c r="I1591" s="15" t="str">
        <f t="shared" si="122"/>
        <v/>
      </c>
      <c r="J1591" s="10"/>
      <c r="K1591" s="10"/>
      <c r="L1591" t="str">
        <f t="shared" si="123"/>
        <v/>
      </c>
      <c r="M1591" s="14" t="str">
        <f t="shared" si="124"/>
        <v/>
      </c>
    </row>
    <row r="1592" spans="1:13" x14ac:dyDescent="0.25">
      <c r="A1592" s="16"/>
      <c r="B1592" s="10"/>
      <c r="C1592" s="14" t="str">
        <f>IFERROR(INDEX(Menu!$C$6:$C$205,MATCH($B1592,Menu!$B$6:$B$205,0)),"")</f>
        <v/>
      </c>
      <c r="D1592" s="18"/>
      <c r="E1592" s="8" t="str">
        <f>IFERROR(INDEX(Menu!$E$6:$E$205,MATCH($B1592,Menu!$B$6:$B$205,0)),"")</f>
        <v/>
      </c>
      <c r="F1592" s="8" t="str">
        <f t="shared" si="120"/>
        <v/>
      </c>
      <c r="G1592" s="15" t="str">
        <f>IFERROR(INDEX(Menu!$D$6:$D$205,MATCH($B1592,Menu!$B$6:$B$205,0)),"")</f>
        <v/>
      </c>
      <c r="H1592" s="15" t="str">
        <f t="shared" si="121"/>
        <v/>
      </c>
      <c r="I1592" s="15" t="str">
        <f t="shared" si="122"/>
        <v/>
      </c>
      <c r="J1592" s="10"/>
      <c r="K1592" s="10"/>
      <c r="L1592" t="str">
        <f t="shared" si="123"/>
        <v/>
      </c>
      <c r="M1592" s="14" t="str">
        <f t="shared" si="124"/>
        <v/>
      </c>
    </row>
    <row r="1593" spans="1:13" x14ac:dyDescent="0.25">
      <c r="A1593" s="16"/>
      <c r="B1593" s="10"/>
      <c r="C1593" s="14" t="str">
        <f>IFERROR(INDEX(Menu!$C$6:$C$205,MATCH($B1593,Menu!$B$6:$B$205,0)),"")</f>
        <v/>
      </c>
      <c r="D1593" s="18"/>
      <c r="E1593" s="8" t="str">
        <f>IFERROR(INDEX(Menu!$E$6:$E$205,MATCH($B1593,Menu!$B$6:$B$205,0)),"")</f>
        <v/>
      </c>
      <c r="F1593" s="8" t="str">
        <f t="shared" si="120"/>
        <v/>
      </c>
      <c r="G1593" s="15" t="str">
        <f>IFERROR(INDEX(Menu!$D$6:$D$205,MATCH($B1593,Menu!$B$6:$B$205,0)),"")</f>
        <v/>
      </c>
      <c r="H1593" s="15" t="str">
        <f t="shared" si="121"/>
        <v/>
      </c>
      <c r="I1593" s="15" t="str">
        <f t="shared" si="122"/>
        <v/>
      </c>
      <c r="J1593" s="10"/>
      <c r="K1593" s="10"/>
      <c r="L1593" t="str">
        <f t="shared" si="123"/>
        <v/>
      </c>
      <c r="M1593" s="14" t="str">
        <f t="shared" si="124"/>
        <v/>
      </c>
    </row>
    <row r="1594" spans="1:13" x14ac:dyDescent="0.25">
      <c r="A1594" s="16"/>
      <c r="B1594" s="10"/>
      <c r="C1594" s="14" t="str">
        <f>IFERROR(INDEX(Menu!$C$6:$C$205,MATCH($B1594,Menu!$B$6:$B$205,0)),"")</f>
        <v/>
      </c>
      <c r="D1594" s="18"/>
      <c r="E1594" s="8" t="str">
        <f>IFERROR(INDEX(Menu!$E$6:$E$205,MATCH($B1594,Menu!$B$6:$B$205,0)),"")</f>
        <v/>
      </c>
      <c r="F1594" s="8" t="str">
        <f t="shared" si="120"/>
        <v/>
      </c>
      <c r="G1594" s="15" t="str">
        <f>IFERROR(INDEX(Menu!$D$6:$D$205,MATCH($B1594,Menu!$B$6:$B$205,0)),"")</f>
        <v/>
      </c>
      <c r="H1594" s="15" t="str">
        <f t="shared" si="121"/>
        <v/>
      </c>
      <c r="I1594" s="15" t="str">
        <f t="shared" si="122"/>
        <v/>
      </c>
      <c r="J1594" s="10"/>
      <c r="K1594" s="10"/>
      <c r="L1594" t="str">
        <f t="shared" si="123"/>
        <v/>
      </c>
      <c r="M1594" s="14" t="str">
        <f t="shared" si="124"/>
        <v/>
      </c>
    </row>
    <row r="1595" spans="1:13" x14ac:dyDescent="0.25">
      <c r="A1595" s="16"/>
      <c r="B1595" s="10"/>
      <c r="C1595" s="14" t="str">
        <f>IFERROR(INDEX(Menu!$C$6:$C$205,MATCH($B1595,Menu!$B$6:$B$205,0)),"")</f>
        <v/>
      </c>
      <c r="D1595" s="18"/>
      <c r="E1595" s="8" t="str">
        <f>IFERROR(INDEX(Menu!$E$6:$E$205,MATCH($B1595,Menu!$B$6:$B$205,0)),"")</f>
        <v/>
      </c>
      <c r="F1595" s="8" t="str">
        <f t="shared" si="120"/>
        <v/>
      </c>
      <c r="G1595" s="15" t="str">
        <f>IFERROR(INDEX(Menu!$D$6:$D$205,MATCH($B1595,Menu!$B$6:$B$205,0)),"")</f>
        <v/>
      </c>
      <c r="H1595" s="15" t="str">
        <f t="shared" si="121"/>
        <v/>
      </c>
      <c r="I1595" s="15" t="str">
        <f t="shared" si="122"/>
        <v/>
      </c>
      <c r="J1595" s="10"/>
      <c r="K1595" s="10"/>
      <c r="L1595" t="str">
        <f t="shared" si="123"/>
        <v/>
      </c>
      <c r="M1595" s="14" t="str">
        <f t="shared" si="124"/>
        <v/>
      </c>
    </row>
    <row r="1596" spans="1:13" x14ac:dyDescent="0.25">
      <c r="A1596" s="16"/>
      <c r="B1596" s="10"/>
      <c r="C1596" s="14" t="str">
        <f>IFERROR(INDEX(Menu!$C$6:$C$205,MATCH($B1596,Menu!$B$6:$B$205,0)),"")</f>
        <v/>
      </c>
      <c r="D1596" s="18"/>
      <c r="E1596" s="8" t="str">
        <f>IFERROR(INDEX(Menu!$E$6:$E$205,MATCH($B1596,Menu!$B$6:$B$205,0)),"")</f>
        <v/>
      </c>
      <c r="F1596" s="8" t="str">
        <f t="shared" si="120"/>
        <v/>
      </c>
      <c r="G1596" s="15" t="str">
        <f>IFERROR(INDEX(Menu!$D$6:$D$205,MATCH($B1596,Menu!$B$6:$B$205,0)),"")</f>
        <v/>
      </c>
      <c r="H1596" s="15" t="str">
        <f t="shared" si="121"/>
        <v/>
      </c>
      <c r="I1596" s="15" t="str">
        <f t="shared" si="122"/>
        <v/>
      </c>
      <c r="J1596" s="10"/>
      <c r="K1596" s="10"/>
      <c r="L1596" t="str">
        <f t="shared" si="123"/>
        <v/>
      </c>
      <c r="M1596" s="14" t="str">
        <f t="shared" si="124"/>
        <v/>
      </c>
    </row>
    <row r="1597" spans="1:13" x14ac:dyDescent="0.25">
      <c r="A1597" s="16"/>
      <c r="B1597" s="10"/>
      <c r="C1597" s="14" t="str">
        <f>IFERROR(INDEX(Menu!$C$6:$C$205,MATCH($B1597,Menu!$B$6:$B$205,0)),"")</f>
        <v/>
      </c>
      <c r="D1597" s="18"/>
      <c r="E1597" s="8" t="str">
        <f>IFERROR(INDEX(Menu!$E$6:$E$205,MATCH($B1597,Menu!$B$6:$B$205,0)),"")</f>
        <v/>
      </c>
      <c r="F1597" s="8" t="str">
        <f t="shared" si="120"/>
        <v/>
      </c>
      <c r="G1597" s="15" t="str">
        <f>IFERROR(INDEX(Menu!$D$6:$D$205,MATCH($B1597,Menu!$B$6:$B$205,0)),"")</f>
        <v/>
      </c>
      <c r="H1597" s="15" t="str">
        <f t="shared" si="121"/>
        <v/>
      </c>
      <c r="I1597" s="15" t="str">
        <f t="shared" si="122"/>
        <v/>
      </c>
      <c r="J1597" s="10"/>
      <c r="K1597" s="10"/>
      <c r="L1597" t="str">
        <f t="shared" si="123"/>
        <v/>
      </c>
      <c r="M1597" s="14" t="str">
        <f t="shared" si="124"/>
        <v/>
      </c>
    </row>
    <row r="1598" spans="1:13" x14ac:dyDescent="0.25">
      <c r="A1598" s="16"/>
      <c r="B1598" s="10"/>
      <c r="C1598" s="14" t="str">
        <f>IFERROR(INDEX(Menu!$C$6:$C$205,MATCH($B1598,Menu!$B$6:$B$205,0)),"")</f>
        <v/>
      </c>
      <c r="D1598" s="18"/>
      <c r="E1598" s="8" t="str">
        <f>IFERROR(INDEX(Menu!$E$6:$E$205,MATCH($B1598,Menu!$B$6:$B$205,0)),"")</f>
        <v/>
      </c>
      <c r="F1598" s="8" t="str">
        <f t="shared" si="120"/>
        <v/>
      </c>
      <c r="G1598" s="15" t="str">
        <f>IFERROR(INDEX(Menu!$D$6:$D$205,MATCH($B1598,Menu!$B$6:$B$205,0)),"")</f>
        <v/>
      </c>
      <c r="H1598" s="15" t="str">
        <f t="shared" si="121"/>
        <v/>
      </c>
      <c r="I1598" s="15" t="str">
        <f t="shared" si="122"/>
        <v/>
      </c>
      <c r="J1598" s="10"/>
      <c r="K1598" s="10"/>
      <c r="L1598" t="str">
        <f t="shared" si="123"/>
        <v/>
      </c>
      <c r="M1598" s="14" t="str">
        <f t="shared" si="124"/>
        <v/>
      </c>
    </row>
    <row r="1599" spans="1:13" x14ac:dyDescent="0.25">
      <c r="A1599" s="16"/>
      <c r="B1599" s="10"/>
      <c r="C1599" s="14" t="str">
        <f>IFERROR(INDEX(Menu!$C$6:$C$205,MATCH($B1599,Menu!$B$6:$B$205,0)),"")</f>
        <v/>
      </c>
      <c r="D1599" s="18"/>
      <c r="E1599" s="8" t="str">
        <f>IFERROR(INDEX(Menu!$E$6:$E$205,MATCH($B1599,Menu!$B$6:$B$205,0)),"")</f>
        <v/>
      </c>
      <c r="F1599" s="8" t="str">
        <f t="shared" si="120"/>
        <v/>
      </c>
      <c r="G1599" s="15" t="str">
        <f>IFERROR(INDEX(Menu!$D$6:$D$205,MATCH($B1599,Menu!$B$6:$B$205,0)),"")</f>
        <v/>
      </c>
      <c r="H1599" s="15" t="str">
        <f t="shared" si="121"/>
        <v/>
      </c>
      <c r="I1599" s="15" t="str">
        <f t="shared" si="122"/>
        <v/>
      </c>
      <c r="J1599" s="10"/>
      <c r="K1599" s="10"/>
      <c r="L1599" t="str">
        <f t="shared" si="123"/>
        <v/>
      </c>
      <c r="M1599" s="14" t="str">
        <f t="shared" si="124"/>
        <v/>
      </c>
    </row>
    <row r="1600" spans="1:13" x14ac:dyDescent="0.25">
      <c r="A1600" s="16"/>
      <c r="B1600" s="10"/>
      <c r="C1600" s="14" t="str">
        <f>IFERROR(INDEX(Menu!$C$6:$C$205,MATCH($B1600,Menu!$B$6:$B$205,0)),"")</f>
        <v/>
      </c>
      <c r="D1600" s="18"/>
      <c r="E1600" s="8" t="str">
        <f>IFERROR(INDEX(Menu!$E$6:$E$205,MATCH($B1600,Menu!$B$6:$B$205,0)),"")</f>
        <v/>
      </c>
      <c r="F1600" s="8" t="str">
        <f t="shared" si="120"/>
        <v/>
      </c>
      <c r="G1600" s="15" t="str">
        <f>IFERROR(INDEX(Menu!$D$6:$D$205,MATCH($B1600,Menu!$B$6:$B$205,0)),"")</f>
        <v/>
      </c>
      <c r="H1600" s="15" t="str">
        <f t="shared" si="121"/>
        <v/>
      </c>
      <c r="I1600" s="15" t="str">
        <f t="shared" si="122"/>
        <v/>
      </c>
      <c r="J1600" s="10"/>
      <c r="K1600" s="10"/>
      <c r="L1600" t="str">
        <f t="shared" si="123"/>
        <v/>
      </c>
      <c r="M1600" s="14" t="str">
        <f t="shared" si="124"/>
        <v/>
      </c>
    </row>
    <row r="1601" spans="1:13" x14ac:dyDescent="0.25">
      <c r="A1601" s="16"/>
      <c r="B1601" s="10"/>
      <c r="C1601" s="14" t="str">
        <f>IFERROR(INDEX(Menu!$C$6:$C$205,MATCH($B1601,Menu!$B$6:$B$205,0)),"")</f>
        <v/>
      </c>
      <c r="D1601" s="18"/>
      <c r="E1601" s="8" t="str">
        <f>IFERROR(INDEX(Menu!$E$6:$E$205,MATCH($B1601,Menu!$B$6:$B$205,0)),"")</f>
        <v/>
      </c>
      <c r="F1601" s="8" t="str">
        <f t="shared" si="120"/>
        <v/>
      </c>
      <c r="G1601" s="15" t="str">
        <f>IFERROR(INDEX(Menu!$D$6:$D$205,MATCH($B1601,Menu!$B$6:$B$205,0)),"")</f>
        <v/>
      </c>
      <c r="H1601" s="15" t="str">
        <f t="shared" si="121"/>
        <v/>
      </c>
      <c r="I1601" s="15" t="str">
        <f t="shared" si="122"/>
        <v/>
      </c>
      <c r="J1601" s="10"/>
      <c r="K1601" s="10"/>
      <c r="L1601" t="str">
        <f t="shared" si="123"/>
        <v/>
      </c>
      <c r="M1601" s="14" t="str">
        <f t="shared" si="124"/>
        <v/>
      </c>
    </row>
    <row r="1602" spans="1:13" x14ac:dyDescent="0.25">
      <c r="A1602" s="16"/>
      <c r="B1602" s="10"/>
      <c r="C1602" s="14" t="str">
        <f>IFERROR(INDEX(Menu!$C$6:$C$205,MATCH($B1602,Menu!$B$6:$B$205,0)),"")</f>
        <v/>
      </c>
      <c r="D1602" s="18"/>
      <c r="E1602" s="8" t="str">
        <f>IFERROR(INDEX(Menu!$E$6:$E$205,MATCH($B1602,Menu!$B$6:$B$205,0)),"")</f>
        <v/>
      </c>
      <c r="F1602" s="8" t="str">
        <f t="shared" si="120"/>
        <v/>
      </c>
      <c r="G1602" s="15" t="str">
        <f>IFERROR(INDEX(Menu!$D$6:$D$205,MATCH($B1602,Menu!$B$6:$B$205,0)),"")</f>
        <v/>
      </c>
      <c r="H1602" s="15" t="str">
        <f t="shared" si="121"/>
        <v/>
      </c>
      <c r="I1602" s="15" t="str">
        <f t="shared" si="122"/>
        <v/>
      </c>
      <c r="J1602" s="10"/>
      <c r="K1602" s="10"/>
      <c r="L1602" t="str">
        <f t="shared" si="123"/>
        <v/>
      </c>
      <c r="M1602" s="14" t="str">
        <f t="shared" si="124"/>
        <v/>
      </c>
    </row>
    <row r="1603" spans="1:13" x14ac:dyDescent="0.25">
      <c r="A1603" s="16"/>
      <c r="B1603" s="10"/>
      <c r="C1603" s="14" t="str">
        <f>IFERROR(INDEX(Menu!$C$6:$C$205,MATCH($B1603,Menu!$B$6:$B$205,0)),"")</f>
        <v/>
      </c>
      <c r="D1603" s="18"/>
      <c r="E1603" s="8" t="str">
        <f>IFERROR(INDEX(Menu!$E$6:$E$205,MATCH($B1603,Menu!$B$6:$B$205,0)),"")</f>
        <v/>
      </c>
      <c r="F1603" s="8" t="str">
        <f t="shared" si="120"/>
        <v/>
      </c>
      <c r="G1603" s="15" t="str">
        <f>IFERROR(INDEX(Menu!$D$6:$D$205,MATCH($B1603,Menu!$B$6:$B$205,0)),"")</f>
        <v/>
      </c>
      <c r="H1603" s="15" t="str">
        <f t="shared" si="121"/>
        <v/>
      </c>
      <c r="I1603" s="15" t="str">
        <f t="shared" si="122"/>
        <v/>
      </c>
      <c r="J1603" s="10"/>
      <c r="K1603" s="10"/>
      <c r="L1603" t="str">
        <f t="shared" si="123"/>
        <v/>
      </c>
      <c r="M1603" s="14" t="str">
        <f t="shared" si="124"/>
        <v/>
      </c>
    </row>
    <row r="1604" spans="1:13" x14ac:dyDescent="0.25">
      <c r="A1604" s="16"/>
      <c r="B1604" s="10"/>
      <c r="C1604" s="14" t="str">
        <f>IFERROR(INDEX(Menu!$C$6:$C$205,MATCH($B1604,Menu!$B$6:$B$205,0)),"")</f>
        <v/>
      </c>
      <c r="D1604" s="18"/>
      <c r="E1604" s="8" t="str">
        <f>IFERROR(INDEX(Menu!$E$6:$E$205,MATCH($B1604,Menu!$B$6:$B$205,0)),"")</f>
        <v/>
      </c>
      <c r="F1604" s="8" t="str">
        <f t="shared" si="120"/>
        <v/>
      </c>
      <c r="G1604" s="15" t="str">
        <f>IFERROR(INDEX(Menu!$D$6:$D$205,MATCH($B1604,Menu!$B$6:$B$205,0)),"")</f>
        <v/>
      </c>
      <c r="H1604" s="15" t="str">
        <f t="shared" si="121"/>
        <v/>
      </c>
      <c r="I1604" s="15" t="str">
        <f t="shared" si="122"/>
        <v/>
      </c>
      <c r="J1604" s="10"/>
      <c r="K1604" s="10"/>
      <c r="L1604" t="str">
        <f t="shared" si="123"/>
        <v/>
      </c>
      <c r="M1604" s="14" t="str">
        <f t="shared" si="124"/>
        <v/>
      </c>
    </row>
    <row r="1605" spans="1:13" x14ac:dyDescent="0.25">
      <c r="A1605" s="16"/>
      <c r="B1605" s="10"/>
      <c r="C1605" s="14" t="str">
        <f>IFERROR(INDEX(Menu!$C$6:$C$205,MATCH($B1605,Menu!$B$6:$B$205,0)),"")</f>
        <v/>
      </c>
      <c r="D1605" s="18"/>
      <c r="E1605" s="8" t="str">
        <f>IFERROR(INDEX(Menu!$E$6:$E$205,MATCH($B1605,Menu!$B$6:$B$205,0)),"")</f>
        <v/>
      </c>
      <c r="F1605" s="8" t="str">
        <f t="shared" si="120"/>
        <v/>
      </c>
      <c r="G1605" s="15" t="str">
        <f>IFERROR(INDEX(Menu!$D$6:$D$205,MATCH($B1605,Menu!$B$6:$B$205,0)),"")</f>
        <v/>
      </c>
      <c r="H1605" s="15" t="str">
        <f t="shared" si="121"/>
        <v/>
      </c>
      <c r="I1605" s="15" t="str">
        <f t="shared" si="122"/>
        <v/>
      </c>
      <c r="J1605" s="10"/>
      <c r="K1605" s="10"/>
      <c r="L1605" t="str">
        <f t="shared" si="123"/>
        <v/>
      </c>
      <c r="M1605" s="14" t="str">
        <f t="shared" si="124"/>
        <v/>
      </c>
    </row>
    <row r="1606" spans="1:13" x14ac:dyDescent="0.25">
      <c r="A1606" s="16"/>
      <c r="B1606" s="10"/>
      <c r="C1606" s="14" t="str">
        <f>IFERROR(INDEX(Menu!$C$6:$C$205,MATCH($B1606,Menu!$B$6:$B$205,0)),"")</f>
        <v/>
      </c>
      <c r="D1606" s="18"/>
      <c r="E1606" s="8" t="str">
        <f>IFERROR(INDEX(Menu!$E$6:$E$205,MATCH($B1606,Menu!$B$6:$B$205,0)),"")</f>
        <v/>
      </c>
      <c r="F1606" s="8" t="str">
        <f t="shared" ref="F1606:F1669" si="125">IF(OR($D1606="",$E1606=""),"",$D1606*$E1606)</f>
        <v/>
      </c>
      <c r="G1606" s="15" t="str">
        <f>IFERROR(INDEX(Menu!$D$6:$D$205,MATCH($B1606,Menu!$B$6:$B$205,0)),"")</f>
        <v/>
      </c>
      <c r="H1606" s="15" t="str">
        <f t="shared" ref="H1606:H1669" si="126">IF(OR($D1606="",$G1606=""),"",$D1606*$G1606)</f>
        <v/>
      </c>
      <c r="I1606" s="15" t="str">
        <f t="shared" ref="I1606:I1669" si="127">IF(OR($F1606="",$H1606=""),"",$F1606-$H1606)</f>
        <v/>
      </c>
      <c r="J1606" s="10"/>
      <c r="K1606" s="10"/>
      <c r="L1606" t="str">
        <f t="shared" ref="L1606:L1669" si="128">IF($A1606="","",CHOOSE(WEEKDAY($A1606,2),"Lunes","Martes","Miercoles","Jueves","Viernes","Sabado","Domingo"))</f>
        <v/>
      </c>
      <c r="M1606" s="14" t="str">
        <f t="shared" ref="M1606:M1669" si="129">IF($A1606="","",TEXT($A1606,"YYYY-MM"))</f>
        <v/>
      </c>
    </row>
    <row r="1607" spans="1:13" x14ac:dyDescent="0.25">
      <c r="A1607" s="16"/>
      <c r="B1607" s="10"/>
      <c r="C1607" s="14" t="str">
        <f>IFERROR(INDEX(Menu!$C$6:$C$205,MATCH($B1607,Menu!$B$6:$B$205,0)),"")</f>
        <v/>
      </c>
      <c r="D1607" s="18"/>
      <c r="E1607" s="8" t="str">
        <f>IFERROR(INDEX(Menu!$E$6:$E$205,MATCH($B1607,Menu!$B$6:$B$205,0)),"")</f>
        <v/>
      </c>
      <c r="F1607" s="8" t="str">
        <f t="shared" si="125"/>
        <v/>
      </c>
      <c r="G1607" s="15" t="str">
        <f>IFERROR(INDEX(Menu!$D$6:$D$205,MATCH($B1607,Menu!$B$6:$B$205,0)),"")</f>
        <v/>
      </c>
      <c r="H1607" s="15" t="str">
        <f t="shared" si="126"/>
        <v/>
      </c>
      <c r="I1607" s="15" t="str">
        <f t="shared" si="127"/>
        <v/>
      </c>
      <c r="J1607" s="10"/>
      <c r="K1607" s="10"/>
      <c r="L1607" t="str">
        <f t="shared" si="128"/>
        <v/>
      </c>
      <c r="M1607" s="14" t="str">
        <f t="shared" si="129"/>
        <v/>
      </c>
    </row>
    <row r="1608" spans="1:13" x14ac:dyDescent="0.25">
      <c r="A1608" s="16"/>
      <c r="B1608" s="10"/>
      <c r="C1608" s="14" t="str">
        <f>IFERROR(INDEX(Menu!$C$6:$C$205,MATCH($B1608,Menu!$B$6:$B$205,0)),"")</f>
        <v/>
      </c>
      <c r="D1608" s="18"/>
      <c r="E1608" s="8" t="str">
        <f>IFERROR(INDEX(Menu!$E$6:$E$205,MATCH($B1608,Menu!$B$6:$B$205,0)),"")</f>
        <v/>
      </c>
      <c r="F1608" s="8" t="str">
        <f t="shared" si="125"/>
        <v/>
      </c>
      <c r="G1608" s="15" t="str">
        <f>IFERROR(INDEX(Menu!$D$6:$D$205,MATCH($B1608,Menu!$B$6:$B$205,0)),"")</f>
        <v/>
      </c>
      <c r="H1608" s="15" t="str">
        <f t="shared" si="126"/>
        <v/>
      </c>
      <c r="I1608" s="15" t="str">
        <f t="shared" si="127"/>
        <v/>
      </c>
      <c r="J1608" s="10"/>
      <c r="K1608" s="10"/>
      <c r="L1608" t="str">
        <f t="shared" si="128"/>
        <v/>
      </c>
      <c r="M1608" s="14" t="str">
        <f t="shared" si="129"/>
        <v/>
      </c>
    </row>
    <row r="1609" spans="1:13" x14ac:dyDescent="0.25">
      <c r="A1609" s="16"/>
      <c r="B1609" s="10"/>
      <c r="C1609" s="14" t="str">
        <f>IFERROR(INDEX(Menu!$C$6:$C$205,MATCH($B1609,Menu!$B$6:$B$205,0)),"")</f>
        <v/>
      </c>
      <c r="D1609" s="18"/>
      <c r="E1609" s="8" t="str">
        <f>IFERROR(INDEX(Menu!$E$6:$E$205,MATCH($B1609,Menu!$B$6:$B$205,0)),"")</f>
        <v/>
      </c>
      <c r="F1609" s="8" t="str">
        <f t="shared" si="125"/>
        <v/>
      </c>
      <c r="G1609" s="15" t="str">
        <f>IFERROR(INDEX(Menu!$D$6:$D$205,MATCH($B1609,Menu!$B$6:$B$205,0)),"")</f>
        <v/>
      </c>
      <c r="H1609" s="15" t="str">
        <f t="shared" si="126"/>
        <v/>
      </c>
      <c r="I1609" s="15" t="str">
        <f t="shared" si="127"/>
        <v/>
      </c>
      <c r="J1609" s="10"/>
      <c r="K1609" s="10"/>
      <c r="L1609" t="str">
        <f t="shared" si="128"/>
        <v/>
      </c>
      <c r="M1609" s="14" t="str">
        <f t="shared" si="129"/>
        <v/>
      </c>
    </row>
    <row r="1610" spans="1:13" x14ac:dyDescent="0.25">
      <c r="A1610" s="16"/>
      <c r="B1610" s="10"/>
      <c r="C1610" s="14" t="str">
        <f>IFERROR(INDEX(Menu!$C$6:$C$205,MATCH($B1610,Menu!$B$6:$B$205,0)),"")</f>
        <v/>
      </c>
      <c r="D1610" s="18"/>
      <c r="E1610" s="8" t="str">
        <f>IFERROR(INDEX(Menu!$E$6:$E$205,MATCH($B1610,Menu!$B$6:$B$205,0)),"")</f>
        <v/>
      </c>
      <c r="F1610" s="8" t="str">
        <f t="shared" si="125"/>
        <v/>
      </c>
      <c r="G1610" s="15" t="str">
        <f>IFERROR(INDEX(Menu!$D$6:$D$205,MATCH($B1610,Menu!$B$6:$B$205,0)),"")</f>
        <v/>
      </c>
      <c r="H1610" s="15" t="str">
        <f t="shared" si="126"/>
        <v/>
      </c>
      <c r="I1610" s="15" t="str">
        <f t="shared" si="127"/>
        <v/>
      </c>
      <c r="J1610" s="10"/>
      <c r="K1610" s="10"/>
      <c r="L1610" t="str">
        <f t="shared" si="128"/>
        <v/>
      </c>
      <c r="M1610" s="14" t="str">
        <f t="shared" si="129"/>
        <v/>
      </c>
    </row>
    <row r="1611" spans="1:13" x14ac:dyDescent="0.25">
      <c r="A1611" s="16"/>
      <c r="B1611" s="10"/>
      <c r="C1611" s="14" t="str">
        <f>IFERROR(INDEX(Menu!$C$6:$C$205,MATCH($B1611,Menu!$B$6:$B$205,0)),"")</f>
        <v/>
      </c>
      <c r="D1611" s="18"/>
      <c r="E1611" s="8" t="str">
        <f>IFERROR(INDEX(Menu!$E$6:$E$205,MATCH($B1611,Menu!$B$6:$B$205,0)),"")</f>
        <v/>
      </c>
      <c r="F1611" s="8" t="str">
        <f t="shared" si="125"/>
        <v/>
      </c>
      <c r="G1611" s="15" t="str">
        <f>IFERROR(INDEX(Menu!$D$6:$D$205,MATCH($B1611,Menu!$B$6:$B$205,0)),"")</f>
        <v/>
      </c>
      <c r="H1611" s="15" t="str">
        <f t="shared" si="126"/>
        <v/>
      </c>
      <c r="I1611" s="15" t="str">
        <f t="shared" si="127"/>
        <v/>
      </c>
      <c r="J1611" s="10"/>
      <c r="K1611" s="10"/>
      <c r="L1611" t="str">
        <f t="shared" si="128"/>
        <v/>
      </c>
      <c r="M1611" s="14" t="str">
        <f t="shared" si="129"/>
        <v/>
      </c>
    </row>
    <row r="1612" spans="1:13" x14ac:dyDescent="0.25">
      <c r="A1612" s="16"/>
      <c r="B1612" s="10"/>
      <c r="C1612" s="14" t="str">
        <f>IFERROR(INDEX(Menu!$C$6:$C$205,MATCH($B1612,Menu!$B$6:$B$205,0)),"")</f>
        <v/>
      </c>
      <c r="D1612" s="18"/>
      <c r="E1612" s="8" t="str">
        <f>IFERROR(INDEX(Menu!$E$6:$E$205,MATCH($B1612,Menu!$B$6:$B$205,0)),"")</f>
        <v/>
      </c>
      <c r="F1612" s="8" t="str">
        <f t="shared" si="125"/>
        <v/>
      </c>
      <c r="G1612" s="15" t="str">
        <f>IFERROR(INDEX(Menu!$D$6:$D$205,MATCH($B1612,Menu!$B$6:$B$205,0)),"")</f>
        <v/>
      </c>
      <c r="H1612" s="15" t="str">
        <f t="shared" si="126"/>
        <v/>
      </c>
      <c r="I1612" s="15" t="str">
        <f t="shared" si="127"/>
        <v/>
      </c>
      <c r="J1612" s="10"/>
      <c r="K1612" s="10"/>
      <c r="L1612" t="str">
        <f t="shared" si="128"/>
        <v/>
      </c>
      <c r="M1612" s="14" t="str">
        <f t="shared" si="129"/>
        <v/>
      </c>
    </row>
    <row r="1613" spans="1:13" x14ac:dyDescent="0.25">
      <c r="A1613" s="16"/>
      <c r="B1613" s="10"/>
      <c r="C1613" s="14" t="str">
        <f>IFERROR(INDEX(Menu!$C$6:$C$205,MATCH($B1613,Menu!$B$6:$B$205,0)),"")</f>
        <v/>
      </c>
      <c r="D1613" s="18"/>
      <c r="E1613" s="8" t="str">
        <f>IFERROR(INDEX(Menu!$E$6:$E$205,MATCH($B1613,Menu!$B$6:$B$205,0)),"")</f>
        <v/>
      </c>
      <c r="F1613" s="8" t="str">
        <f t="shared" si="125"/>
        <v/>
      </c>
      <c r="G1613" s="15" t="str">
        <f>IFERROR(INDEX(Menu!$D$6:$D$205,MATCH($B1613,Menu!$B$6:$B$205,0)),"")</f>
        <v/>
      </c>
      <c r="H1613" s="15" t="str">
        <f t="shared" si="126"/>
        <v/>
      </c>
      <c r="I1613" s="15" t="str">
        <f t="shared" si="127"/>
        <v/>
      </c>
      <c r="J1613" s="10"/>
      <c r="K1613" s="10"/>
      <c r="L1613" t="str">
        <f t="shared" si="128"/>
        <v/>
      </c>
      <c r="M1613" s="14" t="str">
        <f t="shared" si="129"/>
        <v/>
      </c>
    </row>
    <row r="1614" spans="1:13" x14ac:dyDescent="0.25">
      <c r="A1614" s="16"/>
      <c r="B1614" s="10"/>
      <c r="C1614" s="14" t="str">
        <f>IFERROR(INDEX(Menu!$C$6:$C$205,MATCH($B1614,Menu!$B$6:$B$205,0)),"")</f>
        <v/>
      </c>
      <c r="D1614" s="18"/>
      <c r="E1614" s="8" t="str">
        <f>IFERROR(INDEX(Menu!$E$6:$E$205,MATCH($B1614,Menu!$B$6:$B$205,0)),"")</f>
        <v/>
      </c>
      <c r="F1614" s="8" t="str">
        <f t="shared" si="125"/>
        <v/>
      </c>
      <c r="G1614" s="15" t="str">
        <f>IFERROR(INDEX(Menu!$D$6:$D$205,MATCH($B1614,Menu!$B$6:$B$205,0)),"")</f>
        <v/>
      </c>
      <c r="H1614" s="15" t="str">
        <f t="shared" si="126"/>
        <v/>
      </c>
      <c r="I1614" s="15" t="str">
        <f t="shared" si="127"/>
        <v/>
      </c>
      <c r="J1614" s="10"/>
      <c r="K1614" s="10"/>
      <c r="L1614" t="str">
        <f t="shared" si="128"/>
        <v/>
      </c>
      <c r="M1614" s="14" t="str">
        <f t="shared" si="129"/>
        <v/>
      </c>
    </row>
    <row r="1615" spans="1:13" x14ac:dyDescent="0.25">
      <c r="A1615" s="16"/>
      <c r="B1615" s="10"/>
      <c r="C1615" s="14" t="str">
        <f>IFERROR(INDEX(Menu!$C$6:$C$205,MATCH($B1615,Menu!$B$6:$B$205,0)),"")</f>
        <v/>
      </c>
      <c r="D1615" s="18"/>
      <c r="E1615" s="8" t="str">
        <f>IFERROR(INDEX(Menu!$E$6:$E$205,MATCH($B1615,Menu!$B$6:$B$205,0)),"")</f>
        <v/>
      </c>
      <c r="F1615" s="8" t="str">
        <f t="shared" si="125"/>
        <v/>
      </c>
      <c r="G1615" s="15" t="str">
        <f>IFERROR(INDEX(Menu!$D$6:$D$205,MATCH($B1615,Menu!$B$6:$B$205,0)),"")</f>
        <v/>
      </c>
      <c r="H1615" s="15" t="str">
        <f t="shared" si="126"/>
        <v/>
      </c>
      <c r="I1615" s="15" t="str">
        <f t="shared" si="127"/>
        <v/>
      </c>
      <c r="J1615" s="10"/>
      <c r="K1615" s="10"/>
      <c r="L1615" t="str">
        <f t="shared" si="128"/>
        <v/>
      </c>
      <c r="M1615" s="14" t="str">
        <f t="shared" si="129"/>
        <v/>
      </c>
    </row>
    <row r="1616" spans="1:13" x14ac:dyDescent="0.25">
      <c r="A1616" s="16"/>
      <c r="B1616" s="10"/>
      <c r="C1616" s="14" t="str">
        <f>IFERROR(INDEX(Menu!$C$6:$C$205,MATCH($B1616,Menu!$B$6:$B$205,0)),"")</f>
        <v/>
      </c>
      <c r="D1616" s="18"/>
      <c r="E1616" s="8" t="str">
        <f>IFERROR(INDEX(Menu!$E$6:$E$205,MATCH($B1616,Menu!$B$6:$B$205,0)),"")</f>
        <v/>
      </c>
      <c r="F1616" s="8" t="str">
        <f t="shared" si="125"/>
        <v/>
      </c>
      <c r="G1616" s="15" t="str">
        <f>IFERROR(INDEX(Menu!$D$6:$D$205,MATCH($B1616,Menu!$B$6:$B$205,0)),"")</f>
        <v/>
      </c>
      <c r="H1616" s="15" t="str">
        <f t="shared" si="126"/>
        <v/>
      </c>
      <c r="I1616" s="15" t="str">
        <f t="shared" si="127"/>
        <v/>
      </c>
      <c r="J1616" s="10"/>
      <c r="K1616" s="10"/>
      <c r="L1616" t="str">
        <f t="shared" si="128"/>
        <v/>
      </c>
      <c r="M1616" s="14" t="str">
        <f t="shared" si="129"/>
        <v/>
      </c>
    </row>
    <row r="1617" spans="1:13" x14ac:dyDescent="0.25">
      <c r="A1617" s="16"/>
      <c r="B1617" s="10"/>
      <c r="C1617" s="14" t="str">
        <f>IFERROR(INDEX(Menu!$C$6:$C$205,MATCH($B1617,Menu!$B$6:$B$205,0)),"")</f>
        <v/>
      </c>
      <c r="D1617" s="18"/>
      <c r="E1617" s="8" t="str">
        <f>IFERROR(INDEX(Menu!$E$6:$E$205,MATCH($B1617,Menu!$B$6:$B$205,0)),"")</f>
        <v/>
      </c>
      <c r="F1617" s="8" t="str">
        <f t="shared" si="125"/>
        <v/>
      </c>
      <c r="G1617" s="15" t="str">
        <f>IFERROR(INDEX(Menu!$D$6:$D$205,MATCH($B1617,Menu!$B$6:$B$205,0)),"")</f>
        <v/>
      </c>
      <c r="H1617" s="15" t="str">
        <f t="shared" si="126"/>
        <v/>
      </c>
      <c r="I1617" s="15" t="str">
        <f t="shared" si="127"/>
        <v/>
      </c>
      <c r="J1617" s="10"/>
      <c r="K1617" s="10"/>
      <c r="L1617" t="str">
        <f t="shared" si="128"/>
        <v/>
      </c>
      <c r="M1617" s="14" t="str">
        <f t="shared" si="129"/>
        <v/>
      </c>
    </row>
    <row r="1618" spans="1:13" x14ac:dyDescent="0.25">
      <c r="A1618" s="16"/>
      <c r="B1618" s="10"/>
      <c r="C1618" s="14" t="str">
        <f>IFERROR(INDEX(Menu!$C$6:$C$205,MATCH($B1618,Menu!$B$6:$B$205,0)),"")</f>
        <v/>
      </c>
      <c r="D1618" s="18"/>
      <c r="E1618" s="8" t="str">
        <f>IFERROR(INDEX(Menu!$E$6:$E$205,MATCH($B1618,Menu!$B$6:$B$205,0)),"")</f>
        <v/>
      </c>
      <c r="F1618" s="8" t="str">
        <f t="shared" si="125"/>
        <v/>
      </c>
      <c r="G1618" s="15" t="str">
        <f>IFERROR(INDEX(Menu!$D$6:$D$205,MATCH($B1618,Menu!$B$6:$B$205,0)),"")</f>
        <v/>
      </c>
      <c r="H1618" s="15" t="str">
        <f t="shared" si="126"/>
        <v/>
      </c>
      <c r="I1618" s="15" t="str">
        <f t="shared" si="127"/>
        <v/>
      </c>
      <c r="J1618" s="10"/>
      <c r="K1618" s="10"/>
      <c r="L1618" t="str">
        <f t="shared" si="128"/>
        <v/>
      </c>
      <c r="M1618" s="14" t="str">
        <f t="shared" si="129"/>
        <v/>
      </c>
    </row>
    <row r="1619" spans="1:13" x14ac:dyDescent="0.25">
      <c r="A1619" s="16"/>
      <c r="B1619" s="10"/>
      <c r="C1619" s="14" t="str">
        <f>IFERROR(INDEX(Menu!$C$6:$C$205,MATCH($B1619,Menu!$B$6:$B$205,0)),"")</f>
        <v/>
      </c>
      <c r="D1619" s="18"/>
      <c r="E1619" s="8" t="str">
        <f>IFERROR(INDEX(Menu!$E$6:$E$205,MATCH($B1619,Menu!$B$6:$B$205,0)),"")</f>
        <v/>
      </c>
      <c r="F1619" s="8" t="str">
        <f t="shared" si="125"/>
        <v/>
      </c>
      <c r="G1619" s="15" t="str">
        <f>IFERROR(INDEX(Menu!$D$6:$D$205,MATCH($B1619,Menu!$B$6:$B$205,0)),"")</f>
        <v/>
      </c>
      <c r="H1619" s="15" t="str">
        <f t="shared" si="126"/>
        <v/>
      </c>
      <c r="I1619" s="15" t="str">
        <f t="shared" si="127"/>
        <v/>
      </c>
      <c r="J1619" s="10"/>
      <c r="K1619" s="10"/>
      <c r="L1619" t="str">
        <f t="shared" si="128"/>
        <v/>
      </c>
      <c r="M1619" s="14" t="str">
        <f t="shared" si="129"/>
        <v/>
      </c>
    </row>
    <row r="1620" spans="1:13" x14ac:dyDescent="0.25">
      <c r="A1620" s="16"/>
      <c r="B1620" s="10"/>
      <c r="C1620" s="14" t="str">
        <f>IFERROR(INDEX(Menu!$C$6:$C$205,MATCH($B1620,Menu!$B$6:$B$205,0)),"")</f>
        <v/>
      </c>
      <c r="D1620" s="18"/>
      <c r="E1620" s="8" t="str">
        <f>IFERROR(INDEX(Menu!$E$6:$E$205,MATCH($B1620,Menu!$B$6:$B$205,0)),"")</f>
        <v/>
      </c>
      <c r="F1620" s="8" t="str">
        <f t="shared" si="125"/>
        <v/>
      </c>
      <c r="G1620" s="15" t="str">
        <f>IFERROR(INDEX(Menu!$D$6:$D$205,MATCH($B1620,Menu!$B$6:$B$205,0)),"")</f>
        <v/>
      </c>
      <c r="H1620" s="15" t="str">
        <f t="shared" si="126"/>
        <v/>
      </c>
      <c r="I1620" s="15" t="str">
        <f t="shared" si="127"/>
        <v/>
      </c>
      <c r="J1620" s="10"/>
      <c r="K1620" s="10"/>
      <c r="L1620" t="str">
        <f t="shared" si="128"/>
        <v/>
      </c>
      <c r="M1620" s="14" t="str">
        <f t="shared" si="129"/>
        <v/>
      </c>
    </row>
    <row r="1621" spans="1:13" x14ac:dyDescent="0.25">
      <c r="A1621" s="16"/>
      <c r="B1621" s="10"/>
      <c r="C1621" s="14" t="str">
        <f>IFERROR(INDEX(Menu!$C$6:$C$205,MATCH($B1621,Menu!$B$6:$B$205,0)),"")</f>
        <v/>
      </c>
      <c r="D1621" s="18"/>
      <c r="E1621" s="8" t="str">
        <f>IFERROR(INDEX(Menu!$E$6:$E$205,MATCH($B1621,Menu!$B$6:$B$205,0)),"")</f>
        <v/>
      </c>
      <c r="F1621" s="8" t="str">
        <f t="shared" si="125"/>
        <v/>
      </c>
      <c r="G1621" s="15" t="str">
        <f>IFERROR(INDEX(Menu!$D$6:$D$205,MATCH($B1621,Menu!$B$6:$B$205,0)),"")</f>
        <v/>
      </c>
      <c r="H1621" s="15" t="str">
        <f t="shared" si="126"/>
        <v/>
      </c>
      <c r="I1621" s="15" t="str">
        <f t="shared" si="127"/>
        <v/>
      </c>
      <c r="J1621" s="10"/>
      <c r="K1621" s="10"/>
      <c r="L1621" t="str">
        <f t="shared" si="128"/>
        <v/>
      </c>
      <c r="M1621" s="14" t="str">
        <f t="shared" si="129"/>
        <v/>
      </c>
    </row>
    <row r="1622" spans="1:13" x14ac:dyDescent="0.25">
      <c r="A1622" s="16"/>
      <c r="B1622" s="10"/>
      <c r="C1622" s="14" t="str">
        <f>IFERROR(INDEX(Menu!$C$6:$C$205,MATCH($B1622,Menu!$B$6:$B$205,0)),"")</f>
        <v/>
      </c>
      <c r="D1622" s="18"/>
      <c r="E1622" s="8" t="str">
        <f>IFERROR(INDEX(Menu!$E$6:$E$205,MATCH($B1622,Menu!$B$6:$B$205,0)),"")</f>
        <v/>
      </c>
      <c r="F1622" s="8" t="str">
        <f t="shared" si="125"/>
        <v/>
      </c>
      <c r="G1622" s="15" t="str">
        <f>IFERROR(INDEX(Menu!$D$6:$D$205,MATCH($B1622,Menu!$B$6:$B$205,0)),"")</f>
        <v/>
      </c>
      <c r="H1622" s="15" t="str">
        <f t="shared" si="126"/>
        <v/>
      </c>
      <c r="I1622" s="15" t="str">
        <f t="shared" si="127"/>
        <v/>
      </c>
      <c r="J1622" s="10"/>
      <c r="K1622" s="10"/>
      <c r="L1622" t="str">
        <f t="shared" si="128"/>
        <v/>
      </c>
      <c r="M1622" s="14" t="str">
        <f t="shared" si="129"/>
        <v/>
      </c>
    </row>
    <row r="1623" spans="1:13" x14ac:dyDescent="0.25">
      <c r="A1623" s="16"/>
      <c r="B1623" s="10"/>
      <c r="C1623" s="14" t="str">
        <f>IFERROR(INDEX(Menu!$C$6:$C$205,MATCH($B1623,Menu!$B$6:$B$205,0)),"")</f>
        <v/>
      </c>
      <c r="D1623" s="18"/>
      <c r="E1623" s="8" t="str">
        <f>IFERROR(INDEX(Menu!$E$6:$E$205,MATCH($B1623,Menu!$B$6:$B$205,0)),"")</f>
        <v/>
      </c>
      <c r="F1623" s="8" t="str">
        <f t="shared" si="125"/>
        <v/>
      </c>
      <c r="G1623" s="15" t="str">
        <f>IFERROR(INDEX(Menu!$D$6:$D$205,MATCH($B1623,Menu!$B$6:$B$205,0)),"")</f>
        <v/>
      </c>
      <c r="H1623" s="15" t="str">
        <f t="shared" si="126"/>
        <v/>
      </c>
      <c r="I1623" s="15" t="str">
        <f t="shared" si="127"/>
        <v/>
      </c>
      <c r="J1623" s="10"/>
      <c r="K1623" s="10"/>
      <c r="L1623" t="str">
        <f t="shared" si="128"/>
        <v/>
      </c>
      <c r="M1623" s="14" t="str">
        <f t="shared" si="129"/>
        <v/>
      </c>
    </row>
    <row r="1624" spans="1:13" x14ac:dyDescent="0.25">
      <c r="A1624" s="16"/>
      <c r="B1624" s="10"/>
      <c r="C1624" s="14" t="str">
        <f>IFERROR(INDEX(Menu!$C$6:$C$205,MATCH($B1624,Menu!$B$6:$B$205,0)),"")</f>
        <v/>
      </c>
      <c r="D1624" s="18"/>
      <c r="E1624" s="8" t="str">
        <f>IFERROR(INDEX(Menu!$E$6:$E$205,MATCH($B1624,Menu!$B$6:$B$205,0)),"")</f>
        <v/>
      </c>
      <c r="F1624" s="8" t="str">
        <f t="shared" si="125"/>
        <v/>
      </c>
      <c r="G1624" s="15" t="str">
        <f>IFERROR(INDEX(Menu!$D$6:$D$205,MATCH($B1624,Menu!$B$6:$B$205,0)),"")</f>
        <v/>
      </c>
      <c r="H1624" s="15" t="str">
        <f t="shared" si="126"/>
        <v/>
      </c>
      <c r="I1624" s="15" t="str">
        <f t="shared" si="127"/>
        <v/>
      </c>
      <c r="J1624" s="10"/>
      <c r="K1624" s="10"/>
      <c r="L1624" t="str">
        <f t="shared" si="128"/>
        <v/>
      </c>
      <c r="M1624" s="14" t="str">
        <f t="shared" si="129"/>
        <v/>
      </c>
    </row>
    <row r="1625" spans="1:13" x14ac:dyDescent="0.25">
      <c r="A1625" s="16"/>
      <c r="B1625" s="10"/>
      <c r="C1625" s="14" t="str">
        <f>IFERROR(INDEX(Menu!$C$6:$C$205,MATCH($B1625,Menu!$B$6:$B$205,0)),"")</f>
        <v/>
      </c>
      <c r="D1625" s="18"/>
      <c r="E1625" s="8" t="str">
        <f>IFERROR(INDEX(Menu!$E$6:$E$205,MATCH($B1625,Menu!$B$6:$B$205,0)),"")</f>
        <v/>
      </c>
      <c r="F1625" s="8" t="str">
        <f t="shared" si="125"/>
        <v/>
      </c>
      <c r="G1625" s="15" t="str">
        <f>IFERROR(INDEX(Menu!$D$6:$D$205,MATCH($B1625,Menu!$B$6:$B$205,0)),"")</f>
        <v/>
      </c>
      <c r="H1625" s="15" t="str">
        <f t="shared" si="126"/>
        <v/>
      </c>
      <c r="I1625" s="15" t="str">
        <f t="shared" si="127"/>
        <v/>
      </c>
      <c r="J1625" s="10"/>
      <c r="K1625" s="10"/>
      <c r="L1625" t="str">
        <f t="shared" si="128"/>
        <v/>
      </c>
      <c r="M1625" s="14" t="str">
        <f t="shared" si="129"/>
        <v/>
      </c>
    </row>
    <row r="1626" spans="1:13" x14ac:dyDescent="0.25">
      <c r="A1626" s="16"/>
      <c r="B1626" s="10"/>
      <c r="C1626" s="14" t="str">
        <f>IFERROR(INDEX(Menu!$C$6:$C$205,MATCH($B1626,Menu!$B$6:$B$205,0)),"")</f>
        <v/>
      </c>
      <c r="D1626" s="18"/>
      <c r="E1626" s="8" t="str">
        <f>IFERROR(INDEX(Menu!$E$6:$E$205,MATCH($B1626,Menu!$B$6:$B$205,0)),"")</f>
        <v/>
      </c>
      <c r="F1626" s="8" t="str">
        <f t="shared" si="125"/>
        <v/>
      </c>
      <c r="G1626" s="15" t="str">
        <f>IFERROR(INDEX(Menu!$D$6:$D$205,MATCH($B1626,Menu!$B$6:$B$205,0)),"")</f>
        <v/>
      </c>
      <c r="H1626" s="15" t="str">
        <f t="shared" si="126"/>
        <v/>
      </c>
      <c r="I1626" s="15" t="str">
        <f t="shared" si="127"/>
        <v/>
      </c>
      <c r="J1626" s="10"/>
      <c r="K1626" s="10"/>
      <c r="L1626" t="str">
        <f t="shared" si="128"/>
        <v/>
      </c>
      <c r="M1626" s="14" t="str">
        <f t="shared" si="129"/>
        <v/>
      </c>
    </row>
    <row r="1627" spans="1:13" x14ac:dyDescent="0.25">
      <c r="A1627" s="16"/>
      <c r="B1627" s="10"/>
      <c r="C1627" s="14" t="str">
        <f>IFERROR(INDEX(Menu!$C$6:$C$205,MATCH($B1627,Menu!$B$6:$B$205,0)),"")</f>
        <v/>
      </c>
      <c r="D1627" s="18"/>
      <c r="E1627" s="8" t="str">
        <f>IFERROR(INDEX(Menu!$E$6:$E$205,MATCH($B1627,Menu!$B$6:$B$205,0)),"")</f>
        <v/>
      </c>
      <c r="F1627" s="8" t="str">
        <f t="shared" si="125"/>
        <v/>
      </c>
      <c r="G1627" s="15" t="str">
        <f>IFERROR(INDEX(Menu!$D$6:$D$205,MATCH($B1627,Menu!$B$6:$B$205,0)),"")</f>
        <v/>
      </c>
      <c r="H1627" s="15" t="str">
        <f t="shared" si="126"/>
        <v/>
      </c>
      <c r="I1627" s="15" t="str">
        <f t="shared" si="127"/>
        <v/>
      </c>
      <c r="J1627" s="10"/>
      <c r="K1627" s="10"/>
      <c r="L1627" t="str">
        <f t="shared" si="128"/>
        <v/>
      </c>
      <c r="M1627" s="14" t="str">
        <f t="shared" si="129"/>
        <v/>
      </c>
    </row>
    <row r="1628" spans="1:13" x14ac:dyDescent="0.25">
      <c r="A1628" s="16"/>
      <c r="B1628" s="10"/>
      <c r="C1628" s="14" t="str">
        <f>IFERROR(INDEX(Menu!$C$6:$C$205,MATCH($B1628,Menu!$B$6:$B$205,0)),"")</f>
        <v/>
      </c>
      <c r="D1628" s="18"/>
      <c r="E1628" s="8" t="str">
        <f>IFERROR(INDEX(Menu!$E$6:$E$205,MATCH($B1628,Menu!$B$6:$B$205,0)),"")</f>
        <v/>
      </c>
      <c r="F1628" s="8" t="str">
        <f t="shared" si="125"/>
        <v/>
      </c>
      <c r="G1628" s="15" t="str">
        <f>IFERROR(INDEX(Menu!$D$6:$D$205,MATCH($B1628,Menu!$B$6:$B$205,0)),"")</f>
        <v/>
      </c>
      <c r="H1628" s="15" t="str">
        <f t="shared" si="126"/>
        <v/>
      </c>
      <c r="I1628" s="15" t="str">
        <f t="shared" si="127"/>
        <v/>
      </c>
      <c r="J1628" s="10"/>
      <c r="K1628" s="10"/>
      <c r="L1628" t="str">
        <f t="shared" si="128"/>
        <v/>
      </c>
      <c r="M1628" s="14" t="str">
        <f t="shared" si="129"/>
        <v/>
      </c>
    </row>
    <row r="1629" spans="1:13" x14ac:dyDescent="0.25">
      <c r="A1629" s="16"/>
      <c r="B1629" s="10"/>
      <c r="C1629" s="14" t="str">
        <f>IFERROR(INDEX(Menu!$C$6:$C$205,MATCH($B1629,Menu!$B$6:$B$205,0)),"")</f>
        <v/>
      </c>
      <c r="D1629" s="18"/>
      <c r="E1629" s="8" t="str">
        <f>IFERROR(INDEX(Menu!$E$6:$E$205,MATCH($B1629,Menu!$B$6:$B$205,0)),"")</f>
        <v/>
      </c>
      <c r="F1629" s="8" t="str">
        <f t="shared" si="125"/>
        <v/>
      </c>
      <c r="G1629" s="15" t="str">
        <f>IFERROR(INDEX(Menu!$D$6:$D$205,MATCH($B1629,Menu!$B$6:$B$205,0)),"")</f>
        <v/>
      </c>
      <c r="H1629" s="15" t="str">
        <f t="shared" si="126"/>
        <v/>
      </c>
      <c r="I1629" s="15" t="str">
        <f t="shared" si="127"/>
        <v/>
      </c>
      <c r="J1629" s="10"/>
      <c r="K1629" s="10"/>
      <c r="L1629" t="str">
        <f t="shared" si="128"/>
        <v/>
      </c>
      <c r="M1629" s="14" t="str">
        <f t="shared" si="129"/>
        <v/>
      </c>
    </row>
    <row r="1630" spans="1:13" x14ac:dyDescent="0.25">
      <c r="A1630" s="16"/>
      <c r="B1630" s="10"/>
      <c r="C1630" s="14" t="str">
        <f>IFERROR(INDEX(Menu!$C$6:$C$205,MATCH($B1630,Menu!$B$6:$B$205,0)),"")</f>
        <v/>
      </c>
      <c r="D1630" s="18"/>
      <c r="E1630" s="8" t="str">
        <f>IFERROR(INDEX(Menu!$E$6:$E$205,MATCH($B1630,Menu!$B$6:$B$205,0)),"")</f>
        <v/>
      </c>
      <c r="F1630" s="8" t="str">
        <f t="shared" si="125"/>
        <v/>
      </c>
      <c r="G1630" s="15" t="str">
        <f>IFERROR(INDEX(Menu!$D$6:$D$205,MATCH($B1630,Menu!$B$6:$B$205,0)),"")</f>
        <v/>
      </c>
      <c r="H1630" s="15" t="str">
        <f t="shared" si="126"/>
        <v/>
      </c>
      <c r="I1630" s="15" t="str">
        <f t="shared" si="127"/>
        <v/>
      </c>
      <c r="J1630" s="10"/>
      <c r="K1630" s="10"/>
      <c r="L1630" t="str">
        <f t="shared" si="128"/>
        <v/>
      </c>
      <c r="M1630" s="14" t="str">
        <f t="shared" si="129"/>
        <v/>
      </c>
    </row>
    <row r="1631" spans="1:13" x14ac:dyDescent="0.25">
      <c r="A1631" s="16"/>
      <c r="B1631" s="10"/>
      <c r="C1631" s="14" t="str">
        <f>IFERROR(INDEX(Menu!$C$6:$C$205,MATCH($B1631,Menu!$B$6:$B$205,0)),"")</f>
        <v/>
      </c>
      <c r="D1631" s="18"/>
      <c r="E1631" s="8" t="str">
        <f>IFERROR(INDEX(Menu!$E$6:$E$205,MATCH($B1631,Menu!$B$6:$B$205,0)),"")</f>
        <v/>
      </c>
      <c r="F1631" s="8" t="str">
        <f t="shared" si="125"/>
        <v/>
      </c>
      <c r="G1631" s="15" t="str">
        <f>IFERROR(INDEX(Menu!$D$6:$D$205,MATCH($B1631,Menu!$B$6:$B$205,0)),"")</f>
        <v/>
      </c>
      <c r="H1631" s="15" t="str">
        <f t="shared" si="126"/>
        <v/>
      </c>
      <c r="I1631" s="15" t="str">
        <f t="shared" si="127"/>
        <v/>
      </c>
      <c r="J1631" s="10"/>
      <c r="K1631" s="10"/>
      <c r="L1631" t="str">
        <f t="shared" si="128"/>
        <v/>
      </c>
      <c r="M1631" s="14" t="str">
        <f t="shared" si="129"/>
        <v/>
      </c>
    </row>
    <row r="1632" spans="1:13" x14ac:dyDescent="0.25">
      <c r="A1632" s="16"/>
      <c r="B1632" s="10"/>
      <c r="C1632" s="14" t="str">
        <f>IFERROR(INDEX(Menu!$C$6:$C$205,MATCH($B1632,Menu!$B$6:$B$205,0)),"")</f>
        <v/>
      </c>
      <c r="D1632" s="18"/>
      <c r="E1632" s="8" t="str">
        <f>IFERROR(INDEX(Menu!$E$6:$E$205,MATCH($B1632,Menu!$B$6:$B$205,0)),"")</f>
        <v/>
      </c>
      <c r="F1632" s="8" t="str">
        <f t="shared" si="125"/>
        <v/>
      </c>
      <c r="G1632" s="15" t="str">
        <f>IFERROR(INDEX(Menu!$D$6:$D$205,MATCH($B1632,Menu!$B$6:$B$205,0)),"")</f>
        <v/>
      </c>
      <c r="H1632" s="15" t="str">
        <f t="shared" si="126"/>
        <v/>
      </c>
      <c r="I1632" s="15" t="str">
        <f t="shared" si="127"/>
        <v/>
      </c>
      <c r="J1632" s="10"/>
      <c r="K1632" s="10"/>
      <c r="L1632" t="str">
        <f t="shared" si="128"/>
        <v/>
      </c>
      <c r="M1632" s="14" t="str">
        <f t="shared" si="129"/>
        <v/>
      </c>
    </row>
    <row r="1633" spans="1:13" x14ac:dyDescent="0.25">
      <c r="A1633" s="16"/>
      <c r="B1633" s="10"/>
      <c r="C1633" s="14" t="str">
        <f>IFERROR(INDEX(Menu!$C$6:$C$205,MATCH($B1633,Menu!$B$6:$B$205,0)),"")</f>
        <v/>
      </c>
      <c r="D1633" s="18"/>
      <c r="E1633" s="8" t="str">
        <f>IFERROR(INDEX(Menu!$E$6:$E$205,MATCH($B1633,Menu!$B$6:$B$205,0)),"")</f>
        <v/>
      </c>
      <c r="F1633" s="8" t="str">
        <f t="shared" si="125"/>
        <v/>
      </c>
      <c r="G1633" s="15" t="str">
        <f>IFERROR(INDEX(Menu!$D$6:$D$205,MATCH($B1633,Menu!$B$6:$B$205,0)),"")</f>
        <v/>
      </c>
      <c r="H1633" s="15" t="str">
        <f t="shared" si="126"/>
        <v/>
      </c>
      <c r="I1633" s="15" t="str">
        <f t="shared" si="127"/>
        <v/>
      </c>
      <c r="J1633" s="10"/>
      <c r="K1633" s="10"/>
      <c r="L1633" t="str">
        <f t="shared" si="128"/>
        <v/>
      </c>
      <c r="M1633" s="14" t="str">
        <f t="shared" si="129"/>
        <v/>
      </c>
    </row>
    <row r="1634" spans="1:13" x14ac:dyDescent="0.25">
      <c r="A1634" s="16"/>
      <c r="B1634" s="10"/>
      <c r="C1634" s="14" t="str">
        <f>IFERROR(INDEX(Menu!$C$6:$C$205,MATCH($B1634,Menu!$B$6:$B$205,0)),"")</f>
        <v/>
      </c>
      <c r="D1634" s="18"/>
      <c r="E1634" s="8" t="str">
        <f>IFERROR(INDEX(Menu!$E$6:$E$205,MATCH($B1634,Menu!$B$6:$B$205,0)),"")</f>
        <v/>
      </c>
      <c r="F1634" s="8" t="str">
        <f t="shared" si="125"/>
        <v/>
      </c>
      <c r="G1634" s="15" t="str">
        <f>IFERROR(INDEX(Menu!$D$6:$D$205,MATCH($B1634,Menu!$B$6:$B$205,0)),"")</f>
        <v/>
      </c>
      <c r="H1634" s="15" t="str">
        <f t="shared" si="126"/>
        <v/>
      </c>
      <c r="I1634" s="15" t="str">
        <f t="shared" si="127"/>
        <v/>
      </c>
      <c r="J1634" s="10"/>
      <c r="K1634" s="10"/>
      <c r="L1634" t="str">
        <f t="shared" si="128"/>
        <v/>
      </c>
      <c r="M1634" s="14" t="str">
        <f t="shared" si="129"/>
        <v/>
      </c>
    </row>
    <row r="1635" spans="1:13" x14ac:dyDescent="0.25">
      <c r="A1635" s="16"/>
      <c r="B1635" s="10"/>
      <c r="C1635" s="14" t="str">
        <f>IFERROR(INDEX(Menu!$C$6:$C$205,MATCH($B1635,Menu!$B$6:$B$205,0)),"")</f>
        <v/>
      </c>
      <c r="D1635" s="18"/>
      <c r="E1635" s="8" t="str">
        <f>IFERROR(INDEX(Menu!$E$6:$E$205,MATCH($B1635,Menu!$B$6:$B$205,0)),"")</f>
        <v/>
      </c>
      <c r="F1635" s="8" t="str">
        <f t="shared" si="125"/>
        <v/>
      </c>
      <c r="G1635" s="15" t="str">
        <f>IFERROR(INDEX(Menu!$D$6:$D$205,MATCH($B1635,Menu!$B$6:$B$205,0)),"")</f>
        <v/>
      </c>
      <c r="H1635" s="15" t="str">
        <f t="shared" si="126"/>
        <v/>
      </c>
      <c r="I1635" s="15" t="str">
        <f t="shared" si="127"/>
        <v/>
      </c>
      <c r="J1635" s="10"/>
      <c r="K1635" s="10"/>
      <c r="L1635" t="str">
        <f t="shared" si="128"/>
        <v/>
      </c>
      <c r="M1635" s="14" t="str">
        <f t="shared" si="129"/>
        <v/>
      </c>
    </row>
    <row r="1636" spans="1:13" x14ac:dyDescent="0.25">
      <c r="A1636" s="16"/>
      <c r="B1636" s="10"/>
      <c r="C1636" s="14" t="str">
        <f>IFERROR(INDEX(Menu!$C$6:$C$205,MATCH($B1636,Menu!$B$6:$B$205,0)),"")</f>
        <v/>
      </c>
      <c r="D1636" s="18"/>
      <c r="E1636" s="8" t="str">
        <f>IFERROR(INDEX(Menu!$E$6:$E$205,MATCH($B1636,Menu!$B$6:$B$205,0)),"")</f>
        <v/>
      </c>
      <c r="F1636" s="8" t="str">
        <f t="shared" si="125"/>
        <v/>
      </c>
      <c r="G1636" s="15" t="str">
        <f>IFERROR(INDEX(Menu!$D$6:$D$205,MATCH($B1636,Menu!$B$6:$B$205,0)),"")</f>
        <v/>
      </c>
      <c r="H1636" s="15" t="str">
        <f t="shared" si="126"/>
        <v/>
      </c>
      <c r="I1636" s="15" t="str">
        <f t="shared" si="127"/>
        <v/>
      </c>
      <c r="J1636" s="10"/>
      <c r="K1636" s="10"/>
      <c r="L1636" t="str">
        <f t="shared" si="128"/>
        <v/>
      </c>
      <c r="M1636" s="14" t="str">
        <f t="shared" si="129"/>
        <v/>
      </c>
    </row>
    <row r="1637" spans="1:13" x14ac:dyDescent="0.25">
      <c r="A1637" s="16"/>
      <c r="B1637" s="10"/>
      <c r="C1637" s="14" t="str">
        <f>IFERROR(INDEX(Menu!$C$6:$C$205,MATCH($B1637,Menu!$B$6:$B$205,0)),"")</f>
        <v/>
      </c>
      <c r="D1637" s="18"/>
      <c r="E1637" s="8" t="str">
        <f>IFERROR(INDEX(Menu!$E$6:$E$205,MATCH($B1637,Menu!$B$6:$B$205,0)),"")</f>
        <v/>
      </c>
      <c r="F1637" s="8" t="str">
        <f t="shared" si="125"/>
        <v/>
      </c>
      <c r="G1637" s="15" t="str">
        <f>IFERROR(INDEX(Menu!$D$6:$D$205,MATCH($B1637,Menu!$B$6:$B$205,0)),"")</f>
        <v/>
      </c>
      <c r="H1637" s="15" t="str">
        <f t="shared" si="126"/>
        <v/>
      </c>
      <c r="I1637" s="15" t="str">
        <f t="shared" si="127"/>
        <v/>
      </c>
      <c r="J1637" s="10"/>
      <c r="K1637" s="10"/>
      <c r="L1637" t="str">
        <f t="shared" si="128"/>
        <v/>
      </c>
      <c r="M1637" s="14" t="str">
        <f t="shared" si="129"/>
        <v/>
      </c>
    </row>
    <row r="1638" spans="1:13" x14ac:dyDescent="0.25">
      <c r="A1638" s="16"/>
      <c r="B1638" s="10"/>
      <c r="C1638" s="14" t="str">
        <f>IFERROR(INDEX(Menu!$C$6:$C$205,MATCH($B1638,Menu!$B$6:$B$205,0)),"")</f>
        <v/>
      </c>
      <c r="D1638" s="18"/>
      <c r="E1638" s="8" t="str">
        <f>IFERROR(INDEX(Menu!$E$6:$E$205,MATCH($B1638,Menu!$B$6:$B$205,0)),"")</f>
        <v/>
      </c>
      <c r="F1638" s="8" t="str">
        <f t="shared" si="125"/>
        <v/>
      </c>
      <c r="G1638" s="15" t="str">
        <f>IFERROR(INDEX(Menu!$D$6:$D$205,MATCH($B1638,Menu!$B$6:$B$205,0)),"")</f>
        <v/>
      </c>
      <c r="H1638" s="15" t="str">
        <f t="shared" si="126"/>
        <v/>
      </c>
      <c r="I1638" s="15" t="str">
        <f t="shared" si="127"/>
        <v/>
      </c>
      <c r="J1638" s="10"/>
      <c r="K1638" s="10"/>
      <c r="L1638" t="str">
        <f t="shared" si="128"/>
        <v/>
      </c>
      <c r="M1638" s="14" t="str">
        <f t="shared" si="129"/>
        <v/>
      </c>
    </row>
    <row r="1639" spans="1:13" x14ac:dyDescent="0.25">
      <c r="A1639" s="16"/>
      <c r="B1639" s="10"/>
      <c r="C1639" s="14" t="str">
        <f>IFERROR(INDEX(Menu!$C$6:$C$205,MATCH($B1639,Menu!$B$6:$B$205,0)),"")</f>
        <v/>
      </c>
      <c r="D1639" s="18"/>
      <c r="E1639" s="8" t="str">
        <f>IFERROR(INDEX(Menu!$E$6:$E$205,MATCH($B1639,Menu!$B$6:$B$205,0)),"")</f>
        <v/>
      </c>
      <c r="F1639" s="8" t="str">
        <f t="shared" si="125"/>
        <v/>
      </c>
      <c r="G1639" s="15" t="str">
        <f>IFERROR(INDEX(Menu!$D$6:$D$205,MATCH($B1639,Menu!$B$6:$B$205,0)),"")</f>
        <v/>
      </c>
      <c r="H1639" s="15" t="str">
        <f t="shared" si="126"/>
        <v/>
      </c>
      <c r="I1639" s="15" t="str">
        <f t="shared" si="127"/>
        <v/>
      </c>
      <c r="J1639" s="10"/>
      <c r="K1639" s="10"/>
      <c r="L1639" t="str">
        <f t="shared" si="128"/>
        <v/>
      </c>
      <c r="M1639" s="14" t="str">
        <f t="shared" si="129"/>
        <v/>
      </c>
    </row>
    <row r="1640" spans="1:13" x14ac:dyDescent="0.25">
      <c r="A1640" s="16"/>
      <c r="B1640" s="10"/>
      <c r="C1640" s="14" t="str">
        <f>IFERROR(INDEX(Menu!$C$6:$C$205,MATCH($B1640,Menu!$B$6:$B$205,0)),"")</f>
        <v/>
      </c>
      <c r="D1640" s="18"/>
      <c r="E1640" s="8" t="str">
        <f>IFERROR(INDEX(Menu!$E$6:$E$205,MATCH($B1640,Menu!$B$6:$B$205,0)),"")</f>
        <v/>
      </c>
      <c r="F1640" s="8" t="str">
        <f t="shared" si="125"/>
        <v/>
      </c>
      <c r="G1640" s="15" t="str">
        <f>IFERROR(INDEX(Menu!$D$6:$D$205,MATCH($B1640,Menu!$B$6:$B$205,0)),"")</f>
        <v/>
      </c>
      <c r="H1640" s="15" t="str">
        <f t="shared" si="126"/>
        <v/>
      </c>
      <c r="I1640" s="15" t="str">
        <f t="shared" si="127"/>
        <v/>
      </c>
      <c r="J1640" s="10"/>
      <c r="K1640" s="10"/>
      <c r="L1640" t="str">
        <f t="shared" si="128"/>
        <v/>
      </c>
      <c r="M1640" s="14" t="str">
        <f t="shared" si="129"/>
        <v/>
      </c>
    </row>
    <row r="1641" spans="1:13" x14ac:dyDescent="0.25">
      <c r="A1641" s="16"/>
      <c r="B1641" s="10"/>
      <c r="C1641" s="14" t="str">
        <f>IFERROR(INDEX(Menu!$C$6:$C$205,MATCH($B1641,Menu!$B$6:$B$205,0)),"")</f>
        <v/>
      </c>
      <c r="D1641" s="18"/>
      <c r="E1641" s="8" t="str">
        <f>IFERROR(INDEX(Menu!$E$6:$E$205,MATCH($B1641,Menu!$B$6:$B$205,0)),"")</f>
        <v/>
      </c>
      <c r="F1641" s="8" t="str">
        <f t="shared" si="125"/>
        <v/>
      </c>
      <c r="G1641" s="15" t="str">
        <f>IFERROR(INDEX(Menu!$D$6:$D$205,MATCH($B1641,Menu!$B$6:$B$205,0)),"")</f>
        <v/>
      </c>
      <c r="H1641" s="15" t="str">
        <f t="shared" si="126"/>
        <v/>
      </c>
      <c r="I1641" s="15" t="str">
        <f t="shared" si="127"/>
        <v/>
      </c>
      <c r="J1641" s="10"/>
      <c r="K1641" s="10"/>
      <c r="L1641" t="str">
        <f t="shared" si="128"/>
        <v/>
      </c>
      <c r="M1641" s="14" t="str">
        <f t="shared" si="129"/>
        <v/>
      </c>
    </row>
    <row r="1642" spans="1:13" x14ac:dyDescent="0.25">
      <c r="A1642" s="16"/>
      <c r="B1642" s="10"/>
      <c r="C1642" s="14" t="str">
        <f>IFERROR(INDEX(Menu!$C$6:$C$205,MATCH($B1642,Menu!$B$6:$B$205,0)),"")</f>
        <v/>
      </c>
      <c r="D1642" s="18"/>
      <c r="E1642" s="8" t="str">
        <f>IFERROR(INDEX(Menu!$E$6:$E$205,MATCH($B1642,Menu!$B$6:$B$205,0)),"")</f>
        <v/>
      </c>
      <c r="F1642" s="8" t="str">
        <f t="shared" si="125"/>
        <v/>
      </c>
      <c r="G1642" s="15" t="str">
        <f>IFERROR(INDEX(Menu!$D$6:$D$205,MATCH($B1642,Menu!$B$6:$B$205,0)),"")</f>
        <v/>
      </c>
      <c r="H1642" s="15" t="str">
        <f t="shared" si="126"/>
        <v/>
      </c>
      <c r="I1642" s="15" t="str">
        <f t="shared" si="127"/>
        <v/>
      </c>
      <c r="J1642" s="10"/>
      <c r="K1642" s="10"/>
      <c r="L1642" t="str">
        <f t="shared" si="128"/>
        <v/>
      </c>
      <c r="M1642" s="14" t="str">
        <f t="shared" si="129"/>
        <v/>
      </c>
    </row>
    <row r="1643" spans="1:13" x14ac:dyDescent="0.25">
      <c r="A1643" s="16"/>
      <c r="B1643" s="10"/>
      <c r="C1643" s="14" t="str">
        <f>IFERROR(INDEX(Menu!$C$6:$C$205,MATCH($B1643,Menu!$B$6:$B$205,0)),"")</f>
        <v/>
      </c>
      <c r="D1643" s="18"/>
      <c r="E1643" s="8" t="str">
        <f>IFERROR(INDEX(Menu!$E$6:$E$205,MATCH($B1643,Menu!$B$6:$B$205,0)),"")</f>
        <v/>
      </c>
      <c r="F1643" s="8" t="str">
        <f t="shared" si="125"/>
        <v/>
      </c>
      <c r="G1643" s="15" t="str">
        <f>IFERROR(INDEX(Menu!$D$6:$D$205,MATCH($B1643,Menu!$B$6:$B$205,0)),"")</f>
        <v/>
      </c>
      <c r="H1643" s="15" t="str">
        <f t="shared" si="126"/>
        <v/>
      </c>
      <c r="I1643" s="15" t="str">
        <f t="shared" si="127"/>
        <v/>
      </c>
      <c r="J1643" s="10"/>
      <c r="K1643" s="10"/>
      <c r="L1643" t="str">
        <f t="shared" si="128"/>
        <v/>
      </c>
      <c r="M1643" s="14" t="str">
        <f t="shared" si="129"/>
        <v/>
      </c>
    </row>
    <row r="1644" spans="1:13" x14ac:dyDescent="0.25">
      <c r="A1644" s="16"/>
      <c r="B1644" s="10"/>
      <c r="C1644" s="14" t="str">
        <f>IFERROR(INDEX(Menu!$C$6:$C$205,MATCH($B1644,Menu!$B$6:$B$205,0)),"")</f>
        <v/>
      </c>
      <c r="D1644" s="18"/>
      <c r="E1644" s="8" t="str">
        <f>IFERROR(INDEX(Menu!$E$6:$E$205,MATCH($B1644,Menu!$B$6:$B$205,0)),"")</f>
        <v/>
      </c>
      <c r="F1644" s="8" t="str">
        <f t="shared" si="125"/>
        <v/>
      </c>
      <c r="G1644" s="15" t="str">
        <f>IFERROR(INDEX(Menu!$D$6:$D$205,MATCH($B1644,Menu!$B$6:$B$205,0)),"")</f>
        <v/>
      </c>
      <c r="H1644" s="15" t="str">
        <f t="shared" si="126"/>
        <v/>
      </c>
      <c r="I1644" s="15" t="str">
        <f t="shared" si="127"/>
        <v/>
      </c>
      <c r="J1644" s="10"/>
      <c r="K1644" s="10"/>
      <c r="L1644" t="str">
        <f t="shared" si="128"/>
        <v/>
      </c>
      <c r="M1644" s="14" t="str">
        <f t="shared" si="129"/>
        <v/>
      </c>
    </row>
    <row r="1645" spans="1:13" x14ac:dyDescent="0.25">
      <c r="A1645" s="16"/>
      <c r="B1645" s="10"/>
      <c r="C1645" s="14" t="str">
        <f>IFERROR(INDEX(Menu!$C$6:$C$205,MATCH($B1645,Menu!$B$6:$B$205,0)),"")</f>
        <v/>
      </c>
      <c r="D1645" s="18"/>
      <c r="E1645" s="8" t="str">
        <f>IFERROR(INDEX(Menu!$E$6:$E$205,MATCH($B1645,Menu!$B$6:$B$205,0)),"")</f>
        <v/>
      </c>
      <c r="F1645" s="8" t="str">
        <f t="shared" si="125"/>
        <v/>
      </c>
      <c r="G1645" s="15" t="str">
        <f>IFERROR(INDEX(Menu!$D$6:$D$205,MATCH($B1645,Menu!$B$6:$B$205,0)),"")</f>
        <v/>
      </c>
      <c r="H1645" s="15" t="str">
        <f t="shared" si="126"/>
        <v/>
      </c>
      <c r="I1645" s="15" t="str">
        <f t="shared" si="127"/>
        <v/>
      </c>
      <c r="J1645" s="10"/>
      <c r="K1645" s="10"/>
      <c r="L1645" t="str">
        <f t="shared" si="128"/>
        <v/>
      </c>
      <c r="M1645" s="14" t="str">
        <f t="shared" si="129"/>
        <v/>
      </c>
    </row>
    <row r="1646" spans="1:13" x14ac:dyDescent="0.25">
      <c r="A1646" s="16"/>
      <c r="B1646" s="10"/>
      <c r="C1646" s="14" t="str">
        <f>IFERROR(INDEX(Menu!$C$6:$C$205,MATCH($B1646,Menu!$B$6:$B$205,0)),"")</f>
        <v/>
      </c>
      <c r="D1646" s="18"/>
      <c r="E1646" s="8" t="str">
        <f>IFERROR(INDEX(Menu!$E$6:$E$205,MATCH($B1646,Menu!$B$6:$B$205,0)),"")</f>
        <v/>
      </c>
      <c r="F1646" s="8" t="str">
        <f t="shared" si="125"/>
        <v/>
      </c>
      <c r="G1646" s="15" t="str">
        <f>IFERROR(INDEX(Menu!$D$6:$D$205,MATCH($B1646,Menu!$B$6:$B$205,0)),"")</f>
        <v/>
      </c>
      <c r="H1646" s="15" t="str">
        <f t="shared" si="126"/>
        <v/>
      </c>
      <c r="I1646" s="15" t="str">
        <f t="shared" si="127"/>
        <v/>
      </c>
      <c r="J1646" s="10"/>
      <c r="K1646" s="10"/>
      <c r="L1646" t="str">
        <f t="shared" si="128"/>
        <v/>
      </c>
      <c r="M1646" s="14" t="str">
        <f t="shared" si="129"/>
        <v/>
      </c>
    </row>
    <row r="1647" spans="1:13" x14ac:dyDescent="0.25">
      <c r="A1647" s="16"/>
      <c r="B1647" s="10"/>
      <c r="C1647" s="14" t="str">
        <f>IFERROR(INDEX(Menu!$C$6:$C$205,MATCH($B1647,Menu!$B$6:$B$205,0)),"")</f>
        <v/>
      </c>
      <c r="D1647" s="18"/>
      <c r="E1647" s="8" t="str">
        <f>IFERROR(INDEX(Menu!$E$6:$E$205,MATCH($B1647,Menu!$B$6:$B$205,0)),"")</f>
        <v/>
      </c>
      <c r="F1647" s="8" t="str">
        <f t="shared" si="125"/>
        <v/>
      </c>
      <c r="G1647" s="15" t="str">
        <f>IFERROR(INDEX(Menu!$D$6:$D$205,MATCH($B1647,Menu!$B$6:$B$205,0)),"")</f>
        <v/>
      </c>
      <c r="H1647" s="15" t="str">
        <f t="shared" si="126"/>
        <v/>
      </c>
      <c r="I1647" s="15" t="str">
        <f t="shared" si="127"/>
        <v/>
      </c>
      <c r="J1647" s="10"/>
      <c r="K1647" s="10"/>
      <c r="L1647" t="str">
        <f t="shared" si="128"/>
        <v/>
      </c>
      <c r="M1647" s="14" t="str">
        <f t="shared" si="129"/>
        <v/>
      </c>
    </row>
    <row r="1648" spans="1:13" x14ac:dyDescent="0.25">
      <c r="A1648" s="16"/>
      <c r="B1648" s="10"/>
      <c r="C1648" s="14" t="str">
        <f>IFERROR(INDEX(Menu!$C$6:$C$205,MATCH($B1648,Menu!$B$6:$B$205,0)),"")</f>
        <v/>
      </c>
      <c r="D1648" s="18"/>
      <c r="E1648" s="8" t="str">
        <f>IFERROR(INDEX(Menu!$E$6:$E$205,MATCH($B1648,Menu!$B$6:$B$205,0)),"")</f>
        <v/>
      </c>
      <c r="F1648" s="8" t="str">
        <f t="shared" si="125"/>
        <v/>
      </c>
      <c r="G1648" s="15" t="str">
        <f>IFERROR(INDEX(Menu!$D$6:$D$205,MATCH($B1648,Menu!$B$6:$B$205,0)),"")</f>
        <v/>
      </c>
      <c r="H1648" s="15" t="str">
        <f t="shared" si="126"/>
        <v/>
      </c>
      <c r="I1648" s="15" t="str">
        <f t="shared" si="127"/>
        <v/>
      </c>
      <c r="J1648" s="10"/>
      <c r="K1648" s="10"/>
      <c r="L1648" t="str">
        <f t="shared" si="128"/>
        <v/>
      </c>
      <c r="M1648" s="14" t="str">
        <f t="shared" si="129"/>
        <v/>
      </c>
    </row>
    <row r="1649" spans="1:13" x14ac:dyDescent="0.25">
      <c r="A1649" s="16"/>
      <c r="B1649" s="10"/>
      <c r="C1649" s="14" t="str">
        <f>IFERROR(INDEX(Menu!$C$6:$C$205,MATCH($B1649,Menu!$B$6:$B$205,0)),"")</f>
        <v/>
      </c>
      <c r="D1649" s="18"/>
      <c r="E1649" s="8" t="str">
        <f>IFERROR(INDEX(Menu!$E$6:$E$205,MATCH($B1649,Menu!$B$6:$B$205,0)),"")</f>
        <v/>
      </c>
      <c r="F1649" s="8" t="str">
        <f t="shared" si="125"/>
        <v/>
      </c>
      <c r="G1649" s="15" t="str">
        <f>IFERROR(INDEX(Menu!$D$6:$D$205,MATCH($B1649,Menu!$B$6:$B$205,0)),"")</f>
        <v/>
      </c>
      <c r="H1649" s="15" t="str">
        <f t="shared" si="126"/>
        <v/>
      </c>
      <c r="I1649" s="15" t="str">
        <f t="shared" si="127"/>
        <v/>
      </c>
      <c r="J1649" s="10"/>
      <c r="K1649" s="10"/>
      <c r="L1649" t="str">
        <f t="shared" si="128"/>
        <v/>
      </c>
      <c r="M1649" s="14" t="str">
        <f t="shared" si="129"/>
        <v/>
      </c>
    </row>
    <row r="1650" spans="1:13" x14ac:dyDescent="0.25">
      <c r="A1650" s="16"/>
      <c r="B1650" s="10"/>
      <c r="C1650" s="14" t="str">
        <f>IFERROR(INDEX(Menu!$C$6:$C$205,MATCH($B1650,Menu!$B$6:$B$205,0)),"")</f>
        <v/>
      </c>
      <c r="D1650" s="18"/>
      <c r="E1650" s="8" t="str">
        <f>IFERROR(INDEX(Menu!$E$6:$E$205,MATCH($B1650,Menu!$B$6:$B$205,0)),"")</f>
        <v/>
      </c>
      <c r="F1650" s="8" t="str">
        <f t="shared" si="125"/>
        <v/>
      </c>
      <c r="G1650" s="15" t="str">
        <f>IFERROR(INDEX(Menu!$D$6:$D$205,MATCH($B1650,Menu!$B$6:$B$205,0)),"")</f>
        <v/>
      </c>
      <c r="H1650" s="15" t="str">
        <f t="shared" si="126"/>
        <v/>
      </c>
      <c r="I1650" s="15" t="str">
        <f t="shared" si="127"/>
        <v/>
      </c>
      <c r="J1650" s="10"/>
      <c r="K1650" s="10"/>
      <c r="L1650" t="str">
        <f t="shared" si="128"/>
        <v/>
      </c>
      <c r="M1650" s="14" t="str">
        <f t="shared" si="129"/>
        <v/>
      </c>
    </row>
    <row r="1651" spans="1:13" x14ac:dyDescent="0.25">
      <c r="A1651" s="16"/>
      <c r="B1651" s="10"/>
      <c r="C1651" s="14" t="str">
        <f>IFERROR(INDEX(Menu!$C$6:$C$205,MATCH($B1651,Menu!$B$6:$B$205,0)),"")</f>
        <v/>
      </c>
      <c r="D1651" s="18"/>
      <c r="E1651" s="8" t="str">
        <f>IFERROR(INDEX(Menu!$E$6:$E$205,MATCH($B1651,Menu!$B$6:$B$205,0)),"")</f>
        <v/>
      </c>
      <c r="F1651" s="8" t="str">
        <f t="shared" si="125"/>
        <v/>
      </c>
      <c r="G1651" s="15" t="str">
        <f>IFERROR(INDEX(Menu!$D$6:$D$205,MATCH($B1651,Menu!$B$6:$B$205,0)),"")</f>
        <v/>
      </c>
      <c r="H1651" s="15" t="str">
        <f t="shared" si="126"/>
        <v/>
      </c>
      <c r="I1651" s="15" t="str">
        <f t="shared" si="127"/>
        <v/>
      </c>
      <c r="J1651" s="10"/>
      <c r="K1651" s="10"/>
      <c r="L1651" t="str">
        <f t="shared" si="128"/>
        <v/>
      </c>
      <c r="M1651" s="14" t="str">
        <f t="shared" si="129"/>
        <v/>
      </c>
    </row>
    <row r="1652" spans="1:13" x14ac:dyDescent="0.25">
      <c r="A1652" s="16"/>
      <c r="B1652" s="10"/>
      <c r="C1652" s="14" t="str">
        <f>IFERROR(INDEX(Menu!$C$6:$C$205,MATCH($B1652,Menu!$B$6:$B$205,0)),"")</f>
        <v/>
      </c>
      <c r="D1652" s="18"/>
      <c r="E1652" s="8" t="str">
        <f>IFERROR(INDEX(Menu!$E$6:$E$205,MATCH($B1652,Menu!$B$6:$B$205,0)),"")</f>
        <v/>
      </c>
      <c r="F1652" s="8" t="str">
        <f t="shared" si="125"/>
        <v/>
      </c>
      <c r="G1652" s="15" t="str">
        <f>IFERROR(INDEX(Menu!$D$6:$D$205,MATCH($B1652,Menu!$B$6:$B$205,0)),"")</f>
        <v/>
      </c>
      <c r="H1652" s="15" t="str">
        <f t="shared" si="126"/>
        <v/>
      </c>
      <c r="I1652" s="15" t="str">
        <f t="shared" si="127"/>
        <v/>
      </c>
      <c r="J1652" s="10"/>
      <c r="K1652" s="10"/>
      <c r="L1652" t="str">
        <f t="shared" si="128"/>
        <v/>
      </c>
      <c r="M1652" s="14" t="str">
        <f t="shared" si="129"/>
        <v/>
      </c>
    </row>
    <row r="1653" spans="1:13" x14ac:dyDescent="0.25">
      <c r="A1653" s="16"/>
      <c r="B1653" s="10"/>
      <c r="C1653" s="14" t="str">
        <f>IFERROR(INDEX(Menu!$C$6:$C$205,MATCH($B1653,Menu!$B$6:$B$205,0)),"")</f>
        <v/>
      </c>
      <c r="D1653" s="18"/>
      <c r="E1653" s="8" t="str">
        <f>IFERROR(INDEX(Menu!$E$6:$E$205,MATCH($B1653,Menu!$B$6:$B$205,0)),"")</f>
        <v/>
      </c>
      <c r="F1653" s="8" t="str">
        <f t="shared" si="125"/>
        <v/>
      </c>
      <c r="G1653" s="15" t="str">
        <f>IFERROR(INDEX(Menu!$D$6:$D$205,MATCH($B1653,Menu!$B$6:$B$205,0)),"")</f>
        <v/>
      </c>
      <c r="H1653" s="15" t="str">
        <f t="shared" si="126"/>
        <v/>
      </c>
      <c r="I1653" s="15" t="str">
        <f t="shared" si="127"/>
        <v/>
      </c>
      <c r="J1653" s="10"/>
      <c r="K1653" s="10"/>
      <c r="L1653" t="str">
        <f t="shared" si="128"/>
        <v/>
      </c>
      <c r="M1653" s="14" t="str">
        <f t="shared" si="129"/>
        <v/>
      </c>
    </row>
    <row r="1654" spans="1:13" x14ac:dyDescent="0.25">
      <c r="A1654" s="16"/>
      <c r="B1654" s="10"/>
      <c r="C1654" s="14" t="str">
        <f>IFERROR(INDEX(Menu!$C$6:$C$205,MATCH($B1654,Menu!$B$6:$B$205,0)),"")</f>
        <v/>
      </c>
      <c r="D1654" s="18"/>
      <c r="E1654" s="8" t="str">
        <f>IFERROR(INDEX(Menu!$E$6:$E$205,MATCH($B1654,Menu!$B$6:$B$205,0)),"")</f>
        <v/>
      </c>
      <c r="F1654" s="8" t="str">
        <f t="shared" si="125"/>
        <v/>
      </c>
      <c r="G1654" s="15" t="str">
        <f>IFERROR(INDEX(Menu!$D$6:$D$205,MATCH($B1654,Menu!$B$6:$B$205,0)),"")</f>
        <v/>
      </c>
      <c r="H1654" s="15" t="str">
        <f t="shared" si="126"/>
        <v/>
      </c>
      <c r="I1654" s="15" t="str">
        <f t="shared" si="127"/>
        <v/>
      </c>
      <c r="J1654" s="10"/>
      <c r="K1654" s="10"/>
      <c r="L1654" t="str">
        <f t="shared" si="128"/>
        <v/>
      </c>
      <c r="M1654" s="14" t="str">
        <f t="shared" si="129"/>
        <v/>
      </c>
    </row>
    <row r="1655" spans="1:13" x14ac:dyDescent="0.25">
      <c r="A1655" s="16"/>
      <c r="B1655" s="10"/>
      <c r="C1655" s="14" t="str">
        <f>IFERROR(INDEX(Menu!$C$6:$C$205,MATCH($B1655,Menu!$B$6:$B$205,0)),"")</f>
        <v/>
      </c>
      <c r="D1655" s="18"/>
      <c r="E1655" s="8" t="str">
        <f>IFERROR(INDEX(Menu!$E$6:$E$205,MATCH($B1655,Menu!$B$6:$B$205,0)),"")</f>
        <v/>
      </c>
      <c r="F1655" s="8" t="str">
        <f t="shared" si="125"/>
        <v/>
      </c>
      <c r="G1655" s="15" t="str">
        <f>IFERROR(INDEX(Menu!$D$6:$D$205,MATCH($B1655,Menu!$B$6:$B$205,0)),"")</f>
        <v/>
      </c>
      <c r="H1655" s="15" t="str">
        <f t="shared" si="126"/>
        <v/>
      </c>
      <c r="I1655" s="15" t="str">
        <f t="shared" si="127"/>
        <v/>
      </c>
      <c r="J1655" s="10"/>
      <c r="K1655" s="10"/>
      <c r="L1655" t="str">
        <f t="shared" si="128"/>
        <v/>
      </c>
      <c r="M1655" s="14" t="str">
        <f t="shared" si="129"/>
        <v/>
      </c>
    </row>
    <row r="1656" spans="1:13" x14ac:dyDescent="0.25">
      <c r="A1656" s="16"/>
      <c r="B1656" s="10"/>
      <c r="C1656" s="14" t="str">
        <f>IFERROR(INDEX(Menu!$C$6:$C$205,MATCH($B1656,Menu!$B$6:$B$205,0)),"")</f>
        <v/>
      </c>
      <c r="D1656" s="18"/>
      <c r="E1656" s="8" t="str">
        <f>IFERROR(INDEX(Menu!$E$6:$E$205,MATCH($B1656,Menu!$B$6:$B$205,0)),"")</f>
        <v/>
      </c>
      <c r="F1656" s="8" t="str">
        <f t="shared" si="125"/>
        <v/>
      </c>
      <c r="G1656" s="15" t="str">
        <f>IFERROR(INDEX(Menu!$D$6:$D$205,MATCH($B1656,Menu!$B$6:$B$205,0)),"")</f>
        <v/>
      </c>
      <c r="H1656" s="15" t="str">
        <f t="shared" si="126"/>
        <v/>
      </c>
      <c r="I1656" s="15" t="str">
        <f t="shared" si="127"/>
        <v/>
      </c>
      <c r="J1656" s="10"/>
      <c r="K1656" s="10"/>
      <c r="L1656" t="str">
        <f t="shared" si="128"/>
        <v/>
      </c>
      <c r="M1656" s="14" t="str">
        <f t="shared" si="129"/>
        <v/>
      </c>
    </row>
    <row r="1657" spans="1:13" x14ac:dyDescent="0.25">
      <c r="A1657" s="16"/>
      <c r="B1657" s="10"/>
      <c r="C1657" s="14" t="str">
        <f>IFERROR(INDEX(Menu!$C$6:$C$205,MATCH($B1657,Menu!$B$6:$B$205,0)),"")</f>
        <v/>
      </c>
      <c r="D1657" s="18"/>
      <c r="E1657" s="8" t="str">
        <f>IFERROR(INDEX(Menu!$E$6:$E$205,MATCH($B1657,Menu!$B$6:$B$205,0)),"")</f>
        <v/>
      </c>
      <c r="F1657" s="8" t="str">
        <f t="shared" si="125"/>
        <v/>
      </c>
      <c r="G1657" s="15" t="str">
        <f>IFERROR(INDEX(Menu!$D$6:$D$205,MATCH($B1657,Menu!$B$6:$B$205,0)),"")</f>
        <v/>
      </c>
      <c r="H1657" s="15" t="str">
        <f t="shared" si="126"/>
        <v/>
      </c>
      <c r="I1657" s="15" t="str">
        <f t="shared" si="127"/>
        <v/>
      </c>
      <c r="J1657" s="10"/>
      <c r="K1657" s="10"/>
      <c r="L1657" t="str">
        <f t="shared" si="128"/>
        <v/>
      </c>
      <c r="M1657" s="14" t="str">
        <f t="shared" si="129"/>
        <v/>
      </c>
    </row>
    <row r="1658" spans="1:13" x14ac:dyDescent="0.25">
      <c r="A1658" s="16"/>
      <c r="B1658" s="10"/>
      <c r="C1658" s="14" t="str">
        <f>IFERROR(INDEX(Menu!$C$6:$C$205,MATCH($B1658,Menu!$B$6:$B$205,0)),"")</f>
        <v/>
      </c>
      <c r="D1658" s="18"/>
      <c r="E1658" s="8" t="str">
        <f>IFERROR(INDEX(Menu!$E$6:$E$205,MATCH($B1658,Menu!$B$6:$B$205,0)),"")</f>
        <v/>
      </c>
      <c r="F1658" s="8" t="str">
        <f t="shared" si="125"/>
        <v/>
      </c>
      <c r="G1658" s="15" t="str">
        <f>IFERROR(INDEX(Menu!$D$6:$D$205,MATCH($B1658,Menu!$B$6:$B$205,0)),"")</f>
        <v/>
      </c>
      <c r="H1658" s="15" t="str">
        <f t="shared" si="126"/>
        <v/>
      </c>
      <c r="I1658" s="15" t="str">
        <f t="shared" si="127"/>
        <v/>
      </c>
      <c r="J1658" s="10"/>
      <c r="K1658" s="10"/>
      <c r="L1658" t="str">
        <f t="shared" si="128"/>
        <v/>
      </c>
      <c r="M1658" s="14" t="str">
        <f t="shared" si="129"/>
        <v/>
      </c>
    </row>
    <row r="1659" spans="1:13" x14ac:dyDescent="0.25">
      <c r="A1659" s="16"/>
      <c r="B1659" s="10"/>
      <c r="C1659" s="14" t="str">
        <f>IFERROR(INDEX(Menu!$C$6:$C$205,MATCH($B1659,Menu!$B$6:$B$205,0)),"")</f>
        <v/>
      </c>
      <c r="D1659" s="18"/>
      <c r="E1659" s="8" t="str">
        <f>IFERROR(INDEX(Menu!$E$6:$E$205,MATCH($B1659,Menu!$B$6:$B$205,0)),"")</f>
        <v/>
      </c>
      <c r="F1659" s="8" t="str">
        <f t="shared" si="125"/>
        <v/>
      </c>
      <c r="G1659" s="15" t="str">
        <f>IFERROR(INDEX(Menu!$D$6:$D$205,MATCH($B1659,Menu!$B$6:$B$205,0)),"")</f>
        <v/>
      </c>
      <c r="H1659" s="15" t="str">
        <f t="shared" si="126"/>
        <v/>
      </c>
      <c r="I1659" s="15" t="str">
        <f t="shared" si="127"/>
        <v/>
      </c>
      <c r="J1659" s="10"/>
      <c r="K1659" s="10"/>
      <c r="L1659" t="str">
        <f t="shared" si="128"/>
        <v/>
      </c>
      <c r="M1659" s="14" t="str">
        <f t="shared" si="129"/>
        <v/>
      </c>
    </row>
    <row r="1660" spans="1:13" x14ac:dyDescent="0.25">
      <c r="A1660" s="16"/>
      <c r="B1660" s="10"/>
      <c r="C1660" s="14" t="str">
        <f>IFERROR(INDEX(Menu!$C$6:$C$205,MATCH($B1660,Menu!$B$6:$B$205,0)),"")</f>
        <v/>
      </c>
      <c r="D1660" s="18"/>
      <c r="E1660" s="8" t="str">
        <f>IFERROR(INDEX(Menu!$E$6:$E$205,MATCH($B1660,Menu!$B$6:$B$205,0)),"")</f>
        <v/>
      </c>
      <c r="F1660" s="8" t="str">
        <f t="shared" si="125"/>
        <v/>
      </c>
      <c r="G1660" s="15" t="str">
        <f>IFERROR(INDEX(Menu!$D$6:$D$205,MATCH($B1660,Menu!$B$6:$B$205,0)),"")</f>
        <v/>
      </c>
      <c r="H1660" s="15" t="str">
        <f t="shared" si="126"/>
        <v/>
      </c>
      <c r="I1660" s="15" t="str">
        <f t="shared" si="127"/>
        <v/>
      </c>
      <c r="J1660" s="10"/>
      <c r="K1660" s="10"/>
      <c r="L1660" t="str">
        <f t="shared" si="128"/>
        <v/>
      </c>
      <c r="M1660" s="14" t="str">
        <f t="shared" si="129"/>
        <v/>
      </c>
    </row>
    <row r="1661" spans="1:13" x14ac:dyDescent="0.25">
      <c r="A1661" s="16"/>
      <c r="B1661" s="10"/>
      <c r="C1661" s="14" t="str">
        <f>IFERROR(INDEX(Menu!$C$6:$C$205,MATCH($B1661,Menu!$B$6:$B$205,0)),"")</f>
        <v/>
      </c>
      <c r="D1661" s="18"/>
      <c r="E1661" s="8" t="str">
        <f>IFERROR(INDEX(Menu!$E$6:$E$205,MATCH($B1661,Menu!$B$6:$B$205,0)),"")</f>
        <v/>
      </c>
      <c r="F1661" s="8" t="str">
        <f t="shared" si="125"/>
        <v/>
      </c>
      <c r="G1661" s="15" t="str">
        <f>IFERROR(INDEX(Menu!$D$6:$D$205,MATCH($B1661,Menu!$B$6:$B$205,0)),"")</f>
        <v/>
      </c>
      <c r="H1661" s="15" t="str">
        <f t="shared" si="126"/>
        <v/>
      </c>
      <c r="I1661" s="15" t="str">
        <f t="shared" si="127"/>
        <v/>
      </c>
      <c r="J1661" s="10"/>
      <c r="K1661" s="10"/>
      <c r="L1661" t="str">
        <f t="shared" si="128"/>
        <v/>
      </c>
      <c r="M1661" s="14" t="str">
        <f t="shared" si="129"/>
        <v/>
      </c>
    </row>
    <row r="1662" spans="1:13" x14ac:dyDescent="0.25">
      <c r="A1662" s="16"/>
      <c r="B1662" s="10"/>
      <c r="C1662" s="14" t="str">
        <f>IFERROR(INDEX(Menu!$C$6:$C$205,MATCH($B1662,Menu!$B$6:$B$205,0)),"")</f>
        <v/>
      </c>
      <c r="D1662" s="18"/>
      <c r="E1662" s="8" t="str">
        <f>IFERROR(INDEX(Menu!$E$6:$E$205,MATCH($B1662,Menu!$B$6:$B$205,0)),"")</f>
        <v/>
      </c>
      <c r="F1662" s="8" t="str">
        <f t="shared" si="125"/>
        <v/>
      </c>
      <c r="G1662" s="15" t="str">
        <f>IFERROR(INDEX(Menu!$D$6:$D$205,MATCH($B1662,Menu!$B$6:$B$205,0)),"")</f>
        <v/>
      </c>
      <c r="H1662" s="15" t="str">
        <f t="shared" si="126"/>
        <v/>
      </c>
      <c r="I1662" s="15" t="str">
        <f t="shared" si="127"/>
        <v/>
      </c>
      <c r="J1662" s="10"/>
      <c r="K1662" s="10"/>
      <c r="L1662" t="str">
        <f t="shared" si="128"/>
        <v/>
      </c>
      <c r="M1662" s="14" t="str">
        <f t="shared" si="129"/>
        <v/>
      </c>
    </row>
    <row r="1663" spans="1:13" x14ac:dyDescent="0.25">
      <c r="A1663" s="16"/>
      <c r="B1663" s="10"/>
      <c r="C1663" s="14" t="str">
        <f>IFERROR(INDEX(Menu!$C$6:$C$205,MATCH($B1663,Menu!$B$6:$B$205,0)),"")</f>
        <v/>
      </c>
      <c r="D1663" s="18"/>
      <c r="E1663" s="8" t="str">
        <f>IFERROR(INDEX(Menu!$E$6:$E$205,MATCH($B1663,Menu!$B$6:$B$205,0)),"")</f>
        <v/>
      </c>
      <c r="F1663" s="8" t="str">
        <f t="shared" si="125"/>
        <v/>
      </c>
      <c r="G1663" s="15" t="str">
        <f>IFERROR(INDEX(Menu!$D$6:$D$205,MATCH($B1663,Menu!$B$6:$B$205,0)),"")</f>
        <v/>
      </c>
      <c r="H1663" s="15" t="str">
        <f t="shared" si="126"/>
        <v/>
      </c>
      <c r="I1663" s="15" t="str">
        <f t="shared" si="127"/>
        <v/>
      </c>
      <c r="J1663" s="10"/>
      <c r="K1663" s="10"/>
      <c r="L1663" t="str">
        <f t="shared" si="128"/>
        <v/>
      </c>
      <c r="M1663" s="14" t="str">
        <f t="shared" si="129"/>
        <v/>
      </c>
    </row>
    <row r="1664" spans="1:13" x14ac:dyDescent="0.25">
      <c r="A1664" s="16"/>
      <c r="B1664" s="10"/>
      <c r="C1664" s="14" t="str">
        <f>IFERROR(INDEX(Menu!$C$6:$C$205,MATCH($B1664,Menu!$B$6:$B$205,0)),"")</f>
        <v/>
      </c>
      <c r="D1664" s="18"/>
      <c r="E1664" s="8" t="str">
        <f>IFERROR(INDEX(Menu!$E$6:$E$205,MATCH($B1664,Menu!$B$6:$B$205,0)),"")</f>
        <v/>
      </c>
      <c r="F1664" s="8" t="str">
        <f t="shared" si="125"/>
        <v/>
      </c>
      <c r="G1664" s="15" t="str">
        <f>IFERROR(INDEX(Menu!$D$6:$D$205,MATCH($B1664,Menu!$B$6:$B$205,0)),"")</f>
        <v/>
      </c>
      <c r="H1664" s="15" t="str">
        <f t="shared" si="126"/>
        <v/>
      </c>
      <c r="I1664" s="15" t="str">
        <f t="shared" si="127"/>
        <v/>
      </c>
      <c r="J1664" s="10"/>
      <c r="K1664" s="10"/>
      <c r="L1664" t="str">
        <f t="shared" si="128"/>
        <v/>
      </c>
      <c r="M1664" s="14" t="str">
        <f t="shared" si="129"/>
        <v/>
      </c>
    </row>
    <row r="1665" spans="1:13" x14ac:dyDescent="0.25">
      <c r="A1665" s="16"/>
      <c r="B1665" s="10"/>
      <c r="C1665" s="14" t="str">
        <f>IFERROR(INDEX(Menu!$C$6:$C$205,MATCH($B1665,Menu!$B$6:$B$205,0)),"")</f>
        <v/>
      </c>
      <c r="D1665" s="18"/>
      <c r="E1665" s="8" t="str">
        <f>IFERROR(INDEX(Menu!$E$6:$E$205,MATCH($B1665,Menu!$B$6:$B$205,0)),"")</f>
        <v/>
      </c>
      <c r="F1665" s="8" t="str">
        <f t="shared" si="125"/>
        <v/>
      </c>
      <c r="G1665" s="15" t="str">
        <f>IFERROR(INDEX(Menu!$D$6:$D$205,MATCH($B1665,Menu!$B$6:$B$205,0)),"")</f>
        <v/>
      </c>
      <c r="H1665" s="15" t="str">
        <f t="shared" si="126"/>
        <v/>
      </c>
      <c r="I1665" s="15" t="str">
        <f t="shared" si="127"/>
        <v/>
      </c>
      <c r="J1665" s="10"/>
      <c r="K1665" s="10"/>
      <c r="L1665" t="str">
        <f t="shared" si="128"/>
        <v/>
      </c>
      <c r="M1665" s="14" t="str">
        <f t="shared" si="129"/>
        <v/>
      </c>
    </row>
    <row r="1666" spans="1:13" x14ac:dyDescent="0.25">
      <c r="A1666" s="16"/>
      <c r="B1666" s="10"/>
      <c r="C1666" s="14" t="str">
        <f>IFERROR(INDEX(Menu!$C$6:$C$205,MATCH($B1666,Menu!$B$6:$B$205,0)),"")</f>
        <v/>
      </c>
      <c r="D1666" s="18"/>
      <c r="E1666" s="8" t="str">
        <f>IFERROR(INDEX(Menu!$E$6:$E$205,MATCH($B1666,Menu!$B$6:$B$205,0)),"")</f>
        <v/>
      </c>
      <c r="F1666" s="8" t="str">
        <f t="shared" si="125"/>
        <v/>
      </c>
      <c r="G1666" s="15" t="str">
        <f>IFERROR(INDEX(Menu!$D$6:$D$205,MATCH($B1666,Menu!$B$6:$B$205,0)),"")</f>
        <v/>
      </c>
      <c r="H1666" s="15" t="str">
        <f t="shared" si="126"/>
        <v/>
      </c>
      <c r="I1666" s="15" t="str">
        <f t="shared" si="127"/>
        <v/>
      </c>
      <c r="J1666" s="10"/>
      <c r="K1666" s="10"/>
      <c r="L1666" t="str">
        <f t="shared" si="128"/>
        <v/>
      </c>
      <c r="M1666" s="14" t="str">
        <f t="shared" si="129"/>
        <v/>
      </c>
    </row>
    <row r="1667" spans="1:13" x14ac:dyDescent="0.25">
      <c r="A1667" s="16"/>
      <c r="B1667" s="10"/>
      <c r="C1667" s="14" t="str">
        <f>IFERROR(INDEX(Menu!$C$6:$C$205,MATCH($B1667,Menu!$B$6:$B$205,0)),"")</f>
        <v/>
      </c>
      <c r="D1667" s="18"/>
      <c r="E1667" s="8" t="str">
        <f>IFERROR(INDEX(Menu!$E$6:$E$205,MATCH($B1667,Menu!$B$6:$B$205,0)),"")</f>
        <v/>
      </c>
      <c r="F1667" s="8" t="str">
        <f t="shared" si="125"/>
        <v/>
      </c>
      <c r="G1667" s="15" t="str">
        <f>IFERROR(INDEX(Menu!$D$6:$D$205,MATCH($B1667,Menu!$B$6:$B$205,0)),"")</f>
        <v/>
      </c>
      <c r="H1667" s="15" t="str">
        <f t="shared" si="126"/>
        <v/>
      </c>
      <c r="I1667" s="15" t="str">
        <f t="shared" si="127"/>
        <v/>
      </c>
      <c r="J1667" s="10"/>
      <c r="K1667" s="10"/>
      <c r="L1667" t="str">
        <f t="shared" si="128"/>
        <v/>
      </c>
      <c r="M1667" s="14" t="str">
        <f t="shared" si="129"/>
        <v/>
      </c>
    </row>
    <row r="1668" spans="1:13" x14ac:dyDescent="0.25">
      <c r="A1668" s="16"/>
      <c r="B1668" s="10"/>
      <c r="C1668" s="14" t="str">
        <f>IFERROR(INDEX(Menu!$C$6:$C$205,MATCH($B1668,Menu!$B$6:$B$205,0)),"")</f>
        <v/>
      </c>
      <c r="D1668" s="18"/>
      <c r="E1668" s="8" t="str">
        <f>IFERROR(INDEX(Menu!$E$6:$E$205,MATCH($B1668,Menu!$B$6:$B$205,0)),"")</f>
        <v/>
      </c>
      <c r="F1668" s="8" t="str">
        <f t="shared" si="125"/>
        <v/>
      </c>
      <c r="G1668" s="15" t="str">
        <f>IFERROR(INDEX(Menu!$D$6:$D$205,MATCH($B1668,Menu!$B$6:$B$205,0)),"")</f>
        <v/>
      </c>
      <c r="H1668" s="15" t="str">
        <f t="shared" si="126"/>
        <v/>
      </c>
      <c r="I1668" s="15" t="str">
        <f t="shared" si="127"/>
        <v/>
      </c>
      <c r="J1668" s="10"/>
      <c r="K1668" s="10"/>
      <c r="L1668" t="str">
        <f t="shared" si="128"/>
        <v/>
      </c>
      <c r="M1668" s="14" t="str">
        <f t="shared" si="129"/>
        <v/>
      </c>
    </row>
    <row r="1669" spans="1:13" x14ac:dyDescent="0.25">
      <c r="A1669" s="16"/>
      <c r="B1669" s="10"/>
      <c r="C1669" s="14" t="str">
        <f>IFERROR(INDEX(Menu!$C$6:$C$205,MATCH($B1669,Menu!$B$6:$B$205,0)),"")</f>
        <v/>
      </c>
      <c r="D1669" s="18"/>
      <c r="E1669" s="8" t="str">
        <f>IFERROR(INDEX(Menu!$E$6:$E$205,MATCH($B1669,Menu!$B$6:$B$205,0)),"")</f>
        <v/>
      </c>
      <c r="F1669" s="8" t="str">
        <f t="shared" si="125"/>
        <v/>
      </c>
      <c r="G1669" s="15" t="str">
        <f>IFERROR(INDEX(Menu!$D$6:$D$205,MATCH($B1669,Menu!$B$6:$B$205,0)),"")</f>
        <v/>
      </c>
      <c r="H1669" s="15" t="str">
        <f t="shared" si="126"/>
        <v/>
      </c>
      <c r="I1669" s="15" t="str">
        <f t="shared" si="127"/>
        <v/>
      </c>
      <c r="J1669" s="10"/>
      <c r="K1669" s="10"/>
      <c r="L1669" t="str">
        <f t="shared" si="128"/>
        <v/>
      </c>
      <c r="M1669" s="14" t="str">
        <f t="shared" si="129"/>
        <v/>
      </c>
    </row>
    <row r="1670" spans="1:13" x14ac:dyDescent="0.25">
      <c r="A1670" s="16"/>
      <c r="B1670" s="10"/>
      <c r="C1670" s="14" t="str">
        <f>IFERROR(INDEX(Menu!$C$6:$C$205,MATCH($B1670,Menu!$B$6:$B$205,0)),"")</f>
        <v/>
      </c>
      <c r="D1670" s="18"/>
      <c r="E1670" s="8" t="str">
        <f>IFERROR(INDEX(Menu!$E$6:$E$205,MATCH($B1670,Menu!$B$6:$B$205,0)),"")</f>
        <v/>
      </c>
      <c r="F1670" s="8" t="str">
        <f t="shared" ref="F1670:F1733" si="130">IF(OR($D1670="",$E1670=""),"",$D1670*$E1670)</f>
        <v/>
      </c>
      <c r="G1670" s="15" t="str">
        <f>IFERROR(INDEX(Menu!$D$6:$D$205,MATCH($B1670,Menu!$B$6:$B$205,0)),"")</f>
        <v/>
      </c>
      <c r="H1670" s="15" t="str">
        <f t="shared" ref="H1670:H1733" si="131">IF(OR($D1670="",$G1670=""),"",$D1670*$G1670)</f>
        <v/>
      </c>
      <c r="I1670" s="15" t="str">
        <f t="shared" ref="I1670:I1733" si="132">IF(OR($F1670="",$H1670=""),"",$F1670-$H1670)</f>
        <v/>
      </c>
      <c r="J1670" s="10"/>
      <c r="K1670" s="10"/>
      <c r="L1670" t="str">
        <f t="shared" ref="L1670:L1733" si="133">IF($A1670="","",CHOOSE(WEEKDAY($A1670,2),"Lunes","Martes","Miercoles","Jueves","Viernes","Sabado","Domingo"))</f>
        <v/>
      </c>
      <c r="M1670" s="14" t="str">
        <f t="shared" ref="M1670:M1733" si="134">IF($A1670="","",TEXT($A1670,"YYYY-MM"))</f>
        <v/>
      </c>
    </row>
    <row r="1671" spans="1:13" x14ac:dyDescent="0.25">
      <c r="A1671" s="16"/>
      <c r="B1671" s="10"/>
      <c r="C1671" s="14" t="str">
        <f>IFERROR(INDEX(Menu!$C$6:$C$205,MATCH($B1671,Menu!$B$6:$B$205,0)),"")</f>
        <v/>
      </c>
      <c r="D1671" s="18"/>
      <c r="E1671" s="8" t="str">
        <f>IFERROR(INDEX(Menu!$E$6:$E$205,MATCH($B1671,Menu!$B$6:$B$205,0)),"")</f>
        <v/>
      </c>
      <c r="F1671" s="8" t="str">
        <f t="shared" si="130"/>
        <v/>
      </c>
      <c r="G1671" s="15" t="str">
        <f>IFERROR(INDEX(Menu!$D$6:$D$205,MATCH($B1671,Menu!$B$6:$B$205,0)),"")</f>
        <v/>
      </c>
      <c r="H1671" s="15" t="str">
        <f t="shared" si="131"/>
        <v/>
      </c>
      <c r="I1671" s="15" t="str">
        <f t="shared" si="132"/>
        <v/>
      </c>
      <c r="J1671" s="10"/>
      <c r="K1671" s="10"/>
      <c r="L1671" t="str">
        <f t="shared" si="133"/>
        <v/>
      </c>
      <c r="M1671" s="14" t="str">
        <f t="shared" si="134"/>
        <v/>
      </c>
    </row>
    <row r="1672" spans="1:13" x14ac:dyDescent="0.25">
      <c r="A1672" s="16"/>
      <c r="B1672" s="10"/>
      <c r="C1672" s="14" t="str">
        <f>IFERROR(INDEX(Menu!$C$6:$C$205,MATCH($B1672,Menu!$B$6:$B$205,0)),"")</f>
        <v/>
      </c>
      <c r="D1672" s="18"/>
      <c r="E1672" s="8" t="str">
        <f>IFERROR(INDEX(Menu!$E$6:$E$205,MATCH($B1672,Menu!$B$6:$B$205,0)),"")</f>
        <v/>
      </c>
      <c r="F1672" s="8" t="str">
        <f t="shared" si="130"/>
        <v/>
      </c>
      <c r="G1672" s="15" t="str">
        <f>IFERROR(INDEX(Menu!$D$6:$D$205,MATCH($B1672,Menu!$B$6:$B$205,0)),"")</f>
        <v/>
      </c>
      <c r="H1672" s="15" t="str">
        <f t="shared" si="131"/>
        <v/>
      </c>
      <c r="I1672" s="15" t="str">
        <f t="shared" si="132"/>
        <v/>
      </c>
      <c r="J1672" s="10"/>
      <c r="K1672" s="10"/>
      <c r="L1672" t="str">
        <f t="shared" si="133"/>
        <v/>
      </c>
      <c r="M1672" s="14" t="str">
        <f t="shared" si="134"/>
        <v/>
      </c>
    </row>
    <row r="1673" spans="1:13" x14ac:dyDescent="0.25">
      <c r="A1673" s="16"/>
      <c r="B1673" s="10"/>
      <c r="C1673" s="14" t="str">
        <f>IFERROR(INDEX(Menu!$C$6:$C$205,MATCH($B1673,Menu!$B$6:$B$205,0)),"")</f>
        <v/>
      </c>
      <c r="D1673" s="18"/>
      <c r="E1673" s="8" t="str">
        <f>IFERROR(INDEX(Menu!$E$6:$E$205,MATCH($B1673,Menu!$B$6:$B$205,0)),"")</f>
        <v/>
      </c>
      <c r="F1673" s="8" t="str">
        <f t="shared" si="130"/>
        <v/>
      </c>
      <c r="G1673" s="15" t="str">
        <f>IFERROR(INDEX(Menu!$D$6:$D$205,MATCH($B1673,Menu!$B$6:$B$205,0)),"")</f>
        <v/>
      </c>
      <c r="H1673" s="15" t="str">
        <f t="shared" si="131"/>
        <v/>
      </c>
      <c r="I1673" s="15" t="str">
        <f t="shared" si="132"/>
        <v/>
      </c>
      <c r="J1673" s="10"/>
      <c r="K1673" s="10"/>
      <c r="L1673" t="str">
        <f t="shared" si="133"/>
        <v/>
      </c>
      <c r="M1673" s="14" t="str">
        <f t="shared" si="134"/>
        <v/>
      </c>
    </row>
    <row r="1674" spans="1:13" x14ac:dyDescent="0.25">
      <c r="A1674" s="16"/>
      <c r="B1674" s="10"/>
      <c r="C1674" s="14" t="str">
        <f>IFERROR(INDEX(Menu!$C$6:$C$205,MATCH($B1674,Menu!$B$6:$B$205,0)),"")</f>
        <v/>
      </c>
      <c r="D1674" s="18"/>
      <c r="E1674" s="8" t="str">
        <f>IFERROR(INDEX(Menu!$E$6:$E$205,MATCH($B1674,Menu!$B$6:$B$205,0)),"")</f>
        <v/>
      </c>
      <c r="F1674" s="8" t="str">
        <f t="shared" si="130"/>
        <v/>
      </c>
      <c r="G1674" s="15" t="str">
        <f>IFERROR(INDEX(Menu!$D$6:$D$205,MATCH($B1674,Menu!$B$6:$B$205,0)),"")</f>
        <v/>
      </c>
      <c r="H1674" s="15" t="str">
        <f t="shared" si="131"/>
        <v/>
      </c>
      <c r="I1674" s="15" t="str">
        <f t="shared" si="132"/>
        <v/>
      </c>
      <c r="J1674" s="10"/>
      <c r="K1674" s="10"/>
      <c r="L1674" t="str">
        <f t="shared" si="133"/>
        <v/>
      </c>
      <c r="M1674" s="14" t="str">
        <f t="shared" si="134"/>
        <v/>
      </c>
    </row>
    <row r="1675" spans="1:13" x14ac:dyDescent="0.25">
      <c r="A1675" s="16"/>
      <c r="B1675" s="10"/>
      <c r="C1675" s="14" t="str">
        <f>IFERROR(INDEX(Menu!$C$6:$C$205,MATCH($B1675,Menu!$B$6:$B$205,0)),"")</f>
        <v/>
      </c>
      <c r="D1675" s="18"/>
      <c r="E1675" s="8" t="str">
        <f>IFERROR(INDEX(Menu!$E$6:$E$205,MATCH($B1675,Menu!$B$6:$B$205,0)),"")</f>
        <v/>
      </c>
      <c r="F1675" s="8" t="str">
        <f t="shared" si="130"/>
        <v/>
      </c>
      <c r="G1675" s="15" t="str">
        <f>IFERROR(INDEX(Menu!$D$6:$D$205,MATCH($B1675,Menu!$B$6:$B$205,0)),"")</f>
        <v/>
      </c>
      <c r="H1675" s="15" t="str">
        <f t="shared" si="131"/>
        <v/>
      </c>
      <c r="I1675" s="15" t="str">
        <f t="shared" si="132"/>
        <v/>
      </c>
      <c r="J1675" s="10"/>
      <c r="K1675" s="10"/>
      <c r="L1675" t="str">
        <f t="shared" si="133"/>
        <v/>
      </c>
      <c r="M1675" s="14" t="str">
        <f t="shared" si="134"/>
        <v/>
      </c>
    </row>
    <row r="1676" spans="1:13" x14ac:dyDescent="0.25">
      <c r="A1676" s="16"/>
      <c r="B1676" s="10"/>
      <c r="C1676" s="14" t="str">
        <f>IFERROR(INDEX(Menu!$C$6:$C$205,MATCH($B1676,Menu!$B$6:$B$205,0)),"")</f>
        <v/>
      </c>
      <c r="D1676" s="18"/>
      <c r="E1676" s="8" t="str">
        <f>IFERROR(INDEX(Menu!$E$6:$E$205,MATCH($B1676,Menu!$B$6:$B$205,0)),"")</f>
        <v/>
      </c>
      <c r="F1676" s="8" t="str">
        <f t="shared" si="130"/>
        <v/>
      </c>
      <c r="G1676" s="15" t="str">
        <f>IFERROR(INDEX(Menu!$D$6:$D$205,MATCH($B1676,Menu!$B$6:$B$205,0)),"")</f>
        <v/>
      </c>
      <c r="H1676" s="15" t="str">
        <f t="shared" si="131"/>
        <v/>
      </c>
      <c r="I1676" s="15" t="str">
        <f t="shared" si="132"/>
        <v/>
      </c>
      <c r="J1676" s="10"/>
      <c r="K1676" s="10"/>
      <c r="L1676" t="str">
        <f t="shared" si="133"/>
        <v/>
      </c>
      <c r="M1676" s="14" t="str">
        <f t="shared" si="134"/>
        <v/>
      </c>
    </row>
    <row r="1677" spans="1:13" x14ac:dyDescent="0.25">
      <c r="A1677" s="16"/>
      <c r="B1677" s="10"/>
      <c r="C1677" s="14" t="str">
        <f>IFERROR(INDEX(Menu!$C$6:$C$205,MATCH($B1677,Menu!$B$6:$B$205,0)),"")</f>
        <v/>
      </c>
      <c r="D1677" s="18"/>
      <c r="E1677" s="8" t="str">
        <f>IFERROR(INDEX(Menu!$E$6:$E$205,MATCH($B1677,Menu!$B$6:$B$205,0)),"")</f>
        <v/>
      </c>
      <c r="F1677" s="8" t="str">
        <f t="shared" si="130"/>
        <v/>
      </c>
      <c r="G1677" s="15" t="str">
        <f>IFERROR(INDEX(Menu!$D$6:$D$205,MATCH($B1677,Menu!$B$6:$B$205,0)),"")</f>
        <v/>
      </c>
      <c r="H1677" s="15" t="str">
        <f t="shared" si="131"/>
        <v/>
      </c>
      <c r="I1677" s="15" t="str">
        <f t="shared" si="132"/>
        <v/>
      </c>
      <c r="J1677" s="10"/>
      <c r="K1677" s="10"/>
      <c r="L1677" t="str">
        <f t="shared" si="133"/>
        <v/>
      </c>
      <c r="M1677" s="14" t="str">
        <f t="shared" si="134"/>
        <v/>
      </c>
    </row>
    <row r="1678" spans="1:13" x14ac:dyDescent="0.25">
      <c r="A1678" s="16"/>
      <c r="B1678" s="10"/>
      <c r="C1678" s="14" t="str">
        <f>IFERROR(INDEX(Menu!$C$6:$C$205,MATCH($B1678,Menu!$B$6:$B$205,0)),"")</f>
        <v/>
      </c>
      <c r="D1678" s="18"/>
      <c r="E1678" s="8" t="str">
        <f>IFERROR(INDEX(Menu!$E$6:$E$205,MATCH($B1678,Menu!$B$6:$B$205,0)),"")</f>
        <v/>
      </c>
      <c r="F1678" s="8" t="str">
        <f t="shared" si="130"/>
        <v/>
      </c>
      <c r="G1678" s="15" t="str">
        <f>IFERROR(INDEX(Menu!$D$6:$D$205,MATCH($B1678,Menu!$B$6:$B$205,0)),"")</f>
        <v/>
      </c>
      <c r="H1678" s="15" t="str">
        <f t="shared" si="131"/>
        <v/>
      </c>
      <c r="I1678" s="15" t="str">
        <f t="shared" si="132"/>
        <v/>
      </c>
      <c r="J1678" s="10"/>
      <c r="K1678" s="10"/>
      <c r="L1678" t="str">
        <f t="shared" si="133"/>
        <v/>
      </c>
      <c r="M1678" s="14" t="str">
        <f t="shared" si="134"/>
        <v/>
      </c>
    </row>
    <row r="1679" spans="1:13" x14ac:dyDescent="0.25">
      <c r="A1679" s="16"/>
      <c r="B1679" s="10"/>
      <c r="C1679" s="14" t="str">
        <f>IFERROR(INDEX(Menu!$C$6:$C$205,MATCH($B1679,Menu!$B$6:$B$205,0)),"")</f>
        <v/>
      </c>
      <c r="D1679" s="18"/>
      <c r="E1679" s="8" t="str">
        <f>IFERROR(INDEX(Menu!$E$6:$E$205,MATCH($B1679,Menu!$B$6:$B$205,0)),"")</f>
        <v/>
      </c>
      <c r="F1679" s="8" t="str">
        <f t="shared" si="130"/>
        <v/>
      </c>
      <c r="G1679" s="15" t="str">
        <f>IFERROR(INDEX(Menu!$D$6:$D$205,MATCH($B1679,Menu!$B$6:$B$205,0)),"")</f>
        <v/>
      </c>
      <c r="H1679" s="15" t="str">
        <f t="shared" si="131"/>
        <v/>
      </c>
      <c r="I1679" s="15" t="str">
        <f t="shared" si="132"/>
        <v/>
      </c>
      <c r="J1679" s="10"/>
      <c r="K1679" s="10"/>
      <c r="L1679" t="str">
        <f t="shared" si="133"/>
        <v/>
      </c>
      <c r="M1679" s="14" t="str">
        <f t="shared" si="134"/>
        <v/>
      </c>
    </row>
    <row r="1680" spans="1:13" x14ac:dyDescent="0.25">
      <c r="A1680" s="16"/>
      <c r="B1680" s="10"/>
      <c r="C1680" s="14" t="str">
        <f>IFERROR(INDEX(Menu!$C$6:$C$205,MATCH($B1680,Menu!$B$6:$B$205,0)),"")</f>
        <v/>
      </c>
      <c r="D1680" s="18"/>
      <c r="E1680" s="8" t="str">
        <f>IFERROR(INDEX(Menu!$E$6:$E$205,MATCH($B1680,Menu!$B$6:$B$205,0)),"")</f>
        <v/>
      </c>
      <c r="F1680" s="8" t="str">
        <f t="shared" si="130"/>
        <v/>
      </c>
      <c r="G1680" s="15" t="str">
        <f>IFERROR(INDEX(Menu!$D$6:$D$205,MATCH($B1680,Menu!$B$6:$B$205,0)),"")</f>
        <v/>
      </c>
      <c r="H1680" s="15" t="str">
        <f t="shared" si="131"/>
        <v/>
      </c>
      <c r="I1680" s="15" t="str">
        <f t="shared" si="132"/>
        <v/>
      </c>
      <c r="J1680" s="10"/>
      <c r="K1680" s="10"/>
      <c r="L1680" t="str">
        <f t="shared" si="133"/>
        <v/>
      </c>
      <c r="M1680" s="14" t="str">
        <f t="shared" si="134"/>
        <v/>
      </c>
    </row>
    <row r="1681" spans="1:13" x14ac:dyDescent="0.25">
      <c r="A1681" s="16"/>
      <c r="B1681" s="10"/>
      <c r="C1681" s="14" t="str">
        <f>IFERROR(INDEX(Menu!$C$6:$C$205,MATCH($B1681,Menu!$B$6:$B$205,0)),"")</f>
        <v/>
      </c>
      <c r="D1681" s="18"/>
      <c r="E1681" s="8" t="str">
        <f>IFERROR(INDEX(Menu!$E$6:$E$205,MATCH($B1681,Menu!$B$6:$B$205,0)),"")</f>
        <v/>
      </c>
      <c r="F1681" s="8" t="str">
        <f t="shared" si="130"/>
        <v/>
      </c>
      <c r="G1681" s="15" t="str">
        <f>IFERROR(INDEX(Menu!$D$6:$D$205,MATCH($B1681,Menu!$B$6:$B$205,0)),"")</f>
        <v/>
      </c>
      <c r="H1681" s="15" t="str">
        <f t="shared" si="131"/>
        <v/>
      </c>
      <c r="I1681" s="15" t="str">
        <f t="shared" si="132"/>
        <v/>
      </c>
      <c r="J1681" s="10"/>
      <c r="K1681" s="10"/>
      <c r="L1681" t="str">
        <f t="shared" si="133"/>
        <v/>
      </c>
      <c r="M1681" s="14" t="str">
        <f t="shared" si="134"/>
        <v/>
      </c>
    </row>
    <row r="1682" spans="1:13" x14ac:dyDescent="0.25">
      <c r="A1682" s="16"/>
      <c r="B1682" s="10"/>
      <c r="C1682" s="14" t="str">
        <f>IFERROR(INDEX(Menu!$C$6:$C$205,MATCH($B1682,Menu!$B$6:$B$205,0)),"")</f>
        <v/>
      </c>
      <c r="D1682" s="18"/>
      <c r="E1682" s="8" t="str">
        <f>IFERROR(INDEX(Menu!$E$6:$E$205,MATCH($B1682,Menu!$B$6:$B$205,0)),"")</f>
        <v/>
      </c>
      <c r="F1682" s="8" t="str">
        <f t="shared" si="130"/>
        <v/>
      </c>
      <c r="G1682" s="15" t="str">
        <f>IFERROR(INDEX(Menu!$D$6:$D$205,MATCH($B1682,Menu!$B$6:$B$205,0)),"")</f>
        <v/>
      </c>
      <c r="H1682" s="15" t="str">
        <f t="shared" si="131"/>
        <v/>
      </c>
      <c r="I1682" s="15" t="str">
        <f t="shared" si="132"/>
        <v/>
      </c>
      <c r="J1682" s="10"/>
      <c r="K1682" s="10"/>
      <c r="L1682" t="str">
        <f t="shared" si="133"/>
        <v/>
      </c>
      <c r="M1682" s="14" t="str">
        <f t="shared" si="134"/>
        <v/>
      </c>
    </row>
    <row r="1683" spans="1:13" x14ac:dyDescent="0.25">
      <c r="A1683" s="16"/>
      <c r="B1683" s="10"/>
      <c r="C1683" s="14" t="str">
        <f>IFERROR(INDEX(Menu!$C$6:$C$205,MATCH($B1683,Menu!$B$6:$B$205,0)),"")</f>
        <v/>
      </c>
      <c r="D1683" s="18"/>
      <c r="E1683" s="8" t="str">
        <f>IFERROR(INDEX(Menu!$E$6:$E$205,MATCH($B1683,Menu!$B$6:$B$205,0)),"")</f>
        <v/>
      </c>
      <c r="F1683" s="8" t="str">
        <f t="shared" si="130"/>
        <v/>
      </c>
      <c r="G1683" s="15" t="str">
        <f>IFERROR(INDEX(Menu!$D$6:$D$205,MATCH($B1683,Menu!$B$6:$B$205,0)),"")</f>
        <v/>
      </c>
      <c r="H1683" s="15" t="str">
        <f t="shared" si="131"/>
        <v/>
      </c>
      <c r="I1683" s="15" t="str">
        <f t="shared" si="132"/>
        <v/>
      </c>
      <c r="J1683" s="10"/>
      <c r="K1683" s="10"/>
      <c r="L1683" t="str">
        <f t="shared" si="133"/>
        <v/>
      </c>
      <c r="M1683" s="14" t="str">
        <f t="shared" si="134"/>
        <v/>
      </c>
    </row>
    <row r="1684" spans="1:13" x14ac:dyDescent="0.25">
      <c r="A1684" s="16"/>
      <c r="B1684" s="10"/>
      <c r="C1684" s="14" t="str">
        <f>IFERROR(INDEX(Menu!$C$6:$C$205,MATCH($B1684,Menu!$B$6:$B$205,0)),"")</f>
        <v/>
      </c>
      <c r="D1684" s="18"/>
      <c r="E1684" s="8" t="str">
        <f>IFERROR(INDEX(Menu!$E$6:$E$205,MATCH($B1684,Menu!$B$6:$B$205,0)),"")</f>
        <v/>
      </c>
      <c r="F1684" s="8" t="str">
        <f t="shared" si="130"/>
        <v/>
      </c>
      <c r="G1684" s="15" t="str">
        <f>IFERROR(INDEX(Menu!$D$6:$D$205,MATCH($B1684,Menu!$B$6:$B$205,0)),"")</f>
        <v/>
      </c>
      <c r="H1684" s="15" t="str">
        <f t="shared" si="131"/>
        <v/>
      </c>
      <c r="I1684" s="15" t="str">
        <f t="shared" si="132"/>
        <v/>
      </c>
      <c r="J1684" s="10"/>
      <c r="K1684" s="10"/>
      <c r="L1684" t="str">
        <f t="shared" si="133"/>
        <v/>
      </c>
      <c r="M1684" s="14" t="str">
        <f t="shared" si="134"/>
        <v/>
      </c>
    </row>
    <row r="1685" spans="1:13" x14ac:dyDescent="0.25">
      <c r="A1685" s="16"/>
      <c r="B1685" s="10"/>
      <c r="C1685" s="14" t="str">
        <f>IFERROR(INDEX(Menu!$C$6:$C$205,MATCH($B1685,Menu!$B$6:$B$205,0)),"")</f>
        <v/>
      </c>
      <c r="D1685" s="18"/>
      <c r="E1685" s="8" t="str">
        <f>IFERROR(INDEX(Menu!$E$6:$E$205,MATCH($B1685,Menu!$B$6:$B$205,0)),"")</f>
        <v/>
      </c>
      <c r="F1685" s="8" t="str">
        <f t="shared" si="130"/>
        <v/>
      </c>
      <c r="G1685" s="15" t="str">
        <f>IFERROR(INDEX(Menu!$D$6:$D$205,MATCH($B1685,Menu!$B$6:$B$205,0)),"")</f>
        <v/>
      </c>
      <c r="H1685" s="15" t="str">
        <f t="shared" si="131"/>
        <v/>
      </c>
      <c r="I1685" s="15" t="str">
        <f t="shared" si="132"/>
        <v/>
      </c>
      <c r="J1685" s="10"/>
      <c r="K1685" s="10"/>
      <c r="L1685" t="str">
        <f t="shared" si="133"/>
        <v/>
      </c>
      <c r="M1685" s="14" t="str">
        <f t="shared" si="134"/>
        <v/>
      </c>
    </row>
    <row r="1686" spans="1:13" x14ac:dyDescent="0.25">
      <c r="A1686" s="16"/>
      <c r="B1686" s="10"/>
      <c r="C1686" s="14" t="str">
        <f>IFERROR(INDEX(Menu!$C$6:$C$205,MATCH($B1686,Menu!$B$6:$B$205,0)),"")</f>
        <v/>
      </c>
      <c r="D1686" s="18"/>
      <c r="E1686" s="8" t="str">
        <f>IFERROR(INDEX(Menu!$E$6:$E$205,MATCH($B1686,Menu!$B$6:$B$205,0)),"")</f>
        <v/>
      </c>
      <c r="F1686" s="8" t="str">
        <f t="shared" si="130"/>
        <v/>
      </c>
      <c r="G1686" s="15" t="str">
        <f>IFERROR(INDEX(Menu!$D$6:$D$205,MATCH($B1686,Menu!$B$6:$B$205,0)),"")</f>
        <v/>
      </c>
      <c r="H1686" s="15" t="str">
        <f t="shared" si="131"/>
        <v/>
      </c>
      <c r="I1686" s="15" t="str">
        <f t="shared" si="132"/>
        <v/>
      </c>
      <c r="J1686" s="10"/>
      <c r="K1686" s="10"/>
      <c r="L1686" t="str">
        <f t="shared" si="133"/>
        <v/>
      </c>
      <c r="M1686" s="14" t="str">
        <f t="shared" si="134"/>
        <v/>
      </c>
    </row>
    <row r="1687" spans="1:13" x14ac:dyDescent="0.25">
      <c r="A1687" s="16"/>
      <c r="B1687" s="10"/>
      <c r="C1687" s="14" t="str">
        <f>IFERROR(INDEX(Menu!$C$6:$C$205,MATCH($B1687,Menu!$B$6:$B$205,0)),"")</f>
        <v/>
      </c>
      <c r="D1687" s="18"/>
      <c r="E1687" s="8" t="str">
        <f>IFERROR(INDEX(Menu!$E$6:$E$205,MATCH($B1687,Menu!$B$6:$B$205,0)),"")</f>
        <v/>
      </c>
      <c r="F1687" s="8" t="str">
        <f t="shared" si="130"/>
        <v/>
      </c>
      <c r="G1687" s="15" t="str">
        <f>IFERROR(INDEX(Menu!$D$6:$D$205,MATCH($B1687,Menu!$B$6:$B$205,0)),"")</f>
        <v/>
      </c>
      <c r="H1687" s="15" t="str">
        <f t="shared" si="131"/>
        <v/>
      </c>
      <c r="I1687" s="15" t="str">
        <f t="shared" si="132"/>
        <v/>
      </c>
      <c r="J1687" s="10"/>
      <c r="K1687" s="10"/>
      <c r="L1687" t="str">
        <f t="shared" si="133"/>
        <v/>
      </c>
      <c r="M1687" s="14" t="str">
        <f t="shared" si="134"/>
        <v/>
      </c>
    </row>
    <row r="1688" spans="1:13" x14ac:dyDescent="0.25">
      <c r="A1688" s="16"/>
      <c r="B1688" s="10"/>
      <c r="C1688" s="14" t="str">
        <f>IFERROR(INDEX(Menu!$C$6:$C$205,MATCH($B1688,Menu!$B$6:$B$205,0)),"")</f>
        <v/>
      </c>
      <c r="D1688" s="18"/>
      <c r="E1688" s="8" t="str">
        <f>IFERROR(INDEX(Menu!$E$6:$E$205,MATCH($B1688,Menu!$B$6:$B$205,0)),"")</f>
        <v/>
      </c>
      <c r="F1688" s="8" t="str">
        <f t="shared" si="130"/>
        <v/>
      </c>
      <c r="G1688" s="15" t="str">
        <f>IFERROR(INDEX(Menu!$D$6:$D$205,MATCH($B1688,Menu!$B$6:$B$205,0)),"")</f>
        <v/>
      </c>
      <c r="H1688" s="15" t="str">
        <f t="shared" si="131"/>
        <v/>
      </c>
      <c r="I1688" s="15" t="str">
        <f t="shared" si="132"/>
        <v/>
      </c>
      <c r="J1688" s="10"/>
      <c r="K1688" s="10"/>
      <c r="L1688" t="str">
        <f t="shared" si="133"/>
        <v/>
      </c>
      <c r="M1688" s="14" t="str">
        <f t="shared" si="134"/>
        <v/>
      </c>
    </row>
    <row r="1689" spans="1:13" x14ac:dyDescent="0.25">
      <c r="A1689" s="16"/>
      <c r="B1689" s="10"/>
      <c r="C1689" s="14" t="str">
        <f>IFERROR(INDEX(Menu!$C$6:$C$205,MATCH($B1689,Menu!$B$6:$B$205,0)),"")</f>
        <v/>
      </c>
      <c r="D1689" s="18"/>
      <c r="E1689" s="8" t="str">
        <f>IFERROR(INDEX(Menu!$E$6:$E$205,MATCH($B1689,Menu!$B$6:$B$205,0)),"")</f>
        <v/>
      </c>
      <c r="F1689" s="8" t="str">
        <f t="shared" si="130"/>
        <v/>
      </c>
      <c r="G1689" s="15" t="str">
        <f>IFERROR(INDEX(Menu!$D$6:$D$205,MATCH($B1689,Menu!$B$6:$B$205,0)),"")</f>
        <v/>
      </c>
      <c r="H1689" s="15" t="str">
        <f t="shared" si="131"/>
        <v/>
      </c>
      <c r="I1689" s="15" t="str">
        <f t="shared" si="132"/>
        <v/>
      </c>
      <c r="J1689" s="10"/>
      <c r="K1689" s="10"/>
      <c r="L1689" t="str">
        <f t="shared" si="133"/>
        <v/>
      </c>
      <c r="M1689" s="14" t="str">
        <f t="shared" si="134"/>
        <v/>
      </c>
    </row>
    <row r="1690" spans="1:13" x14ac:dyDescent="0.25">
      <c r="A1690" s="16"/>
      <c r="B1690" s="10"/>
      <c r="C1690" s="14" t="str">
        <f>IFERROR(INDEX(Menu!$C$6:$C$205,MATCH($B1690,Menu!$B$6:$B$205,0)),"")</f>
        <v/>
      </c>
      <c r="D1690" s="18"/>
      <c r="E1690" s="8" t="str">
        <f>IFERROR(INDEX(Menu!$E$6:$E$205,MATCH($B1690,Menu!$B$6:$B$205,0)),"")</f>
        <v/>
      </c>
      <c r="F1690" s="8" t="str">
        <f t="shared" si="130"/>
        <v/>
      </c>
      <c r="G1690" s="15" t="str">
        <f>IFERROR(INDEX(Menu!$D$6:$D$205,MATCH($B1690,Menu!$B$6:$B$205,0)),"")</f>
        <v/>
      </c>
      <c r="H1690" s="15" t="str">
        <f t="shared" si="131"/>
        <v/>
      </c>
      <c r="I1690" s="15" t="str">
        <f t="shared" si="132"/>
        <v/>
      </c>
      <c r="J1690" s="10"/>
      <c r="K1690" s="10"/>
      <c r="L1690" t="str">
        <f t="shared" si="133"/>
        <v/>
      </c>
      <c r="M1690" s="14" t="str">
        <f t="shared" si="134"/>
        <v/>
      </c>
    </row>
    <row r="1691" spans="1:13" x14ac:dyDescent="0.25">
      <c r="A1691" s="16"/>
      <c r="B1691" s="10"/>
      <c r="C1691" s="14" t="str">
        <f>IFERROR(INDEX(Menu!$C$6:$C$205,MATCH($B1691,Menu!$B$6:$B$205,0)),"")</f>
        <v/>
      </c>
      <c r="D1691" s="18"/>
      <c r="E1691" s="8" t="str">
        <f>IFERROR(INDEX(Menu!$E$6:$E$205,MATCH($B1691,Menu!$B$6:$B$205,0)),"")</f>
        <v/>
      </c>
      <c r="F1691" s="8" t="str">
        <f t="shared" si="130"/>
        <v/>
      </c>
      <c r="G1691" s="15" t="str">
        <f>IFERROR(INDEX(Menu!$D$6:$D$205,MATCH($B1691,Menu!$B$6:$B$205,0)),"")</f>
        <v/>
      </c>
      <c r="H1691" s="15" t="str">
        <f t="shared" si="131"/>
        <v/>
      </c>
      <c r="I1691" s="15" t="str">
        <f t="shared" si="132"/>
        <v/>
      </c>
      <c r="J1691" s="10"/>
      <c r="K1691" s="10"/>
      <c r="L1691" t="str">
        <f t="shared" si="133"/>
        <v/>
      </c>
      <c r="M1691" s="14" t="str">
        <f t="shared" si="134"/>
        <v/>
      </c>
    </row>
    <row r="1692" spans="1:13" x14ac:dyDescent="0.25">
      <c r="A1692" s="16"/>
      <c r="B1692" s="10"/>
      <c r="C1692" s="14" t="str">
        <f>IFERROR(INDEX(Menu!$C$6:$C$205,MATCH($B1692,Menu!$B$6:$B$205,0)),"")</f>
        <v/>
      </c>
      <c r="D1692" s="18"/>
      <c r="E1692" s="8" t="str">
        <f>IFERROR(INDEX(Menu!$E$6:$E$205,MATCH($B1692,Menu!$B$6:$B$205,0)),"")</f>
        <v/>
      </c>
      <c r="F1692" s="8" t="str">
        <f t="shared" si="130"/>
        <v/>
      </c>
      <c r="G1692" s="15" t="str">
        <f>IFERROR(INDEX(Menu!$D$6:$D$205,MATCH($B1692,Menu!$B$6:$B$205,0)),"")</f>
        <v/>
      </c>
      <c r="H1692" s="15" t="str">
        <f t="shared" si="131"/>
        <v/>
      </c>
      <c r="I1692" s="15" t="str">
        <f t="shared" si="132"/>
        <v/>
      </c>
      <c r="J1692" s="10"/>
      <c r="K1692" s="10"/>
      <c r="L1692" t="str">
        <f t="shared" si="133"/>
        <v/>
      </c>
      <c r="M1692" s="14" t="str">
        <f t="shared" si="134"/>
        <v/>
      </c>
    </row>
    <row r="1693" spans="1:13" x14ac:dyDescent="0.25">
      <c r="A1693" s="16"/>
      <c r="B1693" s="10"/>
      <c r="C1693" s="14" t="str">
        <f>IFERROR(INDEX(Menu!$C$6:$C$205,MATCH($B1693,Menu!$B$6:$B$205,0)),"")</f>
        <v/>
      </c>
      <c r="D1693" s="18"/>
      <c r="E1693" s="8" t="str">
        <f>IFERROR(INDEX(Menu!$E$6:$E$205,MATCH($B1693,Menu!$B$6:$B$205,0)),"")</f>
        <v/>
      </c>
      <c r="F1693" s="8" t="str">
        <f t="shared" si="130"/>
        <v/>
      </c>
      <c r="G1693" s="15" t="str">
        <f>IFERROR(INDEX(Menu!$D$6:$D$205,MATCH($B1693,Menu!$B$6:$B$205,0)),"")</f>
        <v/>
      </c>
      <c r="H1693" s="15" t="str">
        <f t="shared" si="131"/>
        <v/>
      </c>
      <c r="I1693" s="15" t="str">
        <f t="shared" si="132"/>
        <v/>
      </c>
      <c r="J1693" s="10"/>
      <c r="K1693" s="10"/>
      <c r="L1693" t="str">
        <f t="shared" si="133"/>
        <v/>
      </c>
      <c r="M1693" s="14" t="str">
        <f t="shared" si="134"/>
        <v/>
      </c>
    </row>
    <row r="1694" spans="1:13" x14ac:dyDescent="0.25">
      <c r="A1694" s="16"/>
      <c r="B1694" s="10"/>
      <c r="C1694" s="14" t="str">
        <f>IFERROR(INDEX(Menu!$C$6:$C$205,MATCH($B1694,Menu!$B$6:$B$205,0)),"")</f>
        <v/>
      </c>
      <c r="D1694" s="18"/>
      <c r="E1694" s="8" t="str">
        <f>IFERROR(INDEX(Menu!$E$6:$E$205,MATCH($B1694,Menu!$B$6:$B$205,0)),"")</f>
        <v/>
      </c>
      <c r="F1694" s="8" t="str">
        <f t="shared" si="130"/>
        <v/>
      </c>
      <c r="G1694" s="15" t="str">
        <f>IFERROR(INDEX(Menu!$D$6:$D$205,MATCH($B1694,Menu!$B$6:$B$205,0)),"")</f>
        <v/>
      </c>
      <c r="H1694" s="15" t="str">
        <f t="shared" si="131"/>
        <v/>
      </c>
      <c r="I1694" s="15" t="str">
        <f t="shared" si="132"/>
        <v/>
      </c>
      <c r="J1694" s="10"/>
      <c r="K1694" s="10"/>
      <c r="L1694" t="str">
        <f t="shared" si="133"/>
        <v/>
      </c>
      <c r="M1694" s="14" t="str">
        <f t="shared" si="134"/>
        <v/>
      </c>
    </row>
    <row r="1695" spans="1:13" x14ac:dyDescent="0.25">
      <c r="A1695" s="16"/>
      <c r="B1695" s="10"/>
      <c r="C1695" s="14" t="str">
        <f>IFERROR(INDEX(Menu!$C$6:$C$205,MATCH($B1695,Menu!$B$6:$B$205,0)),"")</f>
        <v/>
      </c>
      <c r="D1695" s="18"/>
      <c r="E1695" s="8" t="str">
        <f>IFERROR(INDEX(Menu!$E$6:$E$205,MATCH($B1695,Menu!$B$6:$B$205,0)),"")</f>
        <v/>
      </c>
      <c r="F1695" s="8" t="str">
        <f t="shared" si="130"/>
        <v/>
      </c>
      <c r="G1695" s="15" t="str">
        <f>IFERROR(INDEX(Menu!$D$6:$D$205,MATCH($B1695,Menu!$B$6:$B$205,0)),"")</f>
        <v/>
      </c>
      <c r="H1695" s="15" t="str">
        <f t="shared" si="131"/>
        <v/>
      </c>
      <c r="I1695" s="15" t="str">
        <f t="shared" si="132"/>
        <v/>
      </c>
      <c r="J1695" s="10"/>
      <c r="K1695" s="10"/>
      <c r="L1695" t="str">
        <f t="shared" si="133"/>
        <v/>
      </c>
      <c r="M1695" s="14" t="str">
        <f t="shared" si="134"/>
        <v/>
      </c>
    </row>
    <row r="1696" spans="1:13" x14ac:dyDescent="0.25">
      <c r="A1696" s="16"/>
      <c r="B1696" s="10"/>
      <c r="C1696" s="14" t="str">
        <f>IFERROR(INDEX(Menu!$C$6:$C$205,MATCH($B1696,Menu!$B$6:$B$205,0)),"")</f>
        <v/>
      </c>
      <c r="D1696" s="18"/>
      <c r="E1696" s="8" t="str">
        <f>IFERROR(INDEX(Menu!$E$6:$E$205,MATCH($B1696,Menu!$B$6:$B$205,0)),"")</f>
        <v/>
      </c>
      <c r="F1696" s="8" t="str">
        <f t="shared" si="130"/>
        <v/>
      </c>
      <c r="G1696" s="15" t="str">
        <f>IFERROR(INDEX(Menu!$D$6:$D$205,MATCH($B1696,Menu!$B$6:$B$205,0)),"")</f>
        <v/>
      </c>
      <c r="H1696" s="15" t="str">
        <f t="shared" si="131"/>
        <v/>
      </c>
      <c r="I1696" s="15" t="str">
        <f t="shared" si="132"/>
        <v/>
      </c>
      <c r="J1696" s="10"/>
      <c r="K1696" s="10"/>
      <c r="L1696" t="str">
        <f t="shared" si="133"/>
        <v/>
      </c>
      <c r="M1696" s="14" t="str">
        <f t="shared" si="134"/>
        <v/>
      </c>
    </row>
    <row r="1697" spans="1:13" x14ac:dyDescent="0.25">
      <c r="A1697" s="16"/>
      <c r="B1697" s="10"/>
      <c r="C1697" s="14" t="str">
        <f>IFERROR(INDEX(Menu!$C$6:$C$205,MATCH($B1697,Menu!$B$6:$B$205,0)),"")</f>
        <v/>
      </c>
      <c r="D1697" s="18"/>
      <c r="E1697" s="8" t="str">
        <f>IFERROR(INDEX(Menu!$E$6:$E$205,MATCH($B1697,Menu!$B$6:$B$205,0)),"")</f>
        <v/>
      </c>
      <c r="F1697" s="8" t="str">
        <f t="shared" si="130"/>
        <v/>
      </c>
      <c r="G1697" s="15" t="str">
        <f>IFERROR(INDEX(Menu!$D$6:$D$205,MATCH($B1697,Menu!$B$6:$B$205,0)),"")</f>
        <v/>
      </c>
      <c r="H1697" s="15" t="str">
        <f t="shared" si="131"/>
        <v/>
      </c>
      <c r="I1697" s="15" t="str">
        <f t="shared" si="132"/>
        <v/>
      </c>
      <c r="J1697" s="10"/>
      <c r="K1697" s="10"/>
      <c r="L1697" t="str">
        <f t="shared" si="133"/>
        <v/>
      </c>
      <c r="M1697" s="14" t="str">
        <f t="shared" si="134"/>
        <v/>
      </c>
    </row>
    <row r="1698" spans="1:13" x14ac:dyDescent="0.25">
      <c r="A1698" s="16"/>
      <c r="B1698" s="10"/>
      <c r="C1698" s="14" t="str">
        <f>IFERROR(INDEX(Menu!$C$6:$C$205,MATCH($B1698,Menu!$B$6:$B$205,0)),"")</f>
        <v/>
      </c>
      <c r="D1698" s="18"/>
      <c r="E1698" s="8" t="str">
        <f>IFERROR(INDEX(Menu!$E$6:$E$205,MATCH($B1698,Menu!$B$6:$B$205,0)),"")</f>
        <v/>
      </c>
      <c r="F1698" s="8" t="str">
        <f t="shared" si="130"/>
        <v/>
      </c>
      <c r="G1698" s="15" t="str">
        <f>IFERROR(INDEX(Menu!$D$6:$D$205,MATCH($B1698,Menu!$B$6:$B$205,0)),"")</f>
        <v/>
      </c>
      <c r="H1698" s="15" t="str">
        <f t="shared" si="131"/>
        <v/>
      </c>
      <c r="I1698" s="15" t="str">
        <f t="shared" si="132"/>
        <v/>
      </c>
      <c r="J1698" s="10"/>
      <c r="K1698" s="10"/>
      <c r="L1698" t="str">
        <f t="shared" si="133"/>
        <v/>
      </c>
      <c r="M1698" s="14" t="str">
        <f t="shared" si="134"/>
        <v/>
      </c>
    </row>
    <row r="1699" spans="1:13" x14ac:dyDescent="0.25">
      <c r="A1699" s="16"/>
      <c r="B1699" s="10"/>
      <c r="C1699" s="14" t="str">
        <f>IFERROR(INDEX(Menu!$C$6:$C$205,MATCH($B1699,Menu!$B$6:$B$205,0)),"")</f>
        <v/>
      </c>
      <c r="D1699" s="18"/>
      <c r="E1699" s="8" t="str">
        <f>IFERROR(INDEX(Menu!$E$6:$E$205,MATCH($B1699,Menu!$B$6:$B$205,0)),"")</f>
        <v/>
      </c>
      <c r="F1699" s="8" t="str">
        <f t="shared" si="130"/>
        <v/>
      </c>
      <c r="G1699" s="15" t="str">
        <f>IFERROR(INDEX(Menu!$D$6:$D$205,MATCH($B1699,Menu!$B$6:$B$205,0)),"")</f>
        <v/>
      </c>
      <c r="H1699" s="15" t="str">
        <f t="shared" si="131"/>
        <v/>
      </c>
      <c r="I1699" s="15" t="str">
        <f t="shared" si="132"/>
        <v/>
      </c>
      <c r="J1699" s="10"/>
      <c r="K1699" s="10"/>
      <c r="L1699" t="str">
        <f t="shared" si="133"/>
        <v/>
      </c>
      <c r="M1699" s="14" t="str">
        <f t="shared" si="134"/>
        <v/>
      </c>
    </row>
    <row r="1700" spans="1:13" x14ac:dyDescent="0.25">
      <c r="A1700" s="16"/>
      <c r="B1700" s="10"/>
      <c r="C1700" s="14" t="str">
        <f>IFERROR(INDEX(Menu!$C$6:$C$205,MATCH($B1700,Menu!$B$6:$B$205,0)),"")</f>
        <v/>
      </c>
      <c r="D1700" s="18"/>
      <c r="E1700" s="8" t="str">
        <f>IFERROR(INDEX(Menu!$E$6:$E$205,MATCH($B1700,Menu!$B$6:$B$205,0)),"")</f>
        <v/>
      </c>
      <c r="F1700" s="8" t="str">
        <f t="shared" si="130"/>
        <v/>
      </c>
      <c r="G1700" s="15" t="str">
        <f>IFERROR(INDEX(Menu!$D$6:$D$205,MATCH($B1700,Menu!$B$6:$B$205,0)),"")</f>
        <v/>
      </c>
      <c r="H1700" s="15" t="str">
        <f t="shared" si="131"/>
        <v/>
      </c>
      <c r="I1700" s="15" t="str">
        <f t="shared" si="132"/>
        <v/>
      </c>
      <c r="J1700" s="10"/>
      <c r="K1700" s="10"/>
      <c r="L1700" t="str">
        <f t="shared" si="133"/>
        <v/>
      </c>
      <c r="M1700" s="14" t="str">
        <f t="shared" si="134"/>
        <v/>
      </c>
    </row>
    <row r="1701" spans="1:13" x14ac:dyDescent="0.25">
      <c r="A1701" s="16"/>
      <c r="B1701" s="10"/>
      <c r="C1701" s="14" t="str">
        <f>IFERROR(INDEX(Menu!$C$6:$C$205,MATCH($B1701,Menu!$B$6:$B$205,0)),"")</f>
        <v/>
      </c>
      <c r="D1701" s="18"/>
      <c r="E1701" s="8" t="str">
        <f>IFERROR(INDEX(Menu!$E$6:$E$205,MATCH($B1701,Menu!$B$6:$B$205,0)),"")</f>
        <v/>
      </c>
      <c r="F1701" s="8" t="str">
        <f t="shared" si="130"/>
        <v/>
      </c>
      <c r="G1701" s="15" t="str">
        <f>IFERROR(INDEX(Menu!$D$6:$D$205,MATCH($B1701,Menu!$B$6:$B$205,0)),"")</f>
        <v/>
      </c>
      <c r="H1701" s="15" t="str">
        <f t="shared" si="131"/>
        <v/>
      </c>
      <c r="I1701" s="15" t="str">
        <f t="shared" si="132"/>
        <v/>
      </c>
      <c r="J1701" s="10"/>
      <c r="K1701" s="10"/>
      <c r="L1701" t="str">
        <f t="shared" si="133"/>
        <v/>
      </c>
      <c r="M1701" s="14" t="str">
        <f t="shared" si="134"/>
        <v/>
      </c>
    </row>
    <row r="1702" spans="1:13" x14ac:dyDescent="0.25">
      <c r="A1702" s="16"/>
      <c r="B1702" s="10"/>
      <c r="C1702" s="14" t="str">
        <f>IFERROR(INDEX(Menu!$C$6:$C$205,MATCH($B1702,Menu!$B$6:$B$205,0)),"")</f>
        <v/>
      </c>
      <c r="D1702" s="18"/>
      <c r="E1702" s="8" t="str">
        <f>IFERROR(INDEX(Menu!$E$6:$E$205,MATCH($B1702,Menu!$B$6:$B$205,0)),"")</f>
        <v/>
      </c>
      <c r="F1702" s="8" t="str">
        <f t="shared" si="130"/>
        <v/>
      </c>
      <c r="G1702" s="15" t="str">
        <f>IFERROR(INDEX(Menu!$D$6:$D$205,MATCH($B1702,Menu!$B$6:$B$205,0)),"")</f>
        <v/>
      </c>
      <c r="H1702" s="15" t="str">
        <f t="shared" si="131"/>
        <v/>
      </c>
      <c r="I1702" s="15" t="str">
        <f t="shared" si="132"/>
        <v/>
      </c>
      <c r="J1702" s="10"/>
      <c r="K1702" s="10"/>
      <c r="L1702" t="str">
        <f t="shared" si="133"/>
        <v/>
      </c>
      <c r="M1702" s="14" t="str">
        <f t="shared" si="134"/>
        <v/>
      </c>
    </row>
    <row r="1703" spans="1:13" x14ac:dyDescent="0.25">
      <c r="A1703" s="16"/>
      <c r="B1703" s="10"/>
      <c r="C1703" s="14" t="str">
        <f>IFERROR(INDEX(Menu!$C$6:$C$205,MATCH($B1703,Menu!$B$6:$B$205,0)),"")</f>
        <v/>
      </c>
      <c r="D1703" s="18"/>
      <c r="E1703" s="8" t="str">
        <f>IFERROR(INDEX(Menu!$E$6:$E$205,MATCH($B1703,Menu!$B$6:$B$205,0)),"")</f>
        <v/>
      </c>
      <c r="F1703" s="8" t="str">
        <f t="shared" si="130"/>
        <v/>
      </c>
      <c r="G1703" s="15" t="str">
        <f>IFERROR(INDEX(Menu!$D$6:$D$205,MATCH($B1703,Menu!$B$6:$B$205,0)),"")</f>
        <v/>
      </c>
      <c r="H1703" s="15" t="str">
        <f t="shared" si="131"/>
        <v/>
      </c>
      <c r="I1703" s="15" t="str">
        <f t="shared" si="132"/>
        <v/>
      </c>
      <c r="J1703" s="10"/>
      <c r="K1703" s="10"/>
      <c r="L1703" t="str">
        <f t="shared" si="133"/>
        <v/>
      </c>
      <c r="M1703" s="14" t="str">
        <f t="shared" si="134"/>
        <v/>
      </c>
    </row>
    <row r="1704" spans="1:13" x14ac:dyDescent="0.25">
      <c r="A1704" s="16"/>
      <c r="B1704" s="10"/>
      <c r="C1704" s="14" t="str">
        <f>IFERROR(INDEX(Menu!$C$6:$C$205,MATCH($B1704,Menu!$B$6:$B$205,0)),"")</f>
        <v/>
      </c>
      <c r="D1704" s="18"/>
      <c r="E1704" s="8" t="str">
        <f>IFERROR(INDEX(Menu!$E$6:$E$205,MATCH($B1704,Menu!$B$6:$B$205,0)),"")</f>
        <v/>
      </c>
      <c r="F1704" s="8" t="str">
        <f t="shared" si="130"/>
        <v/>
      </c>
      <c r="G1704" s="15" t="str">
        <f>IFERROR(INDEX(Menu!$D$6:$D$205,MATCH($B1704,Menu!$B$6:$B$205,0)),"")</f>
        <v/>
      </c>
      <c r="H1704" s="15" t="str">
        <f t="shared" si="131"/>
        <v/>
      </c>
      <c r="I1704" s="15" t="str">
        <f t="shared" si="132"/>
        <v/>
      </c>
      <c r="J1704" s="10"/>
      <c r="K1704" s="10"/>
      <c r="L1704" t="str">
        <f t="shared" si="133"/>
        <v/>
      </c>
      <c r="M1704" s="14" t="str">
        <f t="shared" si="134"/>
        <v/>
      </c>
    </row>
    <row r="1705" spans="1:13" x14ac:dyDescent="0.25">
      <c r="A1705" s="16"/>
      <c r="B1705" s="10"/>
      <c r="C1705" s="14" t="str">
        <f>IFERROR(INDEX(Menu!$C$6:$C$205,MATCH($B1705,Menu!$B$6:$B$205,0)),"")</f>
        <v/>
      </c>
      <c r="D1705" s="18"/>
      <c r="E1705" s="8" t="str">
        <f>IFERROR(INDEX(Menu!$E$6:$E$205,MATCH($B1705,Menu!$B$6:$B$205,0)),"")</f>
        <v/>
      </c>
      <c r="F1705" s="8" t="str">
        <f t="shared" si="130"/>
        <v/>
      </c>
      <c r="G1705" s="15" t="str">
        <f>IFERROR(INDEX(Menu!$D$6:$D$205,MATCH($B1705,Menu!$B$6:$B$205,0)),"")</f>
        <v/>
      </c>
      <c r="H1705" s="15" t="str">
        <f t="shared" si="131"/>
        <v/>
      </c>
      <c r="I1705" s="15" t="str">
        <f t="shared" si="132"/>
        <v/>
      </c>
      <c r="J1705" s="10"/>
      <c r="K1705" s="10"/>
      <c r="L1705" t="str">
        <f t="shared" si="133"/>
        <v/>
      </c>
      <c r="M1705" s="14" t="str">
        <f t="shared" si="134"/>
        <v/>
      </c>
    </row>
    <row r="1706" spans="1:13" x14ac:dyDescent="0.25">
      <c r="A1706" s="16"/>
      <c r="B1706" s="10"/>
      <c r="C1706" s="14" t="str">
        <f>IFERROR(INDEX(Menu!$C$6:$C$205,MATCH($B1706,Menu!$B$6:$B$205,0)),"")</f>
        <v/>
      </c>
      <c r="D1706" s="18"/>
      <c r="E1706" s="8" t="str">
        <f>IFERROR(INDEX(Menu!$E$6:$E$205,MATCH($B1706,Menu!$B$6:$B$205,0)),"")</f>
        <v/>
      </c>
      <c r="F1706" s="8" t="str">
        <f t="shared" si="130"/>
        <v/>
      </c>
      <c r="G1706" s="15" t="str">
        <f>IFERROR(INDEX(Menu!$D$6:$D$205,MATCH($B1706,Menu!$B$6:$B$205,0)),"")</f>
        <v/>
      </c>
      <c r="H1706" s="15" t="str">
        <f t="shared" si="131"/>
        <v/>
      </c>
      <c r="I1706" s="15" t="str">
        <f t="shared" si="132"/>
        <v/>
      </c>
      <c r="J1706" s="10"/>
      <c r="K1706" s="10"/>
      <c r="L1706" t="str">
        <f t="shared" si="133"/>
        <v/>
      </c>
      <c r="M1706" s="14" t="str">
        <f t="shared" si="134"/>
        <v/>
      </c>
    </row>
    <row r="1707" spans="1:13" x14ac:dyDescent="0.25">
      <c r="A1707" s="16"/>
      <c r="B1707" s="10"/>
      <c r="C1707" s="14" t="str">
        <f>IFERROR(INDEX(Menu!$C$6:$C$205,MATCH($B1707,Menu!$B$6:$B$205,0)),"")</f>
        <v/>
      </c>
      <c r="D1707" s="18"/>
      <c r="E1707" s="8" t="str">
        <f>IFERROR(INDEX(Menu!$E$6:$E$205,MATCH($B1707,Menu!$B$6:$B$205,0)),"")</f>
        <v/>
      </c>
      <c r="F1707" s="8" t="str">
        <f t="shared" si="130"/>
        <v/>
      </c>
      <c r="G1707" s="15" t="str">
        <f>IFERROR(INDEX(Menu!$D$6:$D$205,MATCH($B1707,Menu!$B$6:$B$205,0)),"")</f>
        <v/>
      </c>
      <c r="H1707" s="15" t="str">
        <f t="shared" si="131"/>
        <v/>
      </c>
      <c r="I1707" s="15" t="str">
        <f t="shared" si="132"/>
        <v/>
      </c>
      <c r="J1707" s="10"/>
      <c r="K1707" s="10"/>
      <c r="L1707" t="str">
        <f t="shared" si="133"/>
        <v/>
      </c>
      <c r="M1707" s="14" t="str">
        <f t="shared" si="134"/>
        <v/>
      </c>
    </row>
    <row r="1708" spans="1:13" x14ac:dyDescent="0.25">
      <c r="A1708" s="16"/>
      <c r="B1708" s="10"/>
      <c r="C1708" s="14" t="str">
        <f>IFERROR(INDEX(Menu!$C$6:$C$205,MATCH($B1708,Menu!$B$6:$B$205,0)),"")</f>
        <v/>
      </c>
      <c r="D1708" s="18"/>
      <c r="E1708" s="8" t="str">
        <f>IFERROR(INDEX(Menu!$E$6:$E$205,MATCH($B1708,Menu!$B$6:$B$205,0)),"")</f>
        <v/>
      </c>
      <c r="F1708" s="8" t="str">
        <f t="shared" si="130"/>
        <v/>
      </c>
      <c r="G1708" s="15" t="str">
        <f>IFERROR(INDEX(Menu!$D$6:$D$205,MATCH($B1708,Menu!$B$6:$B$205,0)),"")</f>
        <v/>
      </c>
      <c r="H1708" s="15" t="str">
        <f t="shared" si="131"/>
        <v/>
      </c>
      <c r="I1708" s="15" t="str">
        <f t="shared" si="132"/>
        <v/>
      </c>
      <c r="J1708" s="10"/>
      <c r="K1708" s="10"/>
      <c r="L1708" t="str">
        <f t="shared" si="133"/>
        <v/>
      </c>
      <c r="M1708" s="14" t="str">
        <f t="shared" si="134"/>
        <v/>
      </c>
    </row>
    <row r="1709" spans="1:13" x14ac:dyDescent="0.25">
      <c r="A1709" s="16"/>
      <c r="B1709" s="10"/>
      <c r="C1709" s="14" t="str">
        <f>IFERROR(INDEX(Menu!$C$6:$C$205,MATCH($B1709,Menu!$B$6:$B$205,0)),"")</f>
        <v/>
      </c>
      <c r="D1709" s="18"/>
      <c r="E1709" s="8" t="str">
        <f>IFERROR(INDEX(Menu!$E$6:$E$205,MATCH($B1709,Menu!$B$6:$B$205,0)),"")</f>
        <v/>
      </c>
      <c r="F1709" s="8" t="str">
        <f t="shared" si="130"/>
        <v/>
      </c>
      <c r="G1709" s="15" t="str">
        <f>IFERROR(INDEX(Menu!$D$6:$D$205,MATCH($B1709,Menu!$B$6:$B$205,0)),"")</f>
        <v/>
      </c>
      <c r="H1709" s="15" t="str">
        <f t="shared" si="131"/>
        <v/>
      </c>
      <c r="I1709" s="15" t="str">
        <f t="shared" si="132"/>
        <v/>
      </c>
      <c r="J1709" s="10"/>
      <c r="K1709" s="10"/>
      <c r="L1709" t="str">
        <f t="shared" si="133"/>
        <v/>
      </c>
      <c r="M1709" s="14" t="str">
        <f t="shared" si="134"/>
        <v/>
      </c>
    </row>
    <row r="1710" spans="1:13" x14ac:dyDescent="0.25">
      <c r="A1710" s="16"/>
      <c r="B1710" s="10"/>
      <c r="C1710" s="14" t="str">
        <f>IFERROR(INDEX(Menu!$C$6:$C$205,MATCH($B1710,Menu!$B$6:$B$205,0)),"")</f>
        <v/>
      </c>
      <c r="D1710" s="18"/>
      <c r="E1710" s="8" t="str">
        <f>IFERROR(INDEX(Menu!$E$6:$E$205,MATCH($B1710,Menu!$B$6:$B$205,0)),"")</f>
        <v/>
      </c>
      <c r="F1710" s="8" t="str">
        <f t="shared" si="130"/>
        <v/>
      </c>
      <c r="G1710" s="15" t="str">
        <f>IFERROR(INDEX(Menu!$D$6:$D$205,MATCH($B1710,Menu!$B$6:$B$205,0)),"")</f>
        <v/>
      </c>
      <c r="H1710" s="15" t="str">
        <f t="shared" si="131"/>
        <v/>
      </c>
      <c r="I1710" s="15" t="str">
        <f t="shared" si="132"/>
        <v/>
      </c>
      <c r="J1710" s="10"/>
      <c r="K1710" s="10"/>
      <c r="L1710" t="str">
        <f t="shared" si="133"/>
        <v/>
      </c>
      <c r="M1710" s="14" t="str">
        <f t="shared" si="134"/>
        <v/>
      </c>
    </row>
    <row r="1711" spans="1:13" x14ac:dyDescent="0.25">
      <c r="A1711" s="16"/>
      <c r="B1711" s="10"/>
      <c r="C1711" s="14" t="str">
        <f>IFERROR(INDEX(Menu!$C$6:$C$205,MATCH($B1711,Menu!$B$6:$B$205,0)),"")</f>
        <v/>
      </c>
      <c r="D1711" s="18"/>
      <c r="E1711" s="8" t="str">
        <f>IFERROR(INDEX(Menu!$E$6:$E$205,MATCH($B1711,Menu!$B$6:$B$205,0)),"")</f>
        <v/>
      </c>
      <c r="F1711" s="8" t="str">
        <f t="shared" si="130"/>
        <v/>
      </c>
      <c r="G1711" s="15" t="str">
        <f>IFERROR(INDEX(Menu!$D$6:$D$205,MATCH($B1711,Menu!$B$6:$B$205,0)),"")</f>
        <v/>
      </c>
      <c r="H1711" s="15" t="str">
        <f t="shared" si="131"/>
        <v/>
      </c>
      <c r="I1711" s="15" t="str">
        <f t="shared" si="132"/>
        <v/>
      </c>
      <c r="J1711" s="10"/>
      <c r="K1711" s="10"/>
      <c r="L1711" t="str">
        <f t="shared" si="133"/>
        <v/>
      </c>
      <c r="M1711" s="14" t="str">
        <f t="shared" si="134"/>
        <v/>
      </c>
    </row>
    <row r="1712" spans="1:13" x14ac:dyDescent="0.25">
      <c r="A1712" s="16"/>
      <c r="B1712" s="10"/>
      <c r="C1712" s="14" t="str">
        <f>IFERROR(INDEX(Menu!$C$6:$C$205,MATCH($B1712,Menu!$B$6:$B$205,0)),"")</f>
        <v/>
      </c>
      <c r="D1712" s="18"/>
      <c r="E1712" s="8" t="str">
        <f>IFERROR(INDEX(Menu!$E$6:$E$205,MATCH($B1712,Menu!$B$6:$B$205,0)),"")</f>
        <v/>
      </c>
      <c r="F1712" s="8" t="str">
        <f t="shared" si="130"/>
        <v/>
      </c>
      <c r="G1712" s="15" t="str">
        <f>IFERROR(INDEX(Menu!$D$6:$D$205,MATCH($B1712,Menu!$B$6:$B$205,0)),"")</f>
        <v/>
      </c>
      <c r="H1712" s="15" t="str">
        <f t="shared" si="131"/>
        <v/>
      </c>
      <c r="I1712" s="15" t="str">
        <f t="shared" si="132"/>
        <v/>
      </c>
      <c r="J1712" s="10"/>
      <c r="K1712" s="10"/>
      <c r="L1712" t="str">
        <f t="shared" si="133"/>
        <v/>
      </c>
      <c r="M1712" s="14" t="str">
        <f t="shared" si="134"/>
        <v/>
      </c>
    </row>
    <row r="1713" spans="1:13" x14ac:dyDescent="0.25">
      <c r="A1713" s="16"/>
      <c r="B1713" s="10"/>
      <c r="C1713" s="14" t="str">
        <f>IFERROR(INDEX(Menu!$C$6:$C$205,MATCH($B1713,Menu!$B$6:$B$205,0)),"")</f>
        <v/>
      </c>
      <c r="D1713" s="18"/>
      <c r="E1713" s="8" t="str">
        <f>IFERROR(INDEX(Menu!$E$6:$E$205,MATCH($B1713,Menu!$B$6:$B$205,0)),"")</f>
        <v/>
      </c>
      <c r="F1713" s="8" t="str">
        <f t="shared" si="130"/>
        <v/>
      </c>
      <c r="G1713" s="15" t="str">
        <f>IFERROR(INDEX(Menu!$D$6:$D$205,MATCH($B1713,Menu!$B$6:$B$205,0)),"")</f>
        <v/>
      </c>
      <c r="H1713" s="15" t="str">
        <f t="shared" si="131"/>
        <v/>
      </c>
      <c r="I1713" s="15" t="str">
        <f t="shared" si="132"/>
        <v/>
      </c>
      <c r="J1713" s="10"/>
      <c r="K1713" s="10"/>
      <c r="L1713" t="str">
        <f t="shared" si="133"/>
        <v/>
      </c>
      <c r="M1713" s="14" t="str">
        <f t="shared" si="134"/>
        <v/>
      </c>
    </row>
    <row r="1714" spans="1:13" x14ac:dyDescent="0.25">
      <c r="A1714" s="16"/>
      <c r="B1714" s="10"/>
      <c r="C1714" s="14" t="str">
        <f>IFERROR(INDEX(Menu!$C$6:$C$205,MATCH($B1714,Menu!$B$6:$B$205,0)),"")</f>
        <v/>
      </c>
      <c r="D1714" s="18"/>
      <c r="E1714" s="8" t="str">
        <f>IFERROR(INDEX(Menu!$E$6:$E$205,MATCH($B1714,Menu!$B$6:$B$205,0)),"")</f>
        <v/>
      </c>
      <c r="F1714" s="8" t="str">
        <f t="shared" si="130"/>
        <v/>
      </c>
      <c r="G1714" s="15" t="str">
        <f>IFERROR(INDEX(Menu!$D$6:$D$205,MATCH($B1714,Menu!$B$6:$B$205,0)),"")</f>
        <v/>
      </c>
      <c r="H1714" s="15" t="str">
        <f t="shared" si="131"/>
        <v/>
      </c>
      <c r="I1714" s="15" t="str">
        <f t="shared" si="132"/>
        <v/>
      </c>
      <c r="J1714" s="10"/>
      <c r="K1714" s="10"/>
      <c r="L1714" t="str">
        <f t="shared" si="133"/>
        <v/>
      </c>
      <c r="M1714" s="14" t="str">
        <f t="shared" si="134"/>
        <v/>
      </c>
    </row>
    <row r="1715" spans="1:13" x14ac:dyDescent="0.25">
      <c r="A1715" s="16"/>
      <c r="B1715" s="10"/>
      <c r="C1715" s="14" t="str">
        <f>IFERROR(INDEX(Menu!$C$6:$C$205,MATCH($B1715,Menu!$B$6:$B$205,0)),"")</f>
        <v/>
      </c>
      <c r="D1715" s="18"/>
      <c r="E1715" s="8" t="str">
        <f>IFERROR(INDEX(Menu!$E$6:$E$205,MATCH($B1715,Menu!$B$6:$B$205,0)),"")</f>
        <v/>
      </c>
      <c r="F1715" s="8" t="str">
        <f t="shared" si="130"/>
        <v/>
      </c>
      <c r="G1715" s="15" t="str">
        <f>IFERROR(INDEX(Menu!$D$6:$D$205,MATCH($B1715,Menu!$B$6:$B$205,0)),"")</f>
        <v/>
      </c>
      <c r="H1715" s="15" t="str">
        <f t="shared" si="131"/>
        <v/>
      </c>
      <c r="I1715" s="15" t="str">
        <f t="shared" si="132"/>
        <v/>
      </c>
      <c r="J1715" s="10"/>
      <c r="K1715" s="10"/>
      <c r="L1715" t="str">
        <f t="shared" si="133"/>
        <v/>
      </c>
      <c r="M1715" s="14" t="str">
        <f t="shared" si="134"/>
        <v/>
      </c>
    </row>
    <row r="1716" spans="1:13" x14ac:dyDescent="0.25">
      <c r="A1716" s="16"/>
      <c r="B1716" s="10"/>
      <c r="C1716" s="14" t="str">
        <f>IFERROR(INDEX(Menu!$C$6:$C$205,MATCH($B1716,Menu!$B$6:$B$205,0)),"")</f>
        <v/>
      </c>
      <c r="D1716" s="18"/>
      <c r="E1716" s="8" t="str">
        <f>IFERROR(INDEX(Menu!$E$6:$E$205,MATCH($B1716,Menu!$B$6:$B$205,0)),"")</f>
        <v/>
      </c>
      <c r="F1716" s="8" t="str">
        <f t="shared" si="130"/>
        <v/>
      </c>
      <c r="G1716" s="15" t="str">
        <f>IFERROR(INDEX(Menu!$D$6:$D$205,MATCH($B1716,Menu!$B$6:$B$205,0)),"")</f>
        <v/>
      </c>
      <c r="H1716" s="15" t="str">
        <f t="shared" si="131"/>
        <v/>
      </c>
      <c r="I1716" s="15" t="str">
        <f t="shared" si="132"/>
        <v/>
      </c>
      <c r="J1716" s="10"/>
      <c r="K1716" s="10"/>
      <c r="L1716" t="str">
        <f t="shared" si="133"/>
        <v/>
      </c>
      <c r="M1716" s="14" t="str">
        <f t="shared" si="134"/>
        <v/>
      </c>
    </row>
    <row r="1717" spans="1:13" x14ac:dyDescent="0.25">
      <c r="A1717" s="16"/>
      <c r="B1717" s="10"/>
      <c r="C1717" s="14" t="str">
        <f>IFERROR(INDEX(Menu!$C$6:$C$205,MATCH($B1717,Menu!$B$6:$B$205,0)),"")</f>
        <v/>
      </c>
      <c r="D1717" s="18"/>
      <c r="E1717" s="8" t="str">
        <f>IFERROR(INDEX(Menu!$E$6:$E$205,MATCH($B1717,Menu!$B$6:$B$205,0)),"")</f>
        <v/>
      </c>
      <c r="F1717" s="8" t="str">
        <f t="shared" si="130"/>
        <v/>
      </c>
      <c r="G1717" s="15" t="str">
        <f>IFERROR(INDEX(Menu!$D$6:$D$205,MATCH($B1717,Menu!$B$6:$B$205,0)),"")</f>
        <v/>
      </c>
      <c r="H1717" s="15" t="str">
        <f t="shared" si="131"/>
        <v/>
      </c>
      <c r="I1717" s="15" t="str">
        <f t="shared" si="132"/>
        <v/>
      </c>
      <c r="J1717" s="10"/>
      <c r="K1717" s="10"/>
      <c r="L1717" t="str">
        <f t="shared" si="133"/>
        <v/>
      </c>
      <c r="M1717" s="14" t="str">
        <f t="shared" si="134"/>
        <v/>
      </c>
    </row>
    <row r="1718" spans="1:13" x14ac:dyDescent="0.25">
      <c r="A1718" s="16"/>
      <c r="B1718" s="10"/>
      <c r="C1718" s="14" t="str">
        <f>IFERROR(INDEX(Menu!$C$6:$C$205,MATCH($B1718,Menu!$B$6:$B$205,0)),"")</f>
        <v/>
      </c>
      <c r="D1718" s="18"/>
      <c r="E1718" s="8" t="str">
        <f>IFERROR(INDEX(Menu!$E$6:$E$205,MATCH($B1718,Menu!$B$6:$B$205,0)),"")</f>
        <v/>
      </c>
      <c r="F1718" s="8" t="str">
        <f t="shared" si="130"/>
        <v/>
      </c>
      <c r="G1718" s="15" t="str">
        <f>IFERROR(INDEX(Menu!$D$6:$D$205,MATCH($B1718,Menu!$B$6:$B$205,0)),"")</f>
        <v/>
      </c>
      <c r="H1718" s="15" t="str">
        <f t="shared" si="131"/>
        <v/>
      </c>
      <c r="I1718" s="15" t="str">
        <f t="shared" si="132"/>
        <v/>
      </c>
      <c r="J1718" s="10"/>
      <c r="K1718" s="10"/>
      <c r="L1718" t="str">
        <f t="shared" si="133"/>
        <v/>
      </c>
      <c r="M1718" s="14" t="str">
        <f t="shared" si="134"/>
        <v/>
      </c>
    </row>
    <row r="1719" spans="1:13" x14ac:dyDescent="0.25">
      <c r="A1719" s="16"/>
      <c r="B1719" s="10"/>
      <c r="C1719" s="14" t="str">
        <f>IFERROR(INDEX(Menu!$C$6:$C$205,MATCH($B1719,Menu!$B$6:$B$205,0)),"")</f>
        <v/>
      </c>
      <c r="D1719" s="18"/>
      <c r="E1719" s="8" t="str">
        <f>IFERROR(INDEX(Menu!$E$6:$E$205,MATCH($B1719,Menu!$B$6:$B$205,0)),"")</f>
        <v/>
      </c>
      <c r="F1719" s="8" t="str">
        <f t="shared" si="130"/>
        <v/>
      </c>
      <c r="G1719" s="15" t="str">
        <f>IFERROR(INDEX(Menu!$D$6:$D$205,MATCH($B1719,Menu!$B$6:$B$205,0)),"")</f>
        <v/>
      </c>
      <c r="H1719" s="15" t="str">
        <f t="shared" si="131"/>
        <v/>
      </c>
      <c r="I1719" s="15" t="str">
        <f t="shared" si="132"/>
        <v/>
      </c>
      <c r="J1719" s="10"/>
      <c r="K1719" s="10"/>
      <c r="L1719" t="str">
        <f t="shared" si="133"/>
        <v/>
      </c>
      <c r="M1719" s="14" t="str">
        <f t="shared" si="134"/>
        <v/>
      </c>
    </row>
    <row r="1720" spans="1:13" x14ac:dyDescent="0.25">
      <c r="A1720" s="16"/>
      <c r="B1720" s="10"/>
      <c r="C1720" s="14" t="str">
        <f>IFERROR(INDEX(Menu!$C$6:$C$205,MATCH($B1720,Menu!$B$6:$B$205,0)),"")</f>
        <v/>
      </c>
      <c r="D1720" s="18"/>
      <c r="E1720" s="8" t="str">
        <f>IFERROR(INDEX(Menu!$E$6:$E$205,MATCH($B1720,Menu!$B$6:$B$205,0)),"")</f>
        <v/>
      </c>
      <c r="F1720" s="8" t="str">
        <f t="shared" si="130"/>
        <v/>
      </c>
      <c r="G1720" s="15" t="str">
        <f>IFERROR(INDEX(Menu!$D$6:$D$205,MATCH($B1720,Menu!$B$6:$B$205,0)),"")</f>
        <v/>
      </c>
      <c r="H1720" s="15" t="str">
        <f t="shared" si="131"/>
        <v/>
      </c>
      <c r="I1720" s="15" t="str">
        <f t="shared" si="132"/>
        <v/>
      </c>
      <c r="J1720" s="10"/>
      <c r="K1720" s="10"/>
      <c r="L1720" t="str">
        <f t="shared" si="133"/>
        <v/>
      </c>
      <c r="M1720" s="14" t="str">
        <f t="shared" si="134"/>
        <v/>
      </c>
    </row>
    <row r="1721" spans="1:13" x14ac:dyDescent="0.25">
      <c r="A1721" s="16"/>
      <c r="B1721" s="10"/>
      <c r="C1721" s="14" t="str">
        <f>IFERROR(INDEX(Menu!$C$6:$C$205,MATCH($B1721,Menu!$B$6:$B$205,0)),"")</f>
        <v/>
      </c>
      <c r="D1721" s="18"/>
      <c r="E1721" s="8" t="str">
        <f>IFERROR(INDEX(Menu!$E$6:$E$205,MATCH($B1721,Menu!$B$6:$B$205,0)),"")</f>
        <v/>
      </c>
      <c r="F1721" s="8" t="str">
        <f t="shared" si="130"/>
        <v/>
      </c>
      <c r="G1721" s="15" t="str">
        <f>IFERROR(INDEX(Menu!$D$6:$D$205,MATCH($B1721,Menu!$B$6:$B$205,0)),"")</f>
        <v/>
      </c>
      <c r="H1721" s="15" t="str">
        <f t="shared" si="131"/>
        <v/>
      </c>
      <c r="I1721" s="15" t="str">
        <f t="shared" si="132"/>
        <v/>
      </c>
      <c r="J1721" s="10"/>
      <c r="K1721" s="10"/>
      <c r="L1721" t="str">
        <f t="shared" si="133"/>
        <v/>
      </c>
      <c r="M1721" s="14" t="str">
        <f t="shared" si="134"/>
        <v/>
      </c>
    </row>
    <row r="1722" spans="1:13" x14ac:dyDescent="0.25">
      <c r="A1722" s="16"/>
      <c r="B1722" s="10"/>
      <c r="C1722" s="14" t="str">
        <f>IFERROR(INDEX(Menu!$C$6:$C$205,MATCH($B1722,Menu!$B$6:$B$205,0)),"")</f>
        <v/>
      </c>
      <c r="D1722" s="18"/>
      <c r="E1722" s="8" t="str">
        <f>IFERROR(INDEX(Menu!$E$6:$E$205,MATCH($B1722,Menu!$B$6:$B$205,0)),"")</f>
        <v/>
      </c>
      <c r="F1722" s="8" t="str">
        <f t="shared" si="130"/>
        <v/>
      </c>
      <c r="G1722" s="15" t="str">
        <f>IFERROR(INDEX(Menu!$D$6:$D$205,MATCH($B1722,Menu!$B$6:$B$205,0)),"")</f>
        <v/>
      </c>
      <c r="H1722" s="15" t="str">
        <f t="shared" si="131"/>
        <v/>
      </c>
      <c r="I1722" s="15" t="str">
        <f t="shared" si="132"/>
        <v/>
      </c>
      <c r="J1722" s="10"/>
      <c r="K1722" s="10"/>
      <c r="L1722" t="str">
        <f t="shared" si="133"/>
        <v/>
      </c>
      <c r="M1722" s="14" t="str">
        <f t="shared" si="134"/>
        <v/>
      </c>
    </row>
    <row r="1723" spans="1:13" x14ac:dyDescent="0.25">
      <c r="A1723" s="16"/>
      <c r="B1723" s="10"/>
      <c r="C1723" s="14" t="str">
        <f>IFERROR(INDEX(Menu!$C$6:$C$205,MATCH($B1723,Menu!$B$6:$B$205,0)),"")</f>
        <v/>
      </c>
      <c r="D1723" s="18"/>
      <c r="E1723" s="8" t="str">
        <f>IFERROR(INDEX(Menu!$E$6:$E$205,MATCH($B1723,Menu!$B$6:$B$205,0)),"")</f>
        <v/>
      </c>
      <c r="F1723" s="8" t="str">
        <f t="shared" si="130"/>
        <v/>
      </c>
      <c r="G1723" s="15" t="str">
        <f>IFERROR(INDEX(Menu!$D$6:$D$205,MATCH($B1723,Menu!$B$6:$B$205,0)),"")</f>
        <v/>
      </c>
      <c r="H1723" s="15" t="str">
        <f t="shared" si="131"/>
        <v/>
      </c>
      <c r="I1723" s="15" t="str">
        <f t="shared" si="132"/>
        <v/>
      </c>
      <c r="J1723" s="10"/>
      <c r="K1723" s="10"/>
      <c r="L1723" t="str">
        <f t="shared" si="133"/>
        <v/>
      </c>
      <c r="M1723" s="14" t="str">
        <f t="shared" si="134"/>
        <v/>
      </c>
    </row>
    <row r="1724" spans="1:13" x14ac:dyDescent="0.25">
      <c r="A1724" s="16"/>
      <c r="B1724" s="10"/>
      <c r="C1724" s="14" t="str">
        <f>IFERROR(INDEX(Menu!$C$6:$C$205,MATCH($B1724,Menu!$B$6:$B$205,0)),"")</f>
        <v/>
      </c>
      <c r="D1724" s="18"/>
      <c r="E1724" s="8" t="str">
        <f>IFERROR(INDEX(Menu!$E$6:$E$205,MATCH($B1724,Menu!$B$6:$B$205,0)),"")</f>
        <v/>
      </c>
      <c r="F1724" s="8" t="str">
        <f t="shared" si="130"/>
        <v/>
      </c>
      <c r="G1724" s="15" t="str">
        <f>IFERROR(INDEX(Menu!$D$6:$D$205,MATCH($B1724,Menu!$B$6:$B$205,0)),"")</f>
        <v/>
      </c>
      <c r="H1724" s="15" t="str">
        <f t="shared" si="131"/>
        <v/>
      </c>
      <c r="I1724" s="15" t="str">
        <f t="shared" si="132"/>
        <v/>
      </c>
      <c r="J1724" s="10"/>
      <c r="K1724" s="10"/>
      <c r="L1724" t="str">
        <f t="shared" si="133"/>
        <v/>
      </c>
      <c r="M1724" s="14" t="str">
        <f t="shared" si="134"/>
        <v/>
      </c>
    </row>
    <row r="1725" spans="1:13" x14ac:dyDescent="0.25">
      <c r="A1725" s="16"/>
      <c r="B1725" s="10"/>
      <c r="C1725" s="14" t="str">
        <f>IFERROR(INDEX(Menu!$C$6:$C$205,MATCH($B1725,Menu!$B$6:$B$205,0)),"")</f>
        <v/>
      </c>
      <c r="D1725" s="18"/>
      <c r="E1725" s="8" t="str">
        <f>IFERROR(INDEX(Menu!$E$6:$E$205,MATCH($B1725,Menu!$B$6:$B$205,0)),"")</f>
        <v/>
      </c>
      <c r="F1725" s="8" t="str">
        <f t="shared" si="130"/>
        <v/>
      </c>
      <c r="G1725" s="15" t="str">
        <f>IFERROR(INDEX(Menu!$D$6:$D$205,MATCH($B1725,Menu!$B$6:$B$205,0)),"")</f>
        <v/>
      </c>
      <c r="H1725" s="15" t="str">
        <f t="shared" si="131"/>
        <v/>
      </c>
      <c r="I1725" s="15" t="str">
        <f t="shared" si="132"/>
        <v/>
      </c>
      <c r="J1725" s="10"/>
      <c r="K1725" s="10"/>
      <c r="L1725" t="str">
        <f t="shared" si="133"/>
        <v/>
      </c>
      <c r="M1725" s="14" t="str">
        <f t="shared" si="134"/>
        <v/>
      </c>
    </row>
    <row r="1726" spans="1:13" x14ac:dyDescent="0.25">
      <c r="A1726" s="16"/>
      <c r="B1726" s="10"/>
      <c r="C1726" s="14" t="str">
        <f>IFERROR(INDEX(Menu!$C$6:$C$205,MATCH($B1726,Menu!$B$6:$B$205,0)),"")</f>
        <v/>
      </c>
      <c r="D1726" s="18"/>
      <c r="E1726" s="8" t="str">
        <f>IFERROR(INDEX(Menu!$E$6:$E$205,MATCH($B1726,Menu!$B$6:$B$205,0)),"")</f>
        <v/>
      </c>
      <c r="F1726" s="8" t="str">
        <f t="shared" si="130"/>
        <v/>
      </c>
      <c r="G1726" s="15" t="str">
        <f>IFERROR(INDEX(Menu!$D$6:$D$205,MATCH($B1726,Menu!$B$6:$B$205,0)),"")</f>
        <v/>
      </c>
      <c r="H1726" s="15" t="str">
        <f t="shared" si="131"/>
        <v/>
      </c>
      <c r="I1726" s="15" t="str">
        <f t="shared" si="132"/>
        <v/>
      </c>
      <c r="J1726" s="10"/>
      <c r="K1726" s="10"/>
      <c r="L1726" t="str">
        <f t="shared" si="133"/>
        <v/>
      </c>
      <c r="M1726" s="14" t="str">
        <f t="shared" si="134"/>
        <v/>
      </c>
    </row>
    <row r="1727" spans="1:13" x14ac:dyDescent="0.25">
      <c r="A1727" s="16"/>
      <c r="B1727" s="10"/>
      <c r="C1727" s="14" t="str">
        <f>IFERROR(INDEX(Menu!$C$6:$C$205,MATCH($B1727,Menu!$B$6:$B$205,0)),"")</f>
        <v/>
      </c>
      <c r="D1727" s="18"/>
      <c r="E1727" s="8" t="str">
        <f>IFERROR(INDEX(Menu!$E$6:$E$205,MATCH($B1727,Menu!$B$6:$B$205,0)),"")</f>
        <v/>
      </c>
      <c r="F1727" s="8" t="str">
        <f t="shared" si="130"/>
        <v/>
      </c>
      <c r="G1727" s="15" t="str">
        <f>IFERROR(INDEX(Menu!$D$6:$D$205,MATCH($B1727,Menu!$B$6:$B$205,0)),"")</f>
        <v/>
      </c>
      <c r="H1727" s="15" t="str">
        <f t="shared" si="131"/>
        <v/>
      </c>
      <c r="I1727" s="15" t="str">
        <f t="shared" si="132"/>
        <v/>
      </c>
      <c r="J1727" s="10"/>
      <c r="K1727" s="10"/>
      <c r="L1727" t="str">
        <f t="shared" si="133"/>
        <v/>
      </c>
      <c r="M1727" s="14" t="str">
        <f t="shared" si="134"/>
        <v/>
      </c>
    </row>
    <row r="1728" spans="1:13" x14ac:dyDescent="0.25">
      <c r="A1728" s="16"/>
      <c r="B1728" s="10"/>
      <c r="C1728" s="14" t="str">
        <f>IFERROR(INDEX(Menu!$C$6:$C$205,MATCH($B1728,Menu!$B$6:$B$205,0)),"")</f>
        <v/>
      </c>
      <c r="D1728" s="18"/>
      <c r="E1728" s="8" t="str">
        <f>IFERROR(INDEX(Menu!$E$6:$E$205,MATCH($B1728,Menu!$B$6:$B$205,0)),"")</f>
        <v/>
      </c>
      <c r="F1728" s="8" t="str">
        <f t="shared" si="130"/>
        <v/>
      </c>
      <c r="G1728" s="15" t="str">
        <f>IFERROR(INDEX(Menu!$D$6:$D$205,MATCH($B1728,Menu!$B$6:$B$205,0)),"")</f>
        <v/>
      </c>
      <c r="H1728" s="15" t="str">
        <f t="shared" si="131"/>
        <v/>
      </c>
      <c r="I1728" s="15" t="str">
        <f t="shared" si="132"/>
        <v/>
      </c>
      <c r="J1728" s="10"/>
      <c r="K1728" s="10"/>
      <c r="L1728" t="str">
        <f t="shared" si="133"/>
        <v/>
      </c>
      <c r="M1728" s="14" t="str">
        <f t="shared" si="134"/>
        <v/>
      </c>
    </row>
    <row r="1729" spans="1:13" x14ac:dyDescent="0.25">
      <c r="A1729" s="16"/>
      <c r="B1729" s="10"/>
      <c r="C1729" s="14" t="str">
        <f>IFERROR(INDEX(Menu!$C$6:$C$205,MATCH($B1729,Menu!$B$6:$B$205,0)),"")</f>
        <v/>
      </c>
      <c r="D1729" s="18"/>
      <c r="E1729" s="8" t="str">
        <f>IFERROR(INDEX(Menu!$E$6:$E$205,MATCH($B1729,Menu!$B$6:$B$205,0)),"")</f>
        <v/>
      </c>
      <c r="F1729" s="8" t="str">
        <f t="shared" si="130"/>
        <v/>
      </c>
      <c r="G1729" s="15" t="str">
        <f>IFERROR(INDEX(Menu!$D$6:$D$205,MATCH($B1729,Menu!$B$6:$B$205,0)),"")</f>
        <v/>
      </c>
      <c r="H1729" s="15" t="str">
        <f t="shared" si="131"/>
        <v/>
      </c>
      <c r="I1729" s="15" t="str">
        <f t="shared" si="132"/>
        <v/>
      </c>
      <c r="J1729" s="10"/>
      <c r="K1729" s="10"/>
      <c r="L1729" t="str">
        <f t="shared" si="133"/>
        <v/>
      </c>
      <c r="M1729" s="14" t="str">
        <f t="shared" si="134"/>
        <v/>
      </c>
    </row>
    <row r="1730" spans="1:13" x14ac:dyDescent="0.25">
      <c r="A1730" s="16"/>
      <c r="B1730" s="10"/>
      <c r="C1730" s="14" t="str">
        <f>IFERROR(INDEX(Menu!$C$6:$C$205,MATCH($B1730,Menu!$B$6:$B$205,0)),"")</f>
        <v/>
      </c>
      <c r="D1730" s="18"/>
      <c r="E1730" s="8" t="str">
        <f>IFERROR(INDEX(Menu!$E$6:$E$205,MATCH($B1730,Menu!$B$6:$B$205,0)),"")</f>
        <v/>
      </c>
      <c r="F1730" s="8" t="str">
        <f t="shared" si="130"/>
        <v/>
      </c>
      <c r="G1730" s="15" t="str">
        <f>IFERROR(INDEX(Menu!$D$6:$D$205,MATCH($B1730,Menu!$B$6:$B$205,0)),"")</f>
        <v/>
      </c>
      <c r="H1730" s="15" t="str">
        <f t="shared" si="131"/>
        <v/>
      </c>
      <c r="I1730" s="15" t="str">
        <f t="shared" si="132"/>
        <v/>
      </c>
      <c r="J1730" s="10"/>
      <c r="K1730" s="10"/>
      <c r="L1730" t="str">
        <f t="shared" si="133"/>
        <v/>
      </c>
      <c r="M1730" s="14" t="str">
        <f t="shared" si="134"/>
        <v/>
      </c>
    </row>
    <row r="1731" spans="1:13" x14ac:dyDescent="0.25">
      <c r="A1731" s="16"/>
      <c r="B1731" s="10"/>
      <c r="C1731" s="14" t="str">
        <f>IFERROR(INDEX(Menu!$C$6:$C$205,MATCH($B1731,Menu!$B$6:$B$205,0)),"")</f>
        <v/>
      </c>
      <c r="D1731" s="18"/>
      <c r="E1731" s="8" t="str">
        <f>IFERROR(INDEX(Menu!$E$6:$E$205,MATCH($B1731,Menu!$B$6:$B$205,0)),"")</f>
        <v/>
      </c>
      <c r="F1731" s="8" t="str">
        <f t="shared" si="130"/>
        <v/>
      </c>
      <c r="G1731" s="15" t="str">
        <f>IFERROR(INDEX(Menu!$D$6:$D$205,MATCH($B1731,Menu!$B$6:$B$205,0)),"")</f>
        <v/>
      </c>
      <c r="H1731" s="15" t="str">
        <f t="shared" si="131"/>
        <v/>
      </c>
      <c r="I1731" s="15" t="str">
        <f t="shared" si="132"/>
        <v/>
      </c>
      <c r="J1731" s="10"/>
      <c r="K1731" s="10"/>
      <c r="L1731" t="str">
        <f t="shared" si="133"/>
        <v/>
      </c>
      <c r="M1731" s="14" t="str">
        <f t="shared" si="134"/>
        <v/>
      </c>
    </row>
    <row r="1732" spans="1:13" x14ac:dyDescent="0.25">
      <c r="A1732" s="16"/>
      <c r="B1732" s="10"/>
      <c r="C1732" s="14" t="str">
        <f>IFERROR(INDEX(Menu!$C$6:$C$205,MATCH($B1732,Menu!$B$6:$B$205,0)),"")</f>
        <v/>
      </c>
      <c r="D1732" s="18"/>
      <c r="E1732" s="8" t="str">
        <f>IFERROR(INDEX(Menu!$E$6:$E$205,MATCH($B1732,Menu!$B$6:$B$205,0)),"")</f>
        <v/>
      </c>
      <c r="F1732" s="8" t="str">
        <f t="shared" si="130"/>
        <v/>
      </c>
      <c r="G1732" s="15" t="str">
        <f>IFERROR(INDEX(Menu!$D$6:$D$205,MATCH($B1732,Menu!$B$6:$B$205,0)),"")</f>
        <v/>
      </c>
      <c r="H1732" s="15" t="str">
        <f t="shared" si="131"/>
        <v/>
      </c>
      <c r="I1732" s="15" t="str">
        <f t="shared" si="132"/>
        <v/>
      </c>
      <c r="J1732" s="10"/>
      <c r="K1732" s="10"/>
      <c r="L1732" t="str">
        <f t="shared" si="133"/>
        <v/>
      </c>
      <c r="M1732" s="14" t="str">
        <f t="shared" si="134"/>
        <v/>
      </c>
    </row>
    <row r="1733" spans="1:13" x14ac:dyDescent="0.25">
      <c r="A1733" s="16"/>
      <c r="B1733" s="10"/>
      <c r="C1733" s="14" t="str">
        <f>IFERROR(INDEX(Menu!$C$6:$C$205,MATCH($B1733,Menu!$B$6:$B$205,0)),"")</f>
        <v/>
      </c>
      <c r="D1733" s="18"/>
      <c r="E1733" s="8" t="str">
        <f>IFERROR(INDEX(Menu!$E$6:$E$205,MATCH($B1733,Menu!$B$6:$B$205,0)),"")</f>
        <v/>
      </c>
      <c r="F1733" s="8" t="str">
        <f t="shared" si="130"/>
        <v/>
      </c>
      <c r="G1733" s="15" t="str">
        <f>IFERROR(INDEX(Menu!$D$6:$D$205,MATCH($B1733,Menu!$B$6:$B$205,0)),"")</f>
        <v/>
      </c>
      <c r="H1733" s="15" t="str">
        <f t="shared" si="131"/>
        <v/>
      </c>
      <c r="I1733" s="15" t="str">
        <f t="shared" si="132"/>
        <v/>
      </c>
      <c r="J1733" s="10"/>
      <c r="K1733" s="10"/>
      <c r="L1733" t="str">
        <f t="shared" si="133"/>
        <v/>
      </c>
      <c r="M1733" s="14" t="str">
        <f t="shared" si="134"/>
        <v/>
      </c>
    </row>
    <row r="1734" spans="1:13" x14ac:dyDescent="0.25">
      <c r="A1734" s="16"/>
      <c r="B1734" s="10"/>
      <c r="C1734" s="14" t="str">
        <f>IFERROR(INDEX(Menu!$C$6:$C$205,MATCH($B1734,Menu!$B$6:$B$205,0)),"")</f>
        <v/>
      </c>
      <c r="D1734" s="18"/>
      <c r="E1734" s="8" t="str">
        <f>IFERROR(INDEX(Menu!$E$6:$E$205,MATCH($B1734,Menu!$B$6:$B$205,0)),"")</f>
        <v/>
      </c>
      <c r="F1734" s="8" t="str">
        <f t="shared" ref="F1734:F1797" si="135">IF(OR($D1734="",$E1734=""),"",$D1734*$E1734)</f>
        <v/>
      </c>
      <c r="G1734" s="15" t="str">
        <f>IFERROR(INDEX(Menu!$D$6:$D$205,MATCH($B1734,Menu!$B$6:$B$205,0)),"")</f>
        <v/>
      </c>
      <c r="H1734" s="15" t="str">
        <f t="shared" ref="H1734:H1797" si="136">IF(OR($D1734="",$G1734=""),"",$D1734*$G1734)</f>
        <v/>
      </c>
      <c r="I1734" s="15" t="str">
        <f t="shared" ref="I1734:I1797" si="137">IF(OR($F1734="",$H1734=""),"",$F1734-$H1734)</f>
        <v/>
      </c>
      <c r="J1734" s="10"/>
      <c r="K1734" s="10"/>
      <c r="L1734" t="str">
        <f t="shared" ref="L1734:L1797" si="138">IF($A1734="","",CHOOSE(WEEKDAY($A1734,2),"Lunes","Martes","Miercoles","Jueves","Viernes","Sabado","Domingo"))</f>
        <v/>
      </c>
      <c r="M1734" s="14" t="str">
        <f t="shared" ref="M1734:M1797" si="139">IF($A1734="","",TEXT($A1734,"YYYY-MM"))</f>
        <v/>
      </c>
    </row>
    <row r="1735" spans="1:13" x14ac:dyDescent="0.25">
      <c r="A1735" s="16"/>
      <c r="B1735" s="10"/>
      <c r="C1735" s="14" t="str">
        <f>IFERROR(INDEX(Menu!$C$6:$C$205,MATCH($B1735,Menu!$B$6:$B$205,0)),"")</f>
        <v/>
      </c>
      <c r="D1735" s="18"/>
      <c r="E1735" s="8" t="str">
        <f>IFERROR(INDEX(Menu!$E$6:$E$205,MATCH($B1735,Menu!$B$6:$B$205,0)),"")</f>
        <v/>
      </c>
      <c r="F1735" s="8" t="str">
        <f t="shared" si="135"/>
        <v/>
      </c>
      <c r="G1735" s="15" t="str">
        <f>IFERROR(INDEX(Menu!$D$6:$D$205,MATCH($B1735,Menu!$B$6:$B$205,0)),"")</f>
        <v/>
      </c>
      <c r="H1735" s="15" t="str">
        <f t="shared" si="136"/>
        <v/>
      </c>
      <c r="I1735" s="15" t="str">
        <f t="shared" si="137"/>
        <v/>
      </c>
      <c r="J1735" s="10"/>
      <c r="K1735" s="10"/>
      <c r="L1735" t="str">
        <f t="shared" si="138"/>
        <v/>
      </c>
      <c r="M1735" s="14" t="str">
        <f t="shared" si="139"/>
        <v/>
      </c>
    </row>
    <row r="1736" spans="1:13" x14ac:dyDescent="0.25">
      <c r="A1736" s="16"/>
      <c r="B1736" s="10"/>
      <c r="C1736" s="14" t="str">
        <f>IFERROR(INDEX(Menu!$C$6:$C$205,MATCH($B1736,Menu!$B$6:$B$205,0)),"")</f>
        <v/>
      </c>
      <c r="D1736" s="18"/>
      <c r="E1736" s="8" t="str">
        <f>IFERROR(INDEX(Menu!$E$6:$E$205,MATCH($B1736,Menu!$B$6:$B$205,0)),"")</f>
        <v/>
      </c>
      <c r="F1736" s="8" t="str">
        <f t="shared" si="135"/>
        <v/>
      </c>
      <c r="G1736" s="15" t="str">
        <f>IFERROR(INDEX(Menu!$D$6:$D$205,MATCH($B1736,Menu!$B$6:$B$205,0)),"")</f>
        <v/>
      </c>
      <c r="H1736" s="15" t="str">
        <f t="shared" si="136"/>
        <v/>
      </c>
      <c r="I1736" s="15" t="str">
        <f t="shared" si="137"/>
        <v/>
      </c>
      <c r="J1736" s="10"/>
      <c r="K1736" s="10"/>
      <c r="L1736" t="str">
        <f t="shared" si="138"/>
        <v/>
      </c>
      <c r="M1736" s="14" t="str">
        <f t="shared" si="139"/>
        <v/>
      </c>
    </row>
    <row r="1737" spans="1:13" x14ac:dyDescent="0.25">
      <c r="A1737" s="16"/>
      <c r="B1737" s="10"/>
      <c r="C1737" s="14" t="str">
        <f>IFERROR(INDEX(Menu!$C$6:$C$205,MATCH($B1737,Menu!$B$6:$B$205,0)),"")</f>
        <v/>
      </c>
      <c r="D1737" s="18"/>
      <c r="E1737" s="8" t="str">
        <f>IFERROR(INDEX(Menu!$E$6:$E$205,MATCH($B1737,Menu!$B$6:$B$205,0)),"")</f>
        <v/>
      </c>
      <c r="F1737" s="8" t="str">
        <f t="shared" si="135"/>
        <v/>
      </c>
      <c r="G1737" s="15" t="str">
        <f>IFERROR(INDEX(Menu!$D$6:$D$205,MATCH($B1737,Menu!$B$6:$B$205,0)),"")</f>
        <v/>
      </c>
      <c r="H1737" s="15" t="str">
        <f t="shared" si="136"/>
        <v/>
      </c>
      <c r="I1737" s="15" t="str">
        <f t="shared" si="137"/>
        <v/>
      </c>
      <c r="J1737" s="10"/>
      <c r="K1737" s="10"/>
      <c r="L1737" t="str">
        <f t="shared" si="138"/>
        <v/>
      </c>
      <c r="M1737" s="14" t="str">
        <f t="shared" si="139"/>
        <v/>
      </c>
    </row>
    <row r="1738" spans="1:13" x14ac:dyDescent="0.25">
      <c r="A1738" s="16"/>
      <c r="B1738" s="10"/>
      <c r="C1738" s="14" t="str">
        <f>IFERROR(INDEX(Menu!$C$6:$C$205,MATCH($B1738,Menu!$B$6:$B$205,0)),"")</f>
        <v/>
      </c>
      <c r="D1738" s="18"/>
      <c r="E1738" s="8" t="str">
        <f>IFERROR(INDEX(Menu!$E$6:$E$205,MATCH($B1738,Menu!$B$6:$B$205,0)),"")</f>
        <v/>
      </c>
      <c r="F1738" s="8" t="str">
        <f t="shared" si="135"/>
        <v/>
      </c>
      <c r="G1738" s="15" t="str">
        <f>IFERROR(INDEX(Menu!$D$6:$D$205,MATCH($B1738,Menu!$B$6:$B$205,0)),"")</f>
        <v/>
      </c>
      <c r="H1738" s="15" t="str">
        <f t="shared" si="136"/>
        <v/>
      </c>
      <c r="I1738" s="15" t="str">
        <f t="shared" si="137"/>
        <v/>
      </c>
      <c r="J1738" s="10"/>
      <c r="K1738" s="10"/>
      <c r="L1738" t="str">
        <f t="shared" si="138"/>
        <v/>
      </c>
      <c r="M1738" s="14" t="str">
        <f t="shared" si="139"/>
        <v/>
      </c>
    </row>
    <row r="1739" spans="1:13" x14ac:dyDescent="0.25">
      <c r="A1739" s="16"/>
      <c r="B1739" s="10"/>
      <c r="C1739" s="14" t="str">
        <f>IFERROR(INDEX(Menu!$C$6:$C$205,MATCH($B1739,Menu!$B$6:$B$205,0)),"")</f>
        <v/>
      </c>
      <c r="D1739" s="18"/>
      <c r="E1739" s="8" t="str">
        <f>IFERROR(INDEX(Menu!$E$6:$E$205,MATCH($B1739,Menu!$B$6:$B$205,0)),"")</f>
        <v/>
      </c>
      <c r="F1739" s="8" t="str">
        <f t="shared" si="135"/>
        <v/>
      </c>
      <c r="G1739" s="15" t="str">
        <f>IFERROR(INDEX(Menu!$D$6:$D$205,MATCH($B1739,Menu!$B$6:$B$205,0)),"")</f>
        <v/>
      </c>
      <c r="H1739" s="15" t="str">
        <f t="shared" si="136"/>
        <v/>
      </c>
      <c r="I1739" s="15" t="str">
        <f t="shared" si="137"/>
        <v/>
      </c>
      <c r="J1739" s="10"/>
      <c r="K1739" s="10"/>
      <c r="L1739" t="str">
        <f t="shared" si="138"/>
        <v/>
      </c>
      <c r="M1739" s="14" t="str">
        <f t="shared" si="139"/>
        <v/>
      </c>
    </row>
    <row r="1740" spans="1:13" x14ac:dyDescent="0.25">
      <c r="A1740" s="16"/>
      <c r="B1740" s="10"/>
      <c r="C1740" s="14" t="str">
        <f>IFERROR(INDEX(Menu!$C$6:$C$205,MATCH($B1740,Menu!$B$6:$B$205,0)),"")</f>
        <v/>
      </c>
      <c r="D1740" s="18"/>
      <c r="E1740" s="8" t="str">
        <f>IFERROR(INDEX(Menu!$E$6:$E$205,MATCH($B1740,Menu!$B$6:$B$205,0)),"")</f>
        <v/>
      </c>
      <c r="F1740" s="8" t="str">
        <f t="shared" si="135"/>
        <v/>
      </c>
      <c r="G1740" s="15" t="str">
        <f>IFERROR(INDEX(Menu!$D$6:$D$205,MATCH($B1740,Menu!$B$6:$B$205,0)),"")</f>
        <v/>
      </c>
      <c r="H1740" s="15" t="str">
        <f t="shared" si="136"/>
        <v/>
      </c>
      <c r="I1740" s="15" t="str">
        <f t="shared" si="137"/>
        <v/>
      </c>
      <c r="J1740" s="10"/>
      <c r="K1740" s="10"/>
      <c r="L1740" t="str">
        <f t="shared" si="138"/>
        <v/>
      </c>
      <c r="M1740" s="14" t="str">
        <f t="shared" si="139"/>
        <v/>
      </c>
    </row>
    <row r="1741" spans="1:13" x14ac:dyDescent="0.25">
      <c r="A1741" s="16"/>
      <c r="B1741" s="10"/>
      <c r="C1741" s="14" t="str">
        <f>IFERROR(INDEX(Menu!$C$6:$C$205,MATCH($B1741,Menu!$B$6:$B$205,0)),"")</f>
        <v/>
      </c>
      <c r="D1741" s="18"/>
      <c r="E1741" s="8" t="str">
        <f>IFERROR(INDEX(Menu!$E$6:$E$205,MATCH($B1741,Menu!$B$6:$B$205,0)),"")</f>
        <v/>
      </c>
      <c r="F1741" s="8" t="str">
        <f t="shared" si="135"/>
        <v/>
      </c>
      <c r="G1741" s="15" t="str">
        <f>IFERROR(INDEX(Menu!$D$6:$D$205,MATCH($B1741,Menu!$B$6:$B$205,0)),"")</f>
        <v/>
      </c>
      <c r="H1741" s="15" t="str">
        <f t="shared" si="136"/>
        <v/>
      </c>
      <c r="I1741" s="15" t="str">
        <f t="shared" si="137"/>
        <v/>
      </c>
      <c r="J1741" s="10"/>
      <c r="K1741" s="10"/>
      <c r="L1741" t="str">
        <f t="shared" si="138"/>
        <v/>
      </c>
      <c r="M1741" s="14" t="str">
        <f t="shared" si="139"/>
        <v/>
      </c>
    </row>
    <row r="1742" spans="1:13" x14ac:dyDescent="0.25">
      <c r="A1742" s="16"/>
      <c r="B1742" s="10"/>
      <c r="C1742" s="14" t="str">
        <f>IFERROR(INDEX(Menu!$C$6:$C$205,MATCH($B1742,Menu!$B$6:$B$205,0)),"")</f>
        <v/>
      </c>
      <c r="D1742" s="18"/>
      <c r="E1742" s="8" t="str">
        <f>IFERROR(INDEX(Menu!$E$6:$E$205,MATCH($B1742,Menu!$B$6:$B$205,0)),"")</f>
        <v/>
      </c>
      <c r="F1742" s="8" t="str">
        <f t="shared" si="135"/>
        <v/>
      </c>
      <c r="G1742" s="15" t="str">
        <f>IFERROR(INDEX(Menu!$D$6:$D$205,MATCH($B1742,Menu!$B$6:$B$205,0)),"")</f>
        <v/>
      </c>
      <c r="H1742" s="15" t="str">
        <f t="shared" si="136"/>
        <v/>
      </c>
      <c r="I1742" s="15" t="str">
        <f t="shared" si="137"/>
        <v/>
      </c>
      <c r="J1742" s="10"/>
      <c r="K1742" s="10"/>
      <c r="L1742" t="str">
        <f t="shared" si="138"/>
        <v/>
      </c>
      <c r="M1742" s="14" t="str">
        <f t="shared" si="139"/>
        <v/>
      </c>
    </row>
    <row r="1743" spans="1:13" x14ac:dyDescent="0.25">
      <c r="A1743" s="16"/>
      <c r="B1743" s="10"/>
      <c r="C1743" s="14" t="str">
        <f>IFERROR(INDEX(Menu!$C$6:$C$205,MATCH($B1743,Menu!$B$6:$B$205,0)),"")</f>
        <v/>
      </c>
      <c r="D1743" s="18"/>
      <c r="E1743" s="8" t="str">
        <f>IFERROR(INDEX(Menu!$E$6:$E$205,MATCH($B1743,Menu!$B$6:$B$205,0)),"")</f>
        <v/>
      </c>
      <c r="F1743" s="8" t="str">
        <f t="shared" si="135"/>
        <v/>
      </c>
      <c r="G1743" s="15" t="str">
        <f>IFERROR(INDEX(Menu!$D$6:$D$205,MATCH($B1743,Menu!$B$6:$B$205,0)),"")</f>
        <v/>
      </c>
      <c r="H1743" s="15" t="str">
        <f t="shared" si="136"/>
        <v/>
      </c>
      <c r="I1743" s="15" t="str">
        <f t="shared" si="137"/>
        <v/>
      </c>
      <c r="J1743" s="10"/>
      <c r="K1743" s="10"/>
      <c r="L1743" t="str">
        <f t="shared" si="138"/>
        <v/>
      </c>
      <c r="M1743" s="14" t="str">
        <f t="shared" si="139"/>
        <v/>
      </c>
    </row>
    <row r="1744" spans="1:13" x14ac:dyDescent="0.25">
      <c r="A1744" s="16"/>
      <c r="B1744" s="10"/>
      <c r="C1744" s="14" t="str">
        <f>IFERROR(INDEX(Menu!$C$6:$C$205,MATCH($B1744,Menu!$B$6:$B$205,0)),"")</f>
        <v/>
      </c>
      <c r="D1744" s="18"/>
      <c r="E1744" s="8" t="str">
        <f>IFERROR(INDEX(Menu!$E$6:$E$205,MATCH($B1744,Menu!$B$6:$B$205,0)),"")</f>
        <v/>
      </c>
      <c r="F1744" s="8" t="str">
        <f t="shared" si="135"/>
        <v/>
      </c>
      <c r="G1744" s="15" t="str">
        <f>IFERROR(INDEX(Menu!$D$6:$D$205,MATCH($B1744,Menu!$B$6:$B$205,0)),"")</f>
        <v/>
      </c>
      <c r="H1744" s="15" t="str">
        <f t="shared" si="136"/>
        <v/>
      </c>
      <c r="I1744" s="15" t="str">
        <f t="shared" si="137"/>
        <v/>
      </c>
      <c r="J1744" s="10"/>
      <c r="K1744" s="10"/>
      <c r="L1744" t="str">
        <f t="shared" si="138"/>
        <v/>
      </c>
      <c r="M1744" s="14" t="str">
        <f t="shared" si="139"/>
        <v/>
      </c>
    </row>
    <row r="1745" spans="1:13" x14ac:dyDescent="0.25">
      <c r="A1745" s="16"/>
      <c r="B1745" s="10"/>
      <c r="C1745" s="14" t="str">
        <f>IFERROR(INDEX(Menu!$C$6:$C$205,MATCH($B1745,Menu!$B$6:$B$205,0)),"")</f>
        <v/>
      </c>
      <c r="D1745" s="18"/>
      <c r="E1745" s="8" t="str">
        <f>IFERROR(INDEX(Menu!$E$6:$E$205,MATCH($B1745,Menu!$B$6:$B$205,0)),"")</f>
        <v/>
      </c>
      <c r="F1745" s="8" t="str">
        <f t="shared" si="135"/>
        <v/>
      </c>
      <c r="G1745" s="15" t="str">
        <f>IFERROR(INDEX(Menu!$D$6:$D$205,MATCH($B1745,Menu!$B$6:$B$205,0)),"")</f>
        <v/>
      </c>
      <c r="H1745" s="15" t="str">
        <f t="shared" si="136"/>
        <v/>
      </c>
      <c r="I1745" s="15" t="str">
        <f t="shared" si="137"/>
        <v/>
      </c>
      <c r="J1745" s="10"/>
      <c r="K1745" s="10"/>
      <c r="L1745" t="str">
        <f t="shared" si="138"/>
        <v/>
      </c>
      <c r="M1745" s="14" t="str">
        <f t="shared" si="139"/>
        <v/>
      </c>
    </row>
    <row r="1746" spans="1:13" x14ac:dyDescent="0.25">
      <c r="A1746" s="16"/>
      <c r="B1746" s="10"/>
      <c r="C1746" s="14" t="str">
        <f>IFERROR(INDEX(Menu!$C$6:$C$205,MATCH($B1746,Menu!$B$6:$B$205,0)),"")</f>
        <v/>
      </c>
      <c r="D1746" s="18"/>
      <c r="E1746" s="8" t="str">
        <f>IFERROR(INDEX(Menu!$E$6:$E$205,MATCH($B1746,Menu!$B$6:$B$205,0)),"")</f>
        <v/>
      </c>
      <c r="F1746" s="8" t="str">
        <f t="shared" si="135"/>
        <v/>
      </c>
      <c r="G1746" s="15" t="str">
        <f>IFERROR(INDEX(Menu!$D$6:$D$205,MATCH($B1746,Menu!$B$6:$B$205,0)),"")</f>
        <v/>
      </c>
      <c r="H1746" s="15" t="str">
        <f t="shared" si="136"/>
        <v/>
      </c>
      <c r="I1746" s="15" t="str">
        <f t="shared" si="137"/>
        <v/>
      </c>
      <c r="J1746" s="10"/>
      <c r="K1746" s="10"/>
      <c r="L1746" t="str">
        <f t="shared" si="138"/>
        <v/>
      </c>
      <c r="M1746" s="14" t="str">
        <f t="shared" si="139"/>
        <v/>
      </c>
    </row>
    <row r="1747" spans="1:13" x14ac:dyDescent="0.25">
      <c r="A1747" s="16"/>
      <c r="B1747" s="10"/>
      <c r="C1747" s="14" t="str">
        <f>IFERROR(INDEX(Menu!$C$6:$C$205,MATCH($B1747,Menu!$B$6:$B$205,0)),"")</f>
        <v/>
      </c>
      <c r="D1747" s="18"/>
      <c r="E1747" s="8" t="str">
        <f>IFERROR(INDEX(Menu!$E$6:$E$205,MATCH($B1747,Menu!$B$6:$B$205,0)),"")</f>
        <v/>
      </c>
      <c r="F1747" s="8" t="str">
        <f t="shared" si="135"/>
        <v/>
      </c>
      <c r="G1747" s="15" t="str">
        <f>IFERROR(INDEX(Menu!$D$6:$D$205,MATCH($B1747,Menu!$B$6:$B$205,0)),"")</f>
        <v/>
      </c>
      <c r="H1747" s="15" t="str">
        <f t="shared" si="136"/>
        <v/>
      </c>
      <c r="I1747" s="15" t="str">
        <f t="shared" si="137"/>
        <v/>
      </c>
      <c r="J1747" s="10"/>
      <c r="K1747" s="10"/>
      <c r="L1747" t="str">
        <f t="shared" si="138"/>
        <v/>
      </c>
      <c r="M1747" s="14" t="str">
        <f t="shared" si="139"/>
        <v/>
      </c>
    </row>
    <row r="1748" spans="1:13" x14ac:dyDescent="0.25">
      <c r="A1748" s="16"/>
      <c r="B1748" s="10"/>
      <c r="C1748" s="14" t="str">
        <f>IFERROR(INDEX(Menu!$C$6:$C$205,MATCH($B1748,Menu!$B$6:$B$205,0)),"")</f>
        <v/>
      </c>
      <c r="D1748" s="18"/>
      <c r="E1748" s="8" t="str">
        <f>IFERROR(INDEX(Menu!$E$6:$E$205,MATCH($B1748,Menu!$B$6:$B$205,0)),"")</f>
        <v/>
      </c>
      <c r="F1748" s="8" t="str">
        <f t="shared" si="135"/>
        <v/>
      </c>
      <c r="G1748" s="15" t="str">
        <f>IFERROR(INDEX(Menu!$D$6:$D$205,MATCH($B1748,Menu!$B$6:$B$205,0)),"")</f>
        <v/>
      </c>
      <c r="H1748" s="15" t="str">
        <f t="shared" si="136"/>
        <v/>
      </c>
      <c r="I1748" s="15" t="str">
        <f t="shared" si="137"/>
        <v/>
      </c>
      <c r="J1748" s="10"/>
      <c r="K1748" s="10"/>
      <c r="L1748" t="str">
        <f t="shared" si="138"/>
        <v/>
      </c>
      <c r="M1748" s="14" t="str">
        <f t="shared" si="139"/>
        <v/>
      </c>
    </row>
    <row r="1749" spans="1:13" x14ac:dyDescent="0.25">
      <c r="A1749" s="16"/>
      <c r="B1749" s="10"/>
      <c r="C1749" s="14" t="str">
        <f>IFERROR(INDEX(Menu!$C$6:$C$205,MATCH($B1749,Menu!$B$6:$B$205,0)),"")</f>
        <v/>
      </c>
      <c r="D1749" s="18"/>
      <c r="E1749" s="8" t="str">
        <f>IFERROR(INDEX(Menu!$E$6:$E$205,MATCH($B1749,Menu!$B$6:$B$205,0)),"")</f>
        <v/>
      </c>
      <c r="F1749" s="8" t="str">
        <f t="shared" si="135"/>
        <v/>
      </c>
      <c r="G1749" s="15" t="str">
        <f>IFERROR(INDEX(Menu!$D$6:$D$205,MATCH($B1749,Menu!$B$6:$B$205,0)),"")</f>
        <v/>
      </c>
      <c r="H1749" s="15" t="str">
        <f t="shared" si="136"/>
        <v/>
      </c>
      <c r="I1749" s="15" t="str">
        <f t="shared" si="137"/>
        <v/>
      </c>
      <c r="J1749" s="10"/>
      <c r="K1749" s="10"/>
      <c r="L1749" t="str">
        <f t="shared" si="138"/>
        <v/>
      </c>
      <c r="M1749" s="14" t="str">
        <f t="shared" si="139"/>
        <v/>
      </c>
    </row>
    <row r="1750" spans="1:13" x14ac:dyDescent="0.25">
      <c r="A1750" s="16"/>
      <c r="B1750" s="10"/>
      <c r="C1750" s="14" t="str">
        <f>IFERROR(INDEX(Menu!$C$6:$C$205,MATCH($B1750,Menu!$B$6:$B$205,0)),"")</f>
        <v/>
      </c>
      <c r="D1750" s="18"/>
      <c r="E1750" s="8" t="str">
        <f>IFERROR(INDEX(Menu!$E$6:$E$205,MATCH($B1750,Menu!$B$6:$B$205,0)),"")</f>
        <v/>
      </c>
      <c r="F1750" s="8" t="str">
        <f t="shared" si="135"/>
        <v/>
      </c>
      <c r="G1750" s="15" t="str">
        <f>IFERROR(INDEX(Menu!$D$6:$D$205,MATCH($B1750,Menu!$B$6:$B$205,0)),"")</f>
        <v/>
      </c>
      <c r="H1750" s="15" t="str">
        <f t="shared" si="136"/>
        <v/>
      </c>
      <c r="I1750" s="15" t="str">
        <f t="shared" si="137"/>
        <v/>
      </c>
      <c r="J1750" s="10"/>
      <c r="K1750" s="10"/>
      <c r="L1750" t="str">
        <f t="shared" si="138"/>
        <v/>
      </c>
      <c r="M1750" s="14" t="str">
        <f t="shared" si="139"/>
        <v/>
      </c>
    </row>
    <row r="1751" spans="1:13" x14ac:dyDescent="0.25">
      <c r="A1751" s="16"/>
      <c r="B1751" s="10"/>
      <c r="C1751" s="14" t="str">
        <f>IFERROR(INDEX(Menu!$C$6:$C$205,MATCH($B1751,Menu!$B$6:$B$205,0)),"")</f>
        <v/>
      </c>
      <c r="D1751" s="18"/>
      <c r="E1751" s="8" t="str">
        <f>IFERROR(INDEX(Menu!$E$6:$E$205,MATCH($B1751,Menu!$B$6:$B$205,0)),"")</f>
        <v/>
      </c>
      <c r="F1751" s="8" t="str">
        <f t="shared" si="135"/>
        <v/>
      </c>
      <c r="G1751" s="15" t="str">
        <f>IFERROR(INDEX(Menu!$D$6:$D$205,MATCH($B1751,Menu!$B$6:$B$205,0)),"")</f>
        <v/>
      </c>
      <c r="H1751" s="15" t="str">
        <f t="shared" si="136"/>
        <v/>
      </c>
      <c r="I1751" s="15" t="str">
        <f t="shared" si="137"/>
        <v/>
      </c>
      <c r="J1751" s="10"/>
      <c r="K1751" s="10"/>
      <c r="L1751" t="str">
        <f t="shared" si="138"/>
        <v/>
      </c>
      <c r="M1751" s="14" t="str">
        <f t="shared" si="139"/>
        <v/>
      </c>
    </row>
    <row r="1752" spans="1:13" x14ac:dyDescent="0.25">
      <c r="A1752" s="16"/>
      <c r="B1752" s="10"/>
      <c r="C1752" s="14" t="str">
        <f>IFERROR(INDEX(Menu!$C$6:$C$205,MATCH($B1752,Menu!$B$6:$B$205,0)),"")</f>
        <v/>
      </c>
      <c r="D1752" s="18"/>
      <c r="E1752" s="8" t="str">
        <f>IFERROR(INDEX(Menu!$E$6:$E$205,MATCH($B1752,Menu!$B$6:$B$205,0)),"")</f>
        <v/>
      </c>
      <c r="F1752" s="8" t="str">
        <f t="shared" si="135"/>
        <v/>
      </c>
      <c r="G1752" s="15" t="str">
        <f>IFERROR(INDEX(Menu!$D$6:$D$205,MATCH($B1752,Menu!$B$6:$B$205,0)),"")</f>
        <v/>
      </c>
      <c r="H1752" s="15" t="str">
        <f t="shared" si="136"/>
        <v/>
      </c>
      <c r="I1752" s="15" t="str">
        <f t="shared" si="137"/>
        <v/>
      </c>
      <c r="J1752" s="10"/>
      <c r="K1752" s="10"/>
      <c r="L1752" t="str">
        <f t="shared" si="138"/>
        <v/>
      </c>
      <c r="M1752" s="14" t="str">
        <f t="shared" si="139"/>
        <v/>
      </c>
    </row>
    <row r="1753" spans="1:13" x14ac:dyDescent="0.25">
      <c r="A1753" s="16"/>
      <c r="B1753" s="10"/>
      <c r="C1753" s="14" t="str">
        <f>IFERROR(INDEX(Menu!$C$6:$C$205,MATCH($B1753,Menu!$B$6:$B$205,0)),"")</f>
        <v/>
      </c>
      <c r="D1753" s="18"/>
      <c r="E1753" s="8" t="str">
        <f>IFERROR(INDEX(Menu!$E$6:$E$205,MATCH($B1753,Menu!$B$6:$B$205,0)),"")</f>
        <v/>
      </c>
      <c r="F1753" s="8" t="str">
        <f t="shared" si="135"/>
        <v/>
      </c>
      <c r="G1753" s="15" t="str">
        <f>IFERROR(INDEX(Menu!$D$6:$D$205,MATCH($B1753,Menu!$B$6:$B$205,0)),"")</f>
        <v/>
      </c>
      <c r="H1753" s="15" t="str">
        <f t="shared" si="136"/>
        <v/>
      </c>
      <c r="I1753" s="15" t="str">
        <f t="shared" si="137"/>
        <v/>
      </c>
      <c r="J1753" s="10"/>
      <c r="K1753" s="10"/>
      <c r="L1753" t="str">
        <f t="shared" si="138"/>
        <v/>
      </c>
      <c r="M1753" s="14" t="str">
        <f t="shared" si="139"/>
        <v/>
      </c>
    </row>
    <row r="1754" spans="1:13" x14ac:dyDescent="0.25">
      <c r="A1754" s="16"/>
      <c r="B1754" s="10"/>
      <c r="C1754" s="14" t="str">
        <f>IFERROR(INDEX(Menu!$C$6:$C$205,MATCH($B1754,Menu!$B$6:$B$205,0)),"")</f>
        <v/>
      </c>
      <c r="D1754" s="18"/>
      <c r="E1754" s="8" t="str">
        <f>IFERROR(INDEX(Menu!$E$6:$E$205,MATCH($B1754,Menu!$B$6:$B$205,0)),"")</f>
        <v/>
      </c>
      <c r="F1754" s="8" t="str">
        <f t="shared" si="135"/>
        <v/>
      </c>
      <c r="G1754" s="15" t="str">
        <f>IFERROR(INDEX(Menu!$D$6:$D$205,MATCH($B1754,Menu!$B$6:$B$205,0)),"")</f>
        <v/>
      </c>
      <c r="H1754" s="15" t="str">
        <f t="shared" si="136"/>
        <v/>
      </c>
      <c r="I1754" s="15" t="str">
        <f t="shared" si="137"/>
        <v/>
      </c>
      <c r="J1754" s="10"/>
      <c r="K1754" s="10"/>
      <c r="L1754" t="str">
        <f t="shared" si="138"/>
        <v/>
      </c>
      <c r="M1754" s="14" t="str">
        <f t="shared" si="139"/>
        <v/>
      </c>
    </row>
    <row r="1755" spans="1:13" x14ac:dyDescent="0.25">
      <c r="A1755" s="16"/>
      <c r="B1755" s="10"/>
      <c r="C1755" s="14" t="str">
        <f>IFERROR(INDEX(Menu!$C$6:$C$205,MATCH($B1755,Menu!$B$6:$B$205,0)),"")</f>
        <v/>
      </c>
      <c r="D1755" s="18"/>
      <c r="E1755" s="8" t="str">
        <f>IFERROR(INDEX(Menu!$E$6:$E$205,MATCH($B1755,Menu!$B$6:$B$205,0)),"")</f>
        <v/>
      </c>
      <c r="F1755" s="8" t="str">
        <f t="shared" si="135"/>
        <v/>
      </c>
      <c r="G1755" s="15" t="str">
        <f>IFERROR(INDEX(Menu!$D$6:$D$205,MATCH($B1755,Menu!$B$6:$B$205,0)),"")</f>
        <v/>
      </c>
      <c r="H1755" s="15" t="str">
        <f t="shared" si="136"/>
        <v/>
      </c>
      <c r="I1755" s="15" t="str">
        <f t="shared" si="137"/>
        <v/>
      </c>
      <c r="J1755" s="10"/>
      <c r="K1755" s="10"/>
      <c r="L1755" t="str">
        <f t="shared" si="138"/>
        <v/>
      </c>
      <c r="M1755" s="14" t="str">
        <f t="shared" si="139"/>
        <v/>
      </c>
    </row>
    <row r="1756" spans="1:13" x14ac:dyDescent="0.25">
      <c r="A1756" s="16"/>
      <c r="B1756" s="10"/>
      <c r="C1756" s="14" t="str">
        <f>IFERROR(INDEX(Menu!$C$6:$C$205,MATCH($B1756,Menu!$B$6:$B$205,0)),"")</f>
        <v/>
      </c>
      <c r="D1756" s="18"/>
      <c r="E1756" s="8" t="str">
        <f>IFERROR(INDEX(Menu!$E$6:$E$205,MATCH($B1756,Menu!$B$6:$B$205,0)),"")</f>
        <v/>
      </c>
      <c r="F1756" s="8" t="str">
        <f t="shared" si="135"/>
        <v/>
      </c>
      <c r="G1756" s="15" t="str">
        <f>IFERROR(INDEX(Menu!$D$6:$D$205,MATCH($B1756,Menu!$B$6:$B$205,0)),"")</f>
        <v/>
      </c>
      <c r="H1756" s="15" t="str">
        <f t="shared" si="136"/>
        <v/>
      </c>
      <c r="I1756" s="15" t="str">
        <f t="shared" si="137"/>
        <v/>
      </c>
      <c r="J1756" s="10"/>
      <c r="K1756" s="10"/>
      <c r="L1756" t="str">
        <f t="shared" si="138"/>
        <v/>
      </c>
      <c r="M1756" s="14" t="str">
        <f t="shared" si="139"/>
        <v/>
      </c>
    </row>
    <row r="1757" spans="1:13" x14ac:dyDescent="0.25">
      <c r="A1757" s="16"/>
      <c r="B1757" s="10"/>
      <c r="C1757" s="14" t="str">
        <f>IFERROR(INDEX(Menu!$C$6:$C$205,MATCH($B1757,Menu!$B$6:$B$205,0)),"")</f>
        <v/>
      </c>
      <c r="D1757" s="18"/>
      <c r="E1757" s="8" t="str">
        <f>IFERROR(INDEX(Menu!$E$6:$E$205,MATCH($B1757,Menu!$B$6:$B$205,0)),"")</f>
        <v/>
      </c>
      <c r="F1757" s="8" t="str">
        <f t="shared" si="135"/>
        <v/>
      </c>
      <c r="G1757" s="15" t="str">
        <f>IFERROR(INDEX(Menu!$D$6:$D$205,MATCH($B1757,Menu!$B$6:$B$205,0)),"")</f>
        <v/>
      </c>
      <c r="H1757" s="15" t="str">
        <f t="shared" si="136"/>
        <v/>
      </c>
      <c r="I1757" s="15" t="str">
        <f t="shared" si="137"/>
        <v/>
      </c>
      <c r="J1757" s="10"/>
      <c r="K1757" s="10"/>
      <c r="L1757" t="str">
        <f t="shared" si="138"/>
        <v/>
      </c>
      <c r="M1757" s="14" t="str">
        <f t="shared" si="139"/>
        <v/>
      </c>
    </row>
    <row r="1758" spans="1:13" x14ac:dyDescent="0.25">
      <c r="A1758" s="16"/>
      <c r="B1758" s="10"/>
      <c r="C1758" s="14" t="str">
        <f>IFERROR(INDEX(Menu!$C$6:$C$205,MATCH($B1758,Menu!$B$6:$B$205,0)),"")</f>
        <v/>
      </c>
      <c r="D1758" s="18"/>
      <c r="E1758" s="8" t="str">
        <f>IFERROR(INDEX(Menu!$E$6:$E$205,MATCH($B1758,Menu!$B$6:$B$205,0)),"")</f>
        <v/>
      </c>
      <c r="F1758" s="8" t="str">
        <f t="shared" si="135"/>
        <v/>
      </c>
      <c r="G1758" s="15" t="str">
        <f>IFERROR(INDEX(Menu!$D$6:$D$205,MATCH($B1758,Menu!$B$6:$B$205,0)),"")</f>
        <v/>
      </c>
      <c r="H1758" s="15" t="str">
        <f t="shared" si="136"/>
        <v/>
      </c>
      <c r="I1758" s="15" t="str">
        <f t="shared" si="137"/>
        <v/>
      </c>
      <c r="J1758" s="10"/>
      <c r="K1758" s="10"/>
      <c r="L1758" t="str">
        <f t="shared" si="138"/>
        <v/>
      </c>
      <c r="M1758" s="14" t="str">
        <f t="shared" si="139"/>
        <v/>
      </c>
    </row>
    <row r="1759" spans="1:13" x14ac:dyDescent="0.25">
      <c r="A1759" s="16"/>
      <c r="B1759" s="10"/>
      <c r="C1759" s="14" t="str">
        <f>IFERROR(INDEX(Menu!$C$6:$C$205,MATCH($B1759,Menu!$B$6:$B$205,0)),"")</f>
        <v/>
      </c>
      <c r="D1759" s="18"/>
      <c r="E1759" s="8" t="str">
        <f>IFERROR(INDEX(Menu!$E$6:$E$205,MATCH($B1759,Menu!$B$6:$B$205,0)),"")</f>
        <v/>
      </c>
      <c r="F1759" s="8" t="str">
        <f t="shared" si="135"/>
        <v/>
      </c>
      <c r="G1759" s="15" t="str">
        <f>IFERROR(INDEX(Menu!$D$6:$D$205,MATCH($B1759,Menu!$B$6:$B$205,0)),"")</f>
        <v/>
      </c>
      <c r="H1759" s="15" t="str">
        <f t="shared" si="136"/>
        <v/>
      </c>
      <c r="I1759" s="15" t="str">
        <f t="shared" si="137"/>
        <v/>
      </c>
      <c r="J1759" s="10"/>
      <c r="K1759" s="10"/>
      <c r="L1759" t="str">
        <f t="shared" si="138"/>
        <v/>
      </c>
      <c r="M1759" s="14" t="str">
        <f t="shared" si="139"/>
        <v/>
      </c>
    </row>
    <row r="1760" spans="1:13" x14ac:dyDescent="0.25">
      <c r="A1760" s="16"/>
      <c r="B1760" s="10"/>
      <c r="C1760" s="14" t="str">
        <f>IFERROR(INDEX(Menu!$C$6:$C$205,MATCH($B1760,Menu!$B$6:$B$205,0)),"")</f>
        <v/>
      </c>
      <c r="D1760" s="18"/>
      <c r="E1760" s="8" t="str">
        <f>IFERROR(INDEX(Menu!$E$6:$E$205,MATCH($B1760,Menu!$B$6:$B$205,0)),"")</f>
        <v/>
      </c>
      <c r="F1760" s="8" t="str">
        <f t="shared" si="135"/>
        <v/>
      </c>
      <c r="G1760" s="15" t="str">
        <f>IFERROR(INDEX(Menu!$D$6:$D$205,MATCH($B1760,Menu!$B$6:$B$205,0)),"")</f>
        <v/>
      </c>
      <c r="H1760" s="15" t="str">
        <f t="shared" si="136"/>
        <v/>
      </c>
      <c r="I1760" s="15" t="str">
        <f t="shared" si="137"/>
        <v/>
      </c>
      <c r="J1760" s="10"/>
      <c r="K1760" s="10"/>
      <c r="L1760" t="str">
        <f t="shared" si="138"/>
        <v/>
      </c>
      <c r="M1760" s="14" t="str">
        <f t="shared" si="139"/>
        <v/>
      </c>
    </row>
    <row r="1761" spans="1:13" x14ac:dyDescent="0.25">
      <c r="A1761" s="16"/>
      <c r="B1761" s="10"/>
      <c r="C1761" s="14" t="str">
        <f>IFERROR(INDEX(Menu!$C$6:$C$205,MATCH($B1761,Menu!$B$6:$B$205,0)),"")</f>
        <v/>
      </c>
      <c r="D1761" s="18"/>
      <c r="E1761" s="8" t="str">
        <f>IFERROR(INDEX(Menu!$E$6:$E$205,MATCH($B1761,Menu!$B$6:$B$205,0)),"")</f>
        <v/>
      </c>
      <c r="F1761" s="8" t="str">
        <f t="shared" si="135"/>
        <v/>
      </c>
      <c r="G1761" s="15" t="str">
        <f>IFERROR(INDEX(Menu!$D$6:$D$205,MATCH($B1761,Menu!$B$6:$B$205,0)),"")</f>
        <v/>
      </c>
      <c r="H1761" s="15" t="str">
        <f t="shared" si="136"/>
        <v/>
      </c>
      <c r="I1761" s="15" t="str">
        <f t="shared" si="137"/>
        <v/>
      </c>
      <c r="J1761" s="10"/>
      <c r="K1761" s="10"/>
      <c r="L1761" t="str">
        <f t="shared" si="138"/>
        <v/>
      </c>
      <c r="M1761" s="14" t="str">
        <f t="shared" si="139"/>
        <v/>
      </c>
    </row>
    <row r="1762" spans="1:13" x14ac:dyDescent="0.25">
      <c r="A1762" s="16"/>
      <c r="B1762" s="10"/>
      <c r="C1762" s="14" t="str">
        <f>IFERROR(INDEX(Menu!$C$6:$C$205,MATCH($B1762,Menu!$B$6:$B$205,0)),"")</f>
        <v/>
      </c>
      <c r="D1762" s="18"/>
      <c r="E1762" s="8" t="str">
        <f>IFERROR(INDEX(Menu!$E$6:$E$205,MATCH($B1762,Menu!$B$6:$B$205,0)),"")</f>
        <v/>
      </c>
      <c r="F1762" s="8" t="str">
        <f t="shared" si="135"/>
        <v/>
      </c>
      <c r="G1762" s="15" t="str">
        <f>IFERROR(INDEX(Menu!$D$6:$D$205,MATCH($B1762,Menu!$B$6:$B$205,0)),"")</f>
        <v/>
      </c>
      <c r="H1762" s="15" t="str">
        <f t="shared" si="136"/>
        <v/>
      </c>
      <c r="I1762" s="15" t="str">
        <f t="shared" si="137"/>
        <v/>
      </c>
      <c r="J1762" s="10"/>
      <c r="K1762" s="10"/>
      <c r="L1762" t="str">
        <f t="shared" si="138"/>
        <v/>
      </c>
      <c r="M1762" s="14" t="str">
        <f t="shared" si="139"/>
        <v/>
      </c>
    </row>
    <row r="1763" spans="1:13" x14ac:dyDescent="0.25">
      <c r="A1763" s="16"/>
      <c r="B1763" s="10"/>
      <c r="C1763" s="14" t="str">
        <f>IFERROR(INDEX(Menu!$C$6:$C$205,MATCH($B1763,Menu!$B$6:$B$205,0)),"")</f>
        <v/>
      </c>
      <c r="D1763" s="18"/>
      <c r="E1763" s="8" t="str">
        <f>IFERROR(INDEX(Menu!$E$6:$E$205,MATCH($B1763,Menu!$B$6:$B$205,0)),"")</f>
        <v/>
      </c>
      <c r="F1763" s="8" t="str">
        <f t="shared" si="135"/>
        <v/>
      </c>
      <c r="G1763" s="15" t="str">
        <f>IFERROR(INDEX(Menu!$D$6:$D$205,MATCH($B1763,Menu!$B$6:$B$205,0)),"")</f>
        <v/>
      </c>
      <c r="H1763" s="15" t="str">
        <f t="shared" si="136"/>
        <v/>
      </c>
      <c r="I1763" s="15" t="str">
        <f t="shared" si="137"/>
        <v/>
      </c>
      <c r="J1763" s="10"/>
      <c r="K1763" s="10"/>
      <c r="L1763" t="str">
        <f t="shared" si="138"/>
        <v/>
      </c>
      <c r="M1763" s="14" t="str">
        <f t="shared" si="139"/>
        <v/>
      </c>
    </row>
    <row r="1764" spans="1:13" x14ac:dyDescent="0.25">
      <c r="A1764" s="16"/>
      <c r="B1764" s="10"/>
      <c r="C1764" s="14" t="str">
        <f>IFERROR(INDEX(Menu!$C$6:$C$205,MATCH($B1764,Menu!$B$6:$B$205,0)),"")</f>
        <v/>
      </c>
      <c r="D1764" s="18"/>
      <c r="E1764" s="8" t="str">
        <f>IFERROR(INDEX(Menu!$E$6:$E$205,MATCH($B1764,Menu!$B$6:$B$205,0)),"")</f>
        <v/>
      </c>
      <c r="F1764" s="8" t="str">
        <f t="shared" si="135"/>
        <v/>
      </c>
      <c r="G1764" s="15" t="str">
        <f>IFERROR(INDEX(Menu!$D$6:$D$205,MATCH($B1764,Menu!$B$6:$B$205,0)),"")</f>
        <v/>
      </c>
      <c r="H1764" s="15" t="str">
        <f t="shared" si="136"/>
        <v/>
      </c>
      <c r="I1764" s="15" t="str">
        <f t="shared" si="137"/>
        <v/>
      </c>
      <c r="J1764" s="10"/>
      <c r="K1764" s="10"/>
      <c r="L1764" t="str">
        <f t="shared" si="138"/>
        <v/>
      </c>
      <c r="M1764" s="14" t="str">
        <f t="shared" si="139"/>
        <v/>
      </c>
    </row>
    <row r="1765" spans="1:13" x14ac:dyDescent="0.25">
      <c r="A1765" s="16"/>
      <c r="B1765" s="10"/>
      <c r="C1765" s="14" t="str">
        <f>IFERROR(INDEX(Menu!$C$6:$C$205,MATCH($B1765,Menu!$B$6:$B$205,0)),"")</f>
        <v/>
      </c>
      <c r="D1765" s="18"/>
      <c r="E1765" s="8" t="str">
        <f>IFERROR(INDEX(Menu!$E$6:$E$205,MATCH($B1765,Menu!$B$6:$B$205,0)),"")</f>
        <v/>
      </c>
      <c r="F1765" s="8" t="str">
        <f t="shared" si="135"/>
        <v/>
      </c>
      <c r="G1765" s="15" t="str">
        <f>IFERROR(INDEX(Menu!$D$6:$D$205,MATCH($B1765,Menu!$B$6:$B$205,0)),"")</f>
        <v/>
      </c>
      <c r="H1765" s="15" t="str">
        <f t="shared" si="136"/>
        <v/>
      </c>
      <c r="I1765" s="15" t="str">
        <f t="shared" si="137"/>
        <v/>
      </c>
      <c r="J1765" s="10"/>
      <c r="K1765" s="10"/>
      <c r="L1765" t="str">
        <f t="shared" si="138"/>
        <v/>
      </c>
      <c r="M1765" s="14" t="str">
        <f t="shared" si="139"/>
        <v/>
      </c>
    </row>
    <row r="1766" spans="1:13" x14ac:dyDescent="0.25">
      <c r="A1766" s="16"/>
      <c r="B1766" s="10"/>
      <c r="C1766" s="14" t="str">
        <f>IFERROR(INDEX(Menu!$C$6:$C$205,MATCH($B1766,Menu!$B$6:$B$205,0)),"")</f>
        <v/>
      </c>
      <c r="D1766" s="18"/>
      <c r="E1766" s="8" t="str">
        <f>IFERROR(INDEX(Menu!$E$6:$E$205,MATCH($B1766,Menu!$B$6:$B$205,0)),"")</f>
        <v/>
      </c>
      <c r="F1766" s="8" t="str">
        <f t="shared" si="135"/>
        <v/>
      </c>
      <c r="G1766" s="15" t="str">
        <f>IFERROR(INDEX(Menu!$D$6:$D$205,MATCH($B1766,Menu!$B$6:$B$205,0)),"")</f>
        <v/>
      </c>
      <c r="H1766" s="15" t="str">
        <f t="shared" si="136"/>
        <v/>
      </c>
      <c r="I1766" s="15" t="str">
        <f t="shared" si="137"/>
        <v/>
      </c>
      <c r="J1766" s="10"/>
      <c r="K1766" s="10"/>
      <c r="L1766" t="str">
        <f t="shared" si="138"/>
        <v/>
      </c>
      <c r="M1766" s="14" t="str">
        <f t="shared" si="139"/>
        <v/>
      </c>
    </row>
    <row r="1767" spans="1:13" x14ac:dyDescent="0.25">
      <c r="A1767" s="16"/>
      <c r="B1767" s="10"/>
      <c r="C1767" s="14" t="str">
        <f>IFERROR(INDEX(Menu!$C$6:$C$205,MATCH($B1767,Menu!$B$6:$B$205,0)),"")</f>
        <v/>
      </c>
      <c r="D1767" s="18"/>
      <c r="E1767" s="8" t="str">
        <f>IFERROR(INDEX(Menu!$E$6:$E$205,MATCH($B1767,Menu!$B$6:$B$205,0)),"")</f>
        <v/>
      </c>
      <c r="F1767" s="8" t="str">
        <f t="shared" si="135"/>
        <v/>
      </c>
      <c r="G1767" s="15" t="str">
        <f>IFERROR(INDEX(Menu!$D$6:$D$205,MATCH($B1767,Menu!$B$6:$B$205,0)),"")</f>
        <v/>
      </c>
      <c r="H1767" s="15" t="str">
        <f t="shared" si="136"/>
        <v/>
      </c>
      <c r="I1767" s="15" t="str">
        <f t="shared" si="137"/>
        <v/>
      </c>
      <c r="J1767" s="10"/>
      <c r="K1767" s="10"/>
      <c r="L1767" t="str">
        <f t="shared" si="138"/>
        <v/>
      </c>
      <c r="M1767" s="14" t="str">
        <f t="shared" si="139"/>
        <v/>
      </c>
    </row>
    <row r="1768" spans="1:13" x14ac:dyDescent="0.25">
      <c r="A1768" s="16"/>
      <c r="B1768" s="10"/>
      <c r="C1768" s="14" t="str">
        <f>IFERROR(INDEX(Menu!$C$6:$C$205,MATCH($B1768,Menu!$B$6:$B$205,0)),"")</f>
        <v/>
      </c>
      <c r="D1768" s="18"/>
      <c r="E1768" s="8" t="str">
        <f>IFERROR(INDEX(Menu!$E$6:$E$205,MATCH($B1768,Menu!$B$6:$B$205,0)),"")</f>
        <v/>
      </c>
      <c r="F1768" s="8" t="str">
        <f t="shared" si="135"/>
        <v/>
      </c>
      <c r="G1768" s="15" t="str">
        <f>IFERROR(INDEX(Menu!$D$6:$D$205,MATCH($B1768,Menu!$B$6:$B$205,0)),"")</f>
        <v/>
      </c>
      <c r="H1768" s="15" t="str">
        <f t="shared" si="136"/>
        <v/>
      </c>
      <c r="I1768" s="15" t="str">
        <f t="shared" si="137"/>
        <v/>
      </c>
      <c r="J1768" s="10"/>
      <c r="K1768" s="10"/>
      <c r="L1768" t="str">
        <f t="shared" si="138"/>
        <v/>
      </c>
      <c r="M1768" s="14" t="str">
        <f t="shared" si="139"/>
        <v/>
      </c>
    </row>
    <row r="1769" spans="1:13" x14ac:dyDescent="0.25">
      <c r="A1769" s="16"/>
      <c r="B1769" s="10"/>
      <c r="C1769" s="14" t="str">
        <f>IFERROR(INDEX(Menu!$C$6:$C$205,MATCH($B1769,Menu!$B$6:$B$205,0)),"")</f>
        <v/>
      </c>
      <c r="D1769" s="18"/>
      <c r="E1769" s="8" t="str">
        <f>IFERROR(INDEX(Menu!$E$6:$E$205,MATCH($B1769,Menu!$B$6:$B$205,0)),"")</f>
        <v/>
      </c>
      <c r="F1769" s="8" t="str">
        <f t="shared" si="135"/>
        <v/>
      </c>
      <c r="G1769" s="15" t="str">
        <f>IFERROR(INDEX(Menu!$D$6:$D$205,MATCH($B1769,Menu!$B$6:$B$205,0)),"")</f>
        <v/>
      </c>
      <c r="H1769" s="15" t="str">
        <f t="shared" si="136"/>
        <v/>
      </c>
      <c r="I1769" s="15" t="str">
        <f t="shared" si="137"/>
        <v/>
      </c>
      <c r="J1769" s="10"/>
      <c r="K1769" s="10"/>
      <c r="L1769" t="str">
        <f t="shared" si="138"/>
        <v/>
      </c>
      <c r="M1769" s="14" t="str">
        <f t="shared" si="139"/>
        <v/>
      </c>
    </row>
    <row r="1770" spans="1:13" x14ac:dyDescent="0.25">
      <c r="A1770" s="16"/>
      <c r="B1770" s="10"/>
      <c r="C1770" s="14" t="str">
        <f>IFERROR(INDEX(Menu!$C$6:$C$205,MATCH($B1770,Menu!$B$6:$B$205,0)),"")</f>
        <v/>
      </c>
      <c r="D1770" s="18"/>
      <c r="E1770" s="8" t="str">
        <f>IFERROR(INDEX(Menu!$E$6:$E$205,MATCH($B1770,Menu!$B$6:$B$205,0)),"")</f>
        <v/>
      </c>
      <c r="F1770" s="8" t="str">
        <f t="shared" si="135"/>
        <v/>
      </c>
      <c r="G1770" s="15" t="str">
        <f>IFERROR(INDEX(Menu!$D$6:$D$205,MATCH($B1770,Menu!$B$6:$B$205,0)),"")</f>
        <v/>
      </c>
      <c r="H1770" s="15" t="str">
        <f t="shared" si="136"/>
        <v/>
      </c>
      <c r="I1770" s="15" t="str">
        <f t="shared" si="137"/>
        <v/>
      </c>
      <c r="J1770" s="10"/>
      <c r="K1770" s="10"/>
      <c r="L1770" t="str">
        <f t="shared" si="138"/>
        <v/>
      </c>
      <c r="M1770" s="14" t="str">
        <f t="shared" si="139"/>
        <v/>
      </c>
    </row>
    <row r="1771" spans="1:13" x14ac:dyDescent="0.25">
      <c r="A1771" s="16"/>
      <c r="B1771" s="10"/>
      <c r="C1771" s="14" t="str">
        <f>IFERROR(INDEX(Menu!$C$6:$C$205,MATCH($B1771,Menu!$B$6:$B$205,0)),"")</f>
        <v/>
      </c>
      <c r="D1771" s="18"/>
      <c r="E1771" s="8" t="str">
        <f>IFERROR(INDEX(Menu!$E$6:$E$205,MATCH($B1771,Menu!$B$6:$B$205,0)),"")</f>
        <v/>
      </c>
      <c r="F1771" s="8" t="str">
        <f t="shared" si="135"/>
        <v/>
      </c>
      <c r="G1771" s="15" t="str">
        <f>IFERROR(INDEX(Menu!$D$6:$D$205,MATCH($B1771,Menu!$B$6:$B$205,0)),"")</f>
        <v/>
      </c>
      <c r="H1771" s="15" t="str">
        <f t="shared" si="136"/>
        <v/>
      </c>
      <c r="I1771" s="15" t="str">
        <f t="shared" si="137"/>
        <v/>
      </c>
      <c r="J1771" s="10"/>
      <c r="K1771" s="10"/>
      <c r="L1771" t="str">
        <f t="shared" si="138"/>
        <v/>
      </c>
      <c r="M1771" s="14" t="str">
        <f t="shared" si="139"/>
        <v/>
      </c>
    </row>
    <row r="1772" spans="1:13" x14ac:dyDescent="0.25">
      <c r="A1772" s="16"/>
      <c r="B1772" s="10"/>
      <c r="C1772" s="14" t="str">
        <f>IFERROR(INDEX(Menu!$C$6:$C$205,MATCH($B1772,Menu!$B$6:$B$205,0)),"")</f>
        <v/>
      </c>
      <c r="D1772" s="18"/>
      <c r="E1772" s="8" t="str">
        <f>IFERROR(INDEX(Menu!$E$6:$E$205,MATCH($B1772,Menu!$B$6:$B$205,0)),"")</f>
        <v/>
      </c>
      <c r="F1772" s="8" t="str">
        <f t="shared" si="135"/>
        <v/>
      </c>
      <c r="G1772" s="15" t="str">
        <f>IFERROR(INDEX(Menu!$D$6:$D$205,MATCH($B1772,Menu!$B$6:$B$205,0)),"")</f>
        <v/>
      </c>
      <c r="H1772" s="15" t="str">
        <f t="shared" si="136"/>
        <v/>
      </c>
      <c r="I1772" s="15" t="str">
        <f t="shared" si="137"/>
        <v/>
      </c>
      <c r="J1772" s="10"/>
      <c r="K1772" s="10"/>
      <c r="L1772" t="str">
        <f t="shared" si="138"/>
        <v/>
      </c>
      <c r="M1772" s="14" t="str">
        <f t="shared" si="139"/>
        <v/>
      </c>
    </row>
    <row r="1773" spans="1:13" x14ac:dyDescent="0.25">
      <c r="A1773" s="16"/>
      <c r="B1773" s="10"/>
      <c r="C1773" s="14" t="str">
        <f>IFERROR(INDEX(Menu!$C$6:$C$205,MATCH($B1773,Menu!$B$6:$B$205,0)),"")</f>
        <v/>
      </c>
      <c r="D1773" s="18"/>
      <c r="E1773" s="8" t="str">
        <f>IFERROR(INDEX(Menu!$E$6:$E$205,MATCH($B1773,Menu!$B$6:$B$205,0)),"")</f>
        <v/>
      </c>
      <c r="F1773" s="8" t="str">
        <f t="shared" si="135"/>
        <v/>
      </c>
      <c r="G1773" s="15" t="str">
        <f>IFERROR(INDEX(Menu!$D$6:$D$205,MATCH($B1773,Menu!$B$6:$B$205,0)),"")</f>
        <v/>
      </c>
      <c r="H1773" s="15" t="str">
        <f t="shared" si="136"/>
        <v/>
      </c>
      <c r="I1773" s="15" t="str">
        <f t="shared" si="137"/>
        <v/>
      </c>
      <c r="J1773" s="10"/>
      <c r="K1773" s="10"/>
      <c r="L1773" t="str">
        <f t="shared" si="138"/>
        <v/>
      </c>
      <c r="M1773" s="14" t="str">
        <f t="shared" si="139"/>
        <v/>
      </c>
    </row>
    <row r="1774" spans="1:13" x14ac:dyDescent="0.25">
      <c r="A1774" s="16"/>
      <c r="B1774" s="10"/>
      <c r="C1774" s="14" t="str">
        <f>IFERROR(INDEX(Menu!$C$6:$C$205,MATCH($B1774,Menu!$B$6:$B$205,0)),"")</f>
        <v/>
      </c>
      <c r="D1774" s="18"/>
      <c r="E1774" s="8" t="str">
        <f>IFERROR(INDEX(Menu!$E$6:$E$205,MATCH($B1774,Menu!$B$6:$B$205,0)),"")</f>
        <v/>
      </c>
      <c r="F1774" s="8" t="str">
        <f t="shared" si="135"/>
        <v/>
      </c>
      <c r="G1774" s="15" t="str">
        <f>IFERROR(INDEX(Menu!$D$6:$D$205,MATCH($B1774,Menu!$B$6:$B$205,0)),"")</f>
        <v/>
      </c>
      <c r="H1774" s="15" t="str">
        <f t="shared" si="136"/>
        <v/>
      </c>
      <c r="I1774" s="15" t="str">
        <f t="shared" si="137"/>
        <v/>
      </c>
      <c r="J1774" s="10"/>
      <c r="K1774" s="10"/>
      <c r="L1774" t="str">
        <f t="shared" si="138"/>
        <v/>
      </c>
      <c r="M1774" s="14" t="str">
        <f t="shared" si="139"/>
        <v/>
      </c>
    </row>
    <row r="1775" spans="1:13" x14ac:dyDescent="0.25">
      <c r="A1775" s="16"/>
      <c r="B1775" s="10"/>
      <c r="C1775" s="14" t="str">
        <f>IFERROR(INDEX(Menu!$C$6:$C$205,MATCH($B1775,Menu!$B$6:$B$205,0)),"")</f>
        <v/>
      </c>
      <c r="D1775" s="18"/>
      <c r="E1775" s="8" t="str">
        <f>IFERROR(INDEX(Menu!$E$6:$E$205,MATCH($B1775,Menu!$B$6:$B$205,0)),"")</f>
        <v/>
      </c>
      <c r="F1775" s="8" t="str">
        <f t="shared" si="135"/>
        <v/>
      </c>
      <c r="G1775" s="15" t="str">
        <f>IFERROR(INDEX(Menu!$D$6:$D$205,MATCH($B1775,Menu!$B$6:$B$205,0)),"")</f>
        <v/>
      </c>
      <c r="H1775" s="15" t="str">
        <f t="shared" si="136"/>
        <v/>
      </c>
      <c r="I1775" s="15" t="str">
        <f t="shared" si="137"/>
        <v/>
      </c>
      <c r="J1775" s="10"/>
      <c r="K1775" s="10"/>
      <c r="L1775" t="str">
        <f t="shared" si="138"/>
        <v/>
      </c>
      <c r="M1775" s="14" t="str">
        <f t="shared" si="139"/>
        <v/>
      </c>
    </row>
    <row r="1776" spans="1:13" x14ac:dyDescent="0.25">
      <c r="A1776" s="16"/>
      <c r="B1776" s="10"/>
      <c r="C1776" s="14" t="str">
        <f>IFERROR(INDEX(Menu!$C$6:$C$205,MATCH($B1776,Menu!$B$6:$B$205,0)),"")</f>
        <v/>
      </c>
      <c r="D1776" s="18"/>
      <c r="E1776" s="8" t="str">
        <f>IFERROR(INDEX(Menu!$E$6:$E$205,MATCH($B1776,Menu!$B$6:$B$205,0)),"")</f>
        <v/>
      </c>
      <c r="F1776" s="8" t="str">
        <f t="shared" si="135"/>
        <v/>
      </c>
      <c r="G1776" s="15" t="str">
        <f>IFERROR(INDEX(Menu!$D$6:$D$205,MATCH($B1776,Menu!$B$6:$B$205,0)),"")</f>
        <v/>
      </c>
      <c r="H1776" s="15" t="str">
        <f t="shared" si="136"/>
        <v/>
      </c>
      <c r="I1776" s="15" t="str">
        <f t="shared" si="137"/>
        <v/>
      </c>
      <c r="J1776" s="10"/>
      <c r="K1776" s="10"/>
      <c r="L1776" t="str">
        <f t="shared" si="138"/>
        <v/>
      </c>
      <c r="M1776" s="14" t="str">
        <f t="shared" si="139"/>
        <v/>
      </c>
    </row>
    <row r="1777" spans="1:13" x14ac:dyDescent="0.25">
      <c r="A1777" s="16"/>
      <c r="B1777" s="10"/>
      <c r="C1777" s="14" t="str">
        <f>IFERROR(INDEX(Menu!$C$6:$C$205,MATCH($B1777,Menu!$B$6:$B$205,0)),"")</f>
        <v/>
      </c>
      <c r="D1777" s="18"/>
      <c r="E1777" s="8" t="str">
        <f>IFERROR(INDEX(Menu!$E$6:$E$205,MATCH($B1777,Menu!$B$6:$B$205,0)),"")</f>
        <v/>
      </c>
      <c r="F1777" s="8" t="str">
        <f t="shared" si="135"/>
        <v/>
      </c>
      <c r="G1777" s="15" t="str">
        <f>IFERROR(INDEX(Menu!$D$6:$D$205,MATCH($B1777,Menu!$B$6:$B$205,0)),"")</f>
        <v/>
      </c>
      <c r="H1777" s="15" t="str">
        <f t="shared" si="136"/>
        <v/>
      </c>
      <c r="I1777" s="15" t="str">
        <f t="shared" si="137"/>
        <v/>
      </c>
      <c r="J1777" s="10"/>
      <c r="K1777" s="10"/>
      <c r="L1777" t="str">
        <f t="shared" si="138"/>
        <v/>
      </c>
      <c r="M1777" s="14" t="str">
        <f t="shared" si="139"/>
        <v/>
      </c>
    </row>
    <row r="1778" spans="1:13" x14ac:dyDescent="0.25">
      <c r="A1778" s="16"/>
      <c r="B1778" s="10"/>
      <c r="C1778" s="14" t="str">
        <f>IFERROR(INDEX(Menu!$C$6:$C$205,MATCH($B1778,Menu!$B$6:$B$205,0)),"")</f>
        <v/>
      </c>
      <c r="D1778" s="18"/>
      <c r="E1778" s="8" t="str">
        <f>IFERROR(INDEX(Menu!$E$6:$E$205,MATCH($B1778,Menu!$B$6:$B$205,0)),"")</f>
        <v/>
      </c>
      <c r="F1778" s="8" t="str">
        <f t="shared" si="135"/>
        <v/>
      </c>
      <c r="G1778" s="15" t="str">
        <f>IFERROR(INDEX(Menu!$D$6:$D$205,MATCH($B1778,Menu!$B$6:$B$205,0)),"")</f>
        <v/>
      </c>
      <c r="H1778" s="15" t="str">
        <f t="shared" si="136"/>
        <v/>
      </c>
      <c r="I1778" s="15" t="str">
        <f t="shared" si="137"/>
        <v/>
      </c>
      <c r="J1778" s="10"/>
      <c r="K1778" s="10"/>
      <c r="L1778" t="str">
        <f t="shared" si="138"/>
        <v/>
      </c>
      <c r="M1778" s="14" t="str">
        <f t="shared" si="139"/>
        <v/>
      </c>
    </row>
    <row r="1779" spans="1:13" x14ac:dyDescent="0.25">
      <c r="A1779" s="16"/>
      <c r="B1779" s="10"/>
      <c r="C1779" s="14" t="str">
        <f>IFERROR(INDEX(Menu!$C$6:$C$205,MATCH($B1779,Menu!$B$6:$B$205,0)),"")</f>
        <v/>
      </c>
      <c r="D1779" s="18"/>
      <c r="E1779" s="8" t="str">
        <f>IFERROR(INDEX(Menu!$E$6:$E$205,MATCH($B1779,Menu!$B$6:$B$205,0)),"")</f>
        <v/>
      </c>
      <c r="F1779" s="8" t="str">
        <f t="shared" si="135"/>
        <v/>
      </c>
      <c r="G1779" s="15" t="str">
        <f>IFERROR(INDEX(Menu!$D$6:$D$205,MATCH($B1779,Menu!$B$6:$B$205,0)),"")</f>
        <v/>
      </c>
      <c r="H1779" s="15" t="str">
        <f t="shared" si="136"/>
        <v/>
      </c>
      <c r="I1779" s="15" t="str">
        <f t="shared" si="137"/>
        <v/>
      </c>
      <c r="J1779" s="10"/>
      <c r="K1779" s="10"/>
      <c r="L1779" t="str">
        <f t="shared" si="138"/>
        <v/>
      </c>
      <c r="M1779" s="14" t="str">
        <f t="shared" si="139"/>
        <v/>
      </c>
    </row>
    <row r="1780" spans="1:13" x14ac:dyDescent="0.25">
      <c r="A1780" s="16"/>
      <c r="B1780" s="10"/>
      <c r="C1780" s="14" t="str">
        <f>IFERROR(INDEX(Menu!$C$6:$C$205,MATCH($B1780,Menu!$B$6:$B$205,0)),"")</f>
        <v/>
      </c>
      <c r="D1780" s="18"/>
      <c r="E1780" s="8" t="str">
        <f>IFERROR(INDEX(Menu!$E$6:$E$205,MATCH($B1780,Menu!$B$6:$B$205,0)),"")</f>
        <v/>
      </c>
      <c r="F1780" s="8" t="str">
        <f t="shared" si="135"/>
        <v/>
      </c>
      <c r="G1780" s="15" t="str">
        <f>IFERROR(INDEX(Menu!$D$6:$D$205,MATCH($B1780,Menu!$B$6:$B$205,0)),"")</f>
        <v/>
      </c>
      <c r="H1780" s="15" t="str">
        <f t="shared" si="136"/>
        <v/>
      </c>
      <c r="I1780" s="15" t="str">
        <f t="shared" si="137"/>
        <v/>
      </c>
      <c r="J1780" s="10"/>
      <c r="K1780" s="10"/>
      <c r="L1780" t="str">
        <f t="shared" si="138"/>
        <v/>
      </c>
      <c r="M1780" s="14" t="str">
        <f t="shared" si="139"/>
        <v/>
      </c>
    </row>
    <row r="1781" spans="1:13" x14ac:dyDescent="0.25">
      <c r="A1781" s="16"/>
      <c r="B1781" s="10"/>
      <c r="C1781" s="14" t="str">
        <f>IFERROR(INDEX(Menu!$C$6:$C$205,MATCH($B1781,Menu!$B$6:$B$205,0)),"")</f>
        <v/>
      </c>
      <c r="D1781" s="18"/>
      <c r="E1781" s="8" t="str">
        <f>IFERROR(INDEX(Menu!$E$6:$E$205,MATCH($B1781,Menu!$B$6:$B$205,0)),"")</f>
        <v/>
      </c>
      <c r="F1781" s="8" t="str">
        <f t="shared" si="135"/>
        <v/>
      </c>
      <c r="G1781" s="15" t="str">
        <f>IFERROR(INDEX(Menu!$D$6:$D$205,MATCH($B1781,Menu!$B$6:$B$205,0)),"")</f>
        <v/>
      </c>
      <c r="H1781" s="15" t="str">
        <f t="shared" si="136"/>
        <v/>
      </c>
      <c r="I1781" s="15" t="str">
        <f t="shared" si="137"/>
        <v/>
      </c>
      <c r="J1781" s="10"/>
      <c r="K1781" s="10"/>
      <c r="L1781" t="str">
        <f t="shared" si="138"/>
        <v/>
      </c>
      <c r="M1781" s="14" t="str">
        <f t="shared" si="139"/>
        <v/>
      </c>
    </row>
    <row r="1782" spans="1:13" x14ac:dyDescent="0.25">
      <c r="A1782" s="16"/>
      <c r="B1782" s="10"/>
      <c r="C1782" s="14" t="str">
        <f>IFERROR(INDEX(Menu!$C$6:$C$205,MATCH($B1782,Menu!$B$6:$B$205,0)),"")</f>
        <v/>
      </c>
      <c r="D1782" s="18"/>
      <c r="E1782" s="8" t="str">
        <f>IFERROR(INDEX(Menu!$E$6:$E$205,MATCH($B1782,Menu!$B$6:$B$205,0)),"")</f>
        <v/>
      </c>
      <c r="F1782" s="8" t="str">
        <f t="shared" si="135"/>
        <v/>
      </c>
      <c r="G1782" s="15" t="str">
        <f>IFERROR(INDEX(Menu!$D$6:$D$205,MATCH($B1782,Menu!$B$6:$B$205,0)),"")</f>
        <v/>
      </c>
      <c r="H1782" s="15" t="str">
        <f t="shared" si="136"/>
        <v/>
      </c>
      <c r="I1782" s="15" t="str">
        <f t="shared" si="137"/>
        <v/>
      </c>
      <c r="J1782" s="10"/>
      <c r="K1782" s="10"/>
      <c r="L1782" t="str">
        <f t="shared" si="138"/>
        <v/>
      </c>
      <c r="M1782" s="14" t="str">
        <f t="shared" si="139"/>
        <v/>
      </c>
    </row>
    <row r="1783" spans="1:13" x14ac:dyDescent="0.25">
      <c r="A1783" s="16"/>
      <c r="B1783" s="10"/>
      <c r="C1783" s="14" t="str">
        <f>IFERROR(INDEX(Menu!$C$6:$C$205,MATCH($B1783,Menu!$B$6:$B$205,0)),"")</f>
        <v/>
      </c>
      <c r="D1783" s="18"/>
      <c r="E1783" s="8" t="str">
        <f>IFERROR(INDEX(Menu!$E$6:$E$205,MATCH($B1783,Menu!$B$6:$B$205,0)),"")</f>
        <v/>
      </c>
      <c r="F1783" s="8" t="str">
        <f t="shared" si="135"/>
        <v/>
      </c>
      <c r="G1783" s="15" t="str">
        <f>IFERROR(INDEX(Menu!$D$6:$D$205,MATCH($B1783,Menu!$B$6:$B$205,0)),"")</f>
        <v/>
      </c>
      <c r="H1783" s="15" t="str">
        <f t="shared" si="136"/>
        <v/>
      </c>
      <c r="I1783" s="15" t="str">
        <f t="shared" si="137"/>
        <v/>
      </c>
      <c r="J1783" s="10"/>
      <c r="K1783" s="10"/>
      <c r="L1783" t="str">
        <f t="shared" si="138"/>
        <v/>
      </c>
      <c r="M1783" s="14" t="str">
        <f t="shared" si="139"/>
        <v/>
      </c>
    </row>
    <row r="1784" spans="1:13" x14ac:dyDescent="0.25">
      <c r="A1784" s="16"/>
      <c r="B1784" s="10"/>
      <c r="C1784" s="14" t="str">
        <f>IFERROR(INDEX(Menu!$C$6:$C$205,MATCH($B1784,Menu!$B$6:$B$205,0)),"")</f>
        <v/>
      </c>
      <c r="D1784" s="18"/>
      <c r="E1784" s="8" t="str">
        <f>IFERROR(INDEX(Menu!$E$6:$E$205,MATCH($B1784,Menu!$B$6:$B$205,0)),"")</f>
        <v/>
      </c>
      <c r="F1784" s="8" t="str">
        <f t="shared" si="135"/>
        <v/>
      </c>
      <c r="G1784" s="15" t="str">
        <f>IFERROR(INDEX(Menu!$D$6:$D$205,MATCH($B1784,Menu!$B$6:$B$205,0)),"")</f>
        <v/>
      </c>
      <c r="H1784" s="15" t="str">
        <f t="shared" si="136"/>
        <v/>
      </c>
      <c r="I1784" s="15" t="str">
        <f t="shared" si="137"/>
        <v/>
      </c>
      <c r="J1784" s="10"/>
      <c r="K1784" s="10"/>
      <c r="L1784" t="str">
        <f t="shared" si="138"/>
        <v/>
      </c>
      <c r="M1784" s="14" t="str">
        <f t="shared" si="139"/>
        <v/>
      </c>
    </row>
    <row r="1785" spans="1:13" x14ac:dyDescent="0.25">
      <c r="A1785" s="16"/>
      <c r="B1785" s="10"/>
      <c r="C1785" s="14" t="str">
        <f>IFERROR(INDEX(Menu!$C$6:$C$205,MATCH($B1785,Menu!$B$6:$B$205,0)),"")</f>
        <v/>
      </c>
      <c r="D1785" s="18"/>
      <c r="E1785" s="8" t="str">
        <f>IFERROR(INDEX(Menu!$E$6:$E$205,MATCH($B1785,Menu!$B$6:$B$205,0)),"")</f>
        <v/>
      </c>
      <c r="F1785" s="8" t="str">
        <f t="shared" si="135"/>
        <v/>
      </c>
      <c r="G1785" s="15" t="str">
        <f>IFERROR(INDEX(Menu!$D$6:$D$205,MATCH($B1785,Menu!$B$6:$B$205,0)),"")</f>
        <v/>
      </c>
      <c r="H1785" s="15" t="str">
        <f t="shared" si="136"/>
        <v/>
      </c>
      <c r="I1785" s="15" t="str">
        <f t="shared" si="137"/>
        <v/>
      </c>
      <c r="J1785" s="10"/>
      <c r="K1785" s="10"/>
      <c r="L1785" t="str">
        <f t="shared" si="138"/>
        <v/>
      </c>
      <c r="M1785" s="14" t="str">
        <f t="shared" si="139"/>
        <v/>
      </c>
    </row>
    <row r="1786" spans="1:13" x14ac:dyDescent="0.25">
      <c r="A1786" s="16"/>
      <c r="B1786" s="10"/>
      <c r="C1786" s="14" t="str">
        <f>IFERROR(INDEX(Menu!$C$6:$C$205,MATCH($B1786,Menu!$B$6:$B$205,0)),"")</f>
        <v/>
      </c>
      <c r="D1786" s="18"/>
      <c r="E1786" s="8" t="str">
        <f>IFERROR(INDEX(Menu!$E$6:$E$205,MATCH($B1786,Menu!$B$6:$B$205,0)),"")</f>
        <v/>
      </c>
      <c r="F1786" s="8" t="str">
        <f t="shared" si="135"/>
        <v/>
      </c>
      <c r="G1786" s="15" t="str">
        <f>IFERROR(INDEX(Menu!$D$6:$D$205,MATCH($B1786,Menu!$B$6:$B$205,0)),"")</f>
        <v/>
      </c>
      <c r="H1786" s="15" t="str">
        <f t="shared" si="136"/>
        <v/>
      </c>
      <c r="I1786" s="15" t="str">
        <f t="shared" si="137"/>
        <v/>
      </c>
      <c r="J1786" s="10"/>
      <c r="K1786" s="10"/>
      <c r="L1786" t="str">
        <f t="shared" si="138"/>
        <v/>
      </c>
      <c r="M1786" s="14" t="str">
        <f t="shared" si="139"/>
        <v/>
      </c>
    </row>
    <row r="1787" spans="1:13" x14ac:dyDescent="0.25">
      <c r="A1787" s="16"/>
      <c r="B1787" s="10"/>
      <c r="C1787" s="14" t="str">
        <f>IFERROR(INDEX(Menu!$C$6:$C$205,MATCH($B1787,Menu!$B$6:$B$205,0)),"")</f>
        <v/>
      </c>
      <c r="D1787" s="18"/>
      <c r="E1787" s="8" t="str">
        <f>IFERROR(INDEX(Menu!$E$6:$E$205,MATCH($B1787,Menu!$B$6:$B$205,0)),"")</f>
        <v/>
      </c>
      <c r="F1787" s="8" t="str">
        <f t="shared" si="135"/>
        <v/>
      </c>
      <c r="G1787" s="15" t="str">
        <f>IFERROR(INDEX(Menu!$D$6:$D$205,MATCH($B1787,Menu!$B$6:$B$205,0)),"")</f>
        <v/>
      </c>
      <c r="H1787" s="15" t="str">
        <f t="shared" si="136"/>
        <v/>
      </c>
      <c r="I1787" s="15" t="str">
        <f t="shared" si="137"/>
        <v/>
      </c>
      <c r="J1787" s="10"/>
      <c r="K1787" s="10"/>
      <c r="L1787" t="str">
        <f t="shared" si="138"/>
        <v/>
      </c>
      <c r="M1787" s="14" t="str">
        <f t="shared" si="139"/>
        <v/>
      </c>
    </row>
    <row r="1788" spans="1:13" x14ac:dyDescent="0.25">
      <c r="A1788" s="16"/>
      <c r="B1788" s="10"/>
      <c r="C1788" s="14" t="str">
        <f>IFERROR(INDEX(Menu!$C$6:$C$205,MATCH($B1788,Menu!$B$6:$B$205,0)),"")</f>
        <v/>
      </c>
      <c r="D1788" s="18"/>
      <c r="E1788" s="8" t="str">
        <f>IFERROR(INDEX(Menu!$E$6:$E$205,MATCH($B1788,Menu!$B$6:$B$205,0)),"")</f>
        <v/>
      </c>
      <c r="F1788" s="8" t="str">
        <f t="shared" si="135"/>
        <v/>
      </c>
      <c r="G1788" s="15" t="str">
        <f>IFERROR(INDEX(Menu!$D$6:$D$205,MATCH($B1788,Menu!$B$6:$B$205,0)),"")</f>
        <v/>
      </c>
      <c r="H1788" s="15" t="str">
        <f t="shared" si="136"/>
        <v/>
      </c>
      <c r="I1788" s="15" t="str">
        <f t="shared" si="137"/>
        <v/>
      </c>
      <c r="J1788" s="10"/>
      <c r="K1788" s="10"/>
      <c r="L1788" t="str">
        <f t="shared" si="138"/>
        <v/>
      </c>
      <c r="M1788" s="14" t="str">
        <f t="shared" si="139"/>
        <v/>
      </c>
    </row>
    <row r="1789" spans="1:13" x14ac:dyDescent="0.25">
      <c r="A1789" s="16"/>
      <c r="B1789" s="10"/>
      <c r="C1789" s="14" t="str">
        <f>IFERROR(INDEX(Menu!$C$6:$C$205,MATCH($B1789,Menu!$B$6:$B$205,0)),"")</f>
        <v/>
      </c>
      <c r="D1789" s="18"/>
      <c r="E1789" s="8" t="str">
        <f>IFERROR(INDEX(Menu!$E$6:$E$205,MATCH($B1789,Menu!$B$6:$B$205,0)),"")</f>
        <v/>
      </c>
      <c r="F1789" s="8" t="str">
        <f t="shared" si="135"/>
        <v/>
      </c>
      <c r="G1789" s="15" t="str">
        <f>IFERROR(INDEX(Menu!$D$6:$D$205,MATCH($B1789,Menu!$B$6:$B$205,0)),"")</f>
        <v/>
      </c>
      <c r="H1789" s="15" t="str">
        <f t="shared" si="136"/>
        <v/>
      </c>
      <c r="I1789" s="15" t="str">
        <f t="shared" si="137"/>
        <v/>
      </c>
      <c r="J1789" s="10"/>
      <c r="K1789" s="10"/>
      <c r="L1789" t="str">
        <f t="shared" si="138"/>
        <v/>
      </c>
      <c r="M1789" s="14" t="str">
        <f t="shared" si="139"/>
        <v/>
      </c>
    </row>
    <row r="1790" spans="1:13" x14ac:dyDescent="0.25">
      <c r="A1790" s="16"/>
      <c r="B1790" s="10"/>
      <c r="C1790" s="14" t="str">
        <f>IFERROR(INDEX(Menu!$C$6:$C$205,MATCH($B1790,Menu!$B$6:$B$205,0)),"")</f>
        <v/>
      </c>
      <c r="D1790" s="18"/>
      <c r="E1790" s="8" t="str">
        <f>IFERROR(INDEX(Menu!$E$6:$E$205,MATCH($B1790,Menu!$B$6:$B$205,0)),"")</f>
        <v/>
      </c>
      <c r="F1790" s="8" t="str">
        <f t="shared" si="135"/>
        <v/>
      </c>
      <c r="G1790" s="15" t="str">
        <f>IFERROR(INDEX(Menu!$D$6:$D$205,MATCH($B1790,Menu!$B$6:$B$205,0)),"")</f>
        <v/>
      </c>
      <c r="H1790" s="15" t="str">
        <f t="shared" si="136"/>
        <v/>
      </c>
      <c r="I1790" s="15" t="str">
        <f t="shared" si="137"/>
        <v/>
      </c>
      <c r="J1790" s="10"/>
      <c r="K1790" s="10"/>
      <c r="L1790" t="str">
        <f t="shared" si="138"/>
        <v/>
      </c>
      <c r="M1790" s="14" t="str">
        <f t="shared" si="139"/>
        <v/>
      </c>
    </row>
    <row r="1791" spans="1:13" x14ac:dyDescent="0.25">
      <c r="A1791" s="16"/>
      <c r="B1791" s="10"/>
      <c r="C1791" s="14" t="str">
        <f>IFERROR(INDEX(Menu!$C$6:$C$205,MATCH($B1791,Menu!$B$6:$B$205,0)),"")</f>
        <v/>
      </c>
      <c r="D1791" s="18"/>
      <c r="E1791" s="8" t="str">
        <f>IFERROR(INDEX(Menu!$E$6:$E$205,MATCH($B1791,Menu!$B$6:$B$205,0)),"")</f>
        <v/>
      </c>
      <c r="F1791" s="8" t="str">
        <f t="shared" si="135"/>
        <v/>
      </c>
      <c r="G1791" s="15" t="str">
        <f>IFERROR(INDEX(Menu!$D$6:$D$205,MATCH($B1791,Menu!$B$6:$B$205,0)),"")</f>
        <v/>
      </c>
      <c r="H1791" s="15" t="str">
        <f t="shared" si="136"/>
        <v/>
      </c>
      <c r="I1791" s="15" t="str">
        <f t="shared" si="137"/>
        <v/>
      </c>
      <c r="J1791" s="10"/>
      <c r="K1791" s="10"/>
      <c r="L1791" t="str">
        <f t="shared" si="138"/>
        <v/>
      </c>
      <c r="M1791" s="14" t="str">
        <f t="shared" si="139"/>
        <v/>
      </c>
    </row>
    <row r="1792" spans="1:13" x14ac:dyDescent="0.25">
      <c r="A1792" s="16"/>
      <c r="B1792" s="10"/>
      <c r="C1792" s="14" t="str">
        <f>IFERROR(INDEX(Menu!$C$6:$C$205,MATCH($B1792,Menu!$B$6:$B$205,0)),"")</f>
        <v/>
      </c>
      <c r="D1792" s="18"/>
      <c r="E1792" s="8" t="str">
        <f>IFERROR(INDEX(Menu!$E$6:$E$205,MATCH($B1792,Menu!$B$6:$B$205,0)),"")</f>
        <v/>
      </c>
      <c r="F1792" s="8" t="str">
        <f t="shared" si="135"/>
        <v/>
      </c>
      <c r="G1792" s="15" t="str">
        <f>IFERROR(INDEX(Menu!$D$6:$D$205,MATCH($B1792,Menu!$B$6:$B$205,0)),"")</f>
        <v/>
      </c>
      <c r="H1792" s="15" t="str">
        <f t="shared" si="136"/>
        <v/>
      </c>
      <c r="I1792" s="15" t="str">
        <f t="shared" si="137"/>
        <v/>
      </c>
      <c r="J1792" s="10"/>
      <c r="K1792" s="10"/>
      <c r="L1792" t="str">
        <f t="shared" si="138"/>
        <v/>
      </c>
      <c r="M1792" s="14" t="str">
        <f t="shared" si="139"/>
        <v/>
      </c>
    </row>
    <row r="1793" spans="1:13" x14ac:dyDescent="0.25">
      <c r="A1793" s="16"/>
      <c r="B1793" s="10"/>
      <c r="C1793" s="14" t="str">
        <f>IFERROR(INDEX(Menu!$C$6:$C$205,MATCH($B1793,Menu!$B$6:$B$205,0)),"")</f>
        <v/>
      </c>
      <c r="D1793" s="18"/>
      <c r="E1793" s="8" t="str">
        <f>IFERROR(INDEX(Menu!$E$6:$E$205,MATCH($B1793,Menu!$B$6:$B$205,0)),"")</f>
        <v/>
      </c>
      <c r="F1793" s="8" t="str">
        <f t="shared" si="135"/>
        <v/>
      </c>
      <c r="G1793" s="15" t="str">
        <f>IFERROR(INDEX(Menu!$D$6:$D$205,MATCH($B1793,Menu!$B$6:$B$205,0)),"")</f>
        <v/>
      </c>
      <c r="H1793" s="15" t="str">
        <f t="shared" si="136"/>
        <v/>
      </c>
      <c r="I1793" s="15" t="str">
        <f t="shared" si="137"/>
        <v/>
      </c>
      <c r="J1793" s="10"/>
      <c r="K1793" s="10"/>
      <c r="L1793" t="str">
        <f t="shared" si="138"/>
        <v/>
      </c>
      <c r="M1793" s="14" t="str">
        <f t="shared" si="139"/>
        <v/>
      </c>
    </row>
    <row r="1794" spans="1:13" x14ac:dyDescent="0.25">
      <c r="A1794" s="16"/>
      <c r="B1794" s="10"/>
      <c r="C1794" s="14" t="str">
        <f>IFERROR(INDEX(Menu!$C$6:$C$205,MATCH($B1794,Menu!$B$6:$B$205,0)),"")</f>
        <v/>
      </c>
      <c r="D1794" s="18"/>
      <c r="E1794" s="8" t="str">
        <f>IFERROR(INDEX(Menu!$E$6:$E$205,MATCH($B1794,Menu!$B$6:$B$205,0)),"")</f>
        <v/>
      </c>
      <c r="F1794" s="8" t="str">
        <f t="shared" si="135"/>
        <v/>
      </c>
      <c r="G1794" s="15" t="str">
        <f>IFERROR(INDEX(Menu!$D$6:$D$205,MATCH($B1794,Menu!$B$6:$B$205,0)),"")</f>
        <v/>
      </c>
      <c r="H1794" s="15" t="str">
        <f t="shared" si="136"/>
        <v/>
      </c>
      <c r="I1794" s="15" t="str">
        <f t="shared" si="137"/>
        <v/>
      </c>
      <c r="J1794" s="10"/>
      <c r="K1794" s="10"/>
      <c r="L1794" t="str">
        <f t="shared" si="138"/>
        <v/>
      </c>
      <c r="M1794" s="14" t="str">
        <f t="shared" si="139"/>
        <v/>
      </c>
    </row>
    <row r="1795" spans="1:13" x14ac:dyDescent="0.25">
      <c r="A1795" s="16"/>
      <c r="B1795" s="10"/>
      <c r="C1795" s="14" t="str">
        <f>IFERROR(INDEX(Menu!$C$6:$C$205,MATCH($B1795,Menu!$B$6:$B$205,0)),"")</f>
        <v/>
      </c>
      <c r="D1795" s="18"/>
      <c r="E1795" s="8" t="str">
        <f>IFERROR(INDEX(Menu!$E$6:$E$205,MATCH($B1795,Menu!$B$6:$B$205,0)),"")</f>
        <v/>
      </c>
      <c r="F1795" s="8" t="str">
        <f t="shared" si="135"/>
        <v/>
      </c>
      <c r="G1795" s="15" t="str">
        <f>IFERROR(INDEX(Menu!$D$6:$D$205,MATCH($B1795,Menu!$B$6:$B$205,0)),"")</f>
        <v/>
      </c>
      <c r="H1795" s="15" t="str">
        <f t="shared" si="136"/>
        <v/>
      </c>
      <c r="I1795" s="15" t="str">
        <f t="shared" si="137"/>
        <v/>
      </c>
      <c r="J1795" s="10"/>
      <c r="K1795" s="10"/>
      <c r="L1795" t="str">
        <f t="shared" si="138"/>
        <v/>
      </c>
      <c r="M1795" s="14" t="str">
        <f t="shared" si="139"/>
        <v/>
      </c>
    </row>
    <row r="1796" spans="1:13" x14ac:dyDescent="0.25">
      <c r="A1796" s="16"/>
      <c r="B1796" s="10"/>
      <c r="C1796" s="14" t="str">
        <f>IFERROR(INDEX(Menu!$C$6:$C$205,MATCH($B1796,Menu!$B$6:$B$205,0)),"")</f>
        <v/>
      </c>
      <c r="D1796" s="18"/>
      <c r="E1796" s="8" t="str">
        <f>IFERROR(INDEX(Menu!$E$6:$E$205,MATCH($B1796,Menu!$B$6:$B$205,0)),"")</f>
        <v/>
      </c>
      <c r="F1796" s="8" t="str">
        <f t="shared" si="135"/>
        <v/>
      </c>
      <c r="G1796" s="15" t="str">
        <f>IFERROR(INDEX(Menu!$D$6:$D$205,MATCH($B1796,Menu!$B$6:$B$205,0)),"")</f>
        <v/>
      </c>
      <c r="H1796" s="15" t="str">
        <f t="shared" si="136"/>
        <v/>
      </c>
      <c r="I1796" s="15" t="str">
        <f t="shared" si="137"/>
        <v/>
      </c>
      <c r="J1796" s="10"/>
      <c r="K1796" s="10"/>
      <c r="L1796" t="str">
        <f t="shared" si="138"/>
        <v/>
      </c>
      <c r="M1796" s="14" t="str">
        <f t="shared" si="139"/>
        <v/>
      </c>
    </row>
    <row r="1797" spans="1:13" x14ac:dyDescent="0.25">
      <c r="A1797" s="16"/>
      <c r="B1797" s="10"/>
      <c r="C1797" s="14" t="str">
        <f>IFERROR(INDEX(Menu!$C$6:$C$205,MATCH($B1797,Menu!$B$6:$B$205,0)),"")</f>
        <v/>
      </c>
      <c r="D1797" s="18"/>
      <c r="E1797" s="8" t="str">
        <f>IFERROR(INDEX(Menu!$E$6:$E$205,MATCH($B1797,Menu!$B$6:$B$205,0)),"")</f>
        <v/>
      </c>
      <c r="F1797" s="8" t="str">
        <f t="shared" si="135"/>
        <v/>
      </c>
      <c r="G1797" s="15" t="str">
        <f>IFERROR(INDEX(Menu!$D$6:$D$205,MATCH($B1797,Menu!$B$6:$B$205,0)),"")</f>
        <v/>
      </c>
      <c r="H1797" s="15" t="str">
        <f t="shared" si="136"/>
        <v/>
      </c>
      <c r="I1797" s="15" t="str">
        <f t="shared" si="137"/>
        <v/>
      </c>
      <c r="J1797" s="10"/>
      <c r="K1797" s="10"/>
      <c r="L1797" t="str">
        <f t="shared" si="138"/>
        <v/>
      </c>
      <c r="M1797" s="14" t="str">
        <f t="shared" si="139"/>
        <v/>
      </c>
    </row>
    <row r="1798" spans="1:13" x14ac:dyDescent="0.25">
      <c r="A1798" s="16"/>
      <c r="B1798" s="10"/>
      <c r="C1798" s="14" t="str">
        <f>IFERROR(INDEX(Menu!$C$6:$C$205,MATCH($B1798,Menu!$B$6:$B$205,0)),"")</f>
        <v/>
      </c>
      <c r="D1798" s="18"/>
      <c r="E1798" s="8" t="str">
        <f>IFERROR(INDEX(Menu!$E$6:$E$205,MATCH($B1798,Menu!$B$6:$B$205,0)),"")</f>
        <v/>
      </c>
      <c r="F1798" s="8" t="str">
        <f t="shared" ref="F1798:F1861" si="140">IF(OR($D1798="",$E1798=""),"",$D1798*$E1798)</f>
        <v/>
      </c>
      <c r="G1798" s="15" t="str">
        <f>IFERROR(INDEX(Menu!$D$6:$D$205,MATCH($B1798,Menu!$B$6:$B$205,0)),"")</f>
        <v/>
      </c>
      <c r="H1798" s="15" t="str">
        <f t="shared" ref="H1798:H1861" si="141">IF(OR($D1798="",$G1798=""),"",$D1798*$G1798)</f>
        <v/>
      </c>
      <c r="I1798" s="15" t="str">
        <f t="shared" ref="I1798:I1861" si="142">IF(OR($F1798="",$H1798=""),"",$F1798-$H1798)</f>
        <v/>
      </c>
      <c r="J1798" s="10"/>
      <c r="K1798" s="10"/>
      <c r="L1798" t="str">
        <f t="shared" ref="L1798:L1861" si="143">IF($A1798="","",CHOOSE(WEEKDAY($A1798,2),"Lunes","Martes","Miercoles","Jueves","Viernes","Sabado","Domingo"))</f>
        <v/>
      </c>
      <c r="M1798" s="14" t="str">
        <f t="shared" ref="M1798:M1861" si="144">IF($A1798="","",TEXT($A1798,"YYYY-MM"))</f>
        <v/>
      </c>
    </row>
    <row r="1799" spans="1:13" x14ac:dyDescent="0.25">
      <c r="A1799" s="16"/>
      <c r="B1799" s="10"/>
      <c r="C1799" s="14" t="str">
        <f>IFERROR(INDEX(Menu!$C$6:$C$205,MATCH($B1799,Menu!$B$6:$B$205,0)),"")</f>
        <v/>
      </c>
      <c r="D1799" s="18"/>
      <c r="E1799" s="8" t="str">
        <f>IFERROR(INDEX(Menu!$E$6:$E$205,MATCH($B1799,Menu!$B$6:$B$205,0)),"")</f>
        <v/>
      </c>
      <c r="F1799" s="8" t="str">
        <f t="shared" si="140"/>
        <v/>
      </c>
      <c r="G1799" s="15" t="str">
        <f>IFERROR(INDEX(Menu!$D$6:$D$205,MATCH($B1799,Menu!$B$6:$B$205,0)),"")</f>
        <v/>
      </c>
      <c r="H1799" s="15" t="str">
        <f t="shared" si="141"/>
        <v/>
      </c>
      <c r="I1799" s="15" t="str">
        <f t="shared" si="142"/>
        <v/>
      </c>
      <c r="J1799" s="10"/>
      <c r="K1799" s="10"/>
      <c r="L1799" t="str">
        <f t="shared" si="143"/>
        <v/>
      </c>
      <c r="M1799" s="14" t="str">
        <f t="shared" si="144"/>
        <v/>
      </c>
    </row>
    <row r="1800" spans="1:13" x14ac:dyDescent="0.25">
      <c r="A1800" s="16"/>
      <c r="B1800" s="10"/>
      <c r="C1800" s="14" t="str">
        <f>IFERROR(INDEX(Menu!$C$6:$C$205,MATCH($B1800,Menu!$B$6:$B$205,0)),"")</f>
        <v/>
      </c>
      <c r="D1800" s="18"/>
      <c r="E1800" s="8" t="str">
        <f>IFERROR(INDEX(Menu!$E$6:$E$205,MATCH($B1800,Menu!$B$6:$B$205,0)),"")</f>
        <v/>
      </c>
      <c r="F1800" s="8" t="str">
        <f t="shared" si="140"/>
        <v/>
      </c>
      <c r="G1800" s="15" t="str">
        <f>IFERROR(INDEX(Menu!$D$6:$D$205,MATCH($B1800,Menu!$B$6:$B$205,0)),"")</f>
        <v/>
      </c>
      <c r="H1800" s="15" t="str">
        <f t="shared" si="141"/>
        <v/>
      </c>
      <c r="I1800" s="15" t="str">
        <f t="shared" si="142"/>
        <v/>
      </c>
      <c r="J1800" s="10"/>
      <c r="K1800" s="10"/>
      <c r="L1800" t="str">
        <f t="shared" si="143"/>
        <v/>
      </c>
      <c r="M1800" s="14" t="str">
        <f t="shared" si="144"/>
        <v/>
      </c>
    </row>
    <row r="1801" spans="1:13" x14ac:dyDescent="0.25">
      <c r="A1801" s="16"/>
      <c r="B1801" s="10"/>
      <c r="C1801" s="14" t="str">
        <f>IFERROR(INDEX(Menu!$C$6:$C$205,MATCH($B1801,Menu!$B$6:$B$205,0)),"")</f>
        <v/>
      </c>
      <c r="D1801" s="18"/>
      <c r="E1801" s="8" t="str">
        <f>IFERROR(INDEX(Menu!$E$6:$E$205,MATCH($B1801,Menu!$B$6:$B$205,0)),"")</f>
        <v/>
      </c>
      <c r="F1801" s="8" t="str">
        <f t="shared" si="140"/>
        <v/>
      </c>
      <c r="G1801" s="15" t="str">
        <f>IFERROR(INDEX(Menu!$D$6:$D$205,MATCH($B1801,Menu!$B$6:$B$205,0)),"")</f>
        <v/>
      </c>
      <c r="H1801" s="15" t="str">
        <f t="shared" si="141"/>
        <v/>
      </c>
      <c r="I1801" s="15" t="str">
        <f t="shared" si="142"/>
        <v/>
      </c>
      <c r="J1801" s="10"/>
      <c r="K1801" s="10"/>
      <c r="L1801" t="str">
        <f t="shared" si="143"/>
        <v/>
      </c>
      <c r="M1801" s="14" t="str">
        <f t="shared" si="144"/>
        <v/>
      </c>
    </row>
    <row r="1802" spans="1:13" x14ac:dyDescent="0.25">
      <c r="A1802" s="16"/>
      <c r="B1802" s="10"/>
      <c r="C1802" s="14" t="str">
        <f>IFERROR(INDEX(Menu!$C$6:$C$205,MATCH($B1802,Menu!$B$6:$B$205,0)),"")</f>
        <v/>
      </c>
      <c r="D1802" s="18"/>
      <c r="E1802" s="8" t="str">
        <f>IFERROR(INDEX(Menu!$E$6:$E$205,MATCH($B1802,Menu!$B$6:$B$205,0)),"")</f>
        <v/>
      </c>
      <c r="F1802" s="8" t="str">
        <f t="shared" si="140"/>
        <v/>
      </c>
      <c r="G1802" s="15" t="str">
        <f>IFERROR(INDEX(Menu!$D$6:$D$205,MATCH($B1802,Menu!$B$6:$B$205,0)),"")</f>
        <v/>
      </c>
      <c r="H1802" s="15" t="str">
        <f t="shared" si="141"/>
        <v/>
      </c>
      <c r="I1802" s="15" t="str">
        <f t="shared" si="142"/>
        <v/>
      </c>
      <c r="J1802" s="10"/>
      <c r="K1802" s="10"/>
      <c r="L1802" t="str">
        <f t="shared" si="143"/>
        <v/>
      </c>
      <c r="M1802" s="14" t="str">
        <f t="shared" si="144"/>
        <v/>
      </c>
    </row>
    <row r="1803" spans="1:13" x14ac:dyDescent="0.25">
      <c r="A1803" s="16"/>
      <c r="B1803" s="10"/>
      <c r="C1803" s="14" t="str">
        <f>IFERROR(INDEX(Menu!$C$6:$C$205,MATCH($B1803,Menu!$B$6:$B$205,0)),"")</f>
        <v/>
      </c>
      <c r="D1803" s="18"/>
      <c r="E1803" s="8" t="str">
        <f>IFERROR(INDEX(Menu!$E$6:$E$205,MATCH($B1803,Menu!$B$6:$B$205,0)),"")</f>
        <v/>
      </c>
      <c r="F1803" s="8" t="str">
        <f t="shared" si="140"/>
        <v/>
      </c>
      <c r="G1803" s="15" t="str">
        <f>IFERROR(INDEX(Menu!$D$6:$D$205,MATCH($B1803,Menu!$B$6:$B$205,0)),"")</f>
        <v/>
      </c>
      <c r="H1803" s="15" t="str">
        <f t="shared" si="141"/>
        <v/>
      </c>
      <c r="I1803" s="15" t="str">
        <f t="shared" si="142"/>
        <v/>
      </c>
      <c r="J1803" s="10"/>
      <c r="K1803" s="10"/>
      <c r="L1803" t="str">
        <f t="shared" si="143"/>
        <v/>
      </c>
      <c r="M1803" s="14" t="str">
        <f t="shared" si="144"/>
        <v/>
      </c>
    </row>
    <row r="1804" spans="1:13" x14ac:dyDescent="0.25">
      <c r="A1804" s="16"/>
      <c r="B1804" s="10"/>
      <c r="C1804" s="14" t="str">
        <f>IFERROR(INDEX(Menu!$C$6:$C$205,MATCH($B1804,Menu!$B$6:$B$205,0)),"")</f>
        <v/>
      </c>
      <c r="D1804" s="18"/>
      <c r="E1804" s="8" t="str">
        <f>IFERROR(INDEX(Menu!$E$6:$E$205,MATCH($B1804,Menu!$B$6:$B$205,0)),"")</f>
        <v/>
      </c>
      <c r="F1804" s="8" t="str">
        <f t="shared" si="140"/>
        <v/>
      </c>
      <c r="G1804" s="15" t="str">
        <f>IFERROR(INDEX(Menu!$D$6:$D$205,MATCH($B1804,Menu!$B$6:$B$205,0)),"")</f>
        <v/>
      </c>
      <c r="H1804" s="15" t="str">
        <f t="shared" si="141"/>
        <v/>
      </c>
      <c r="I1804" s="15" t="str">
        <f t="shared" si="142"/>
        <v/>
      </c>
      <c r="J1804" s="10"/>
      <c r="K1804" s="10"/>
      <c r="L1804" t="str">
        <f t="shared" si="143"/>
        <v/>
      </c>
      <c r="M1804" s="14" t="str">
        <f t="shared" si="144"/>
        <v/>
      </c>
    </row>
    <row r="1805" spans="1:13" x14ac:dyDescent="0.25">
      <c r="A1805" s="16"/>
      <c r="B1805" s="10"/>
      <c r="C1805" s="14" t="str">
        <f>IFERROR(INDEX(Menu!$C$6:$C$205,MATCH($B1805,Menu!$B$6:$B$205,0)),"")</f>
        <v/>
      </c>
      <c r="D1805" s="18"/>
      <c r="E1805" s="8" t="str">
        <f>IFERROR(INDEX(Menu!$E$6:$E$205,MATCH($B1805,Menu!$B$6:$B$205,0)),"")</f>
        <v/>
      </c>
      <c r="F1805" s="8" t="str">
        <f t="shared" si="140"/>
        <v/>
      </c>
      <c r="G1805" s="15" t="str">
        <f>IFERROR(INDEX(Menu!$D$6:$D$205,MATCH($B1805,Menu!$B$6:$B$205,0)),"")</f>
        <v/>
      </c>
      <c r="H1805" s="15" t="str">
        <f t="shared" si="141"/>
        <v/>
      </c>
      <c r="I1805" s="15" t="str">
        <f t="shared" si="142"/>
        <v/>
      </c>
      <c r="J1805" s="10"/>
      <c r="K1805" s="10"/>
      <c r="L1805" t="str">
        <f t="shared" si="143"/>
        <v/>
      </c>
      <c r="M1805" s="14" t="str">
        <f t="shared" si="144"/>
        <v/>
      </c>
    </row>
    <row r="1806" spans="1:13" x14ac:dyDescent="0.25">
      <c r="A1806" s="16"/>
      <c r="B1806" s="10"/>
      <c r="C1806" s="14" t="str">
        <f>IFERROR(INDEX(Menu!$C$6:$C$205,MATCH($B1806,Menu!$B$6:$B$205,0)),"")</f>
        <v/>
      </c>
      <c r="D1806" s="18"/>
      <c r="E1806" s="8" t="str">
        <f>IFERROR(INDEX(Menu!$E$6:$E$205,MATCH($B1806,Menu!$B$6:$B$205,0)),"")</f>
        <v/>
      </c>
      <c r="F1806" s="8" t="str">
        <f t="shared" si="140"/>
        <v/>
      </c>
      <c r="G1806" s="15" t="str">
        <f>IFERROR(INDEX(Menu!$D$6:$D$205,MATCH($B1806,Menu!$B$6:$B$205,0)),"")</f>
        <v/>
      </c>
      <c r="H1806" s="15" t="str">
        <f t="shared" si="141"/>
        <v/>
      </c>
      <c r="I1806" s="15" t="str">
        <f t="shared" si="142"/>
        <v/>
      </c>
      <c r="J1806" s="10"/>
      <c r="K1806" s="10"/>
      <c r="L1806" t="str">
        <f t="shared" si="143"/>
        <v/>
      </c>
      <c r="M1806" s="14" t="str">
        <f t="shared" si="144"/>
        <v/>
      </c>
    </row>
    <row r="1807" spans="1:13" x14ac:dyDescent="0.25">
      <c r="A1807" s="16"/>
      <c r="B1807" s="10"/>
      <c r="C1807" s="14" t="str">
        <f>IFERROR(INDEX(Menu!$C$6:$C$205,MATCH($B1807,Menu!$B$6:$B$205,0)),"")</f>
        <v/>
      </c>
      <c r="D1807" s="18"/>
      <c r="E1807" s="8" t="str">
        <f>IFERROR(INDEX(Menu!$E$6:$E$205,MATCH($B1807,Menu!$B$6:$B$205,0)),"")</f>
        <v/>
      </c>
      <c r="F1807" s="8" t="str">
        <f t="shared" si="140"/>
        <v/>
      </c>
      <c r="G1807" s="15" t="str">
        <f>IFERROR(INDEX(Menu!$D$6:$D$205,MATCH($B1807,Menu!$B$6:$B$205,0)),"")</f>
        <v/>
      </c>
      <c r="H1807" s="15" t="str">
        <f t="shared" si="141"/>
        <v/>
      </c>
      <c r="I1807" s="15" t="str">
        <f t="shared" si="142"/>
        <v/>
      </c>
      <c r="J1807" s="10"/>
      <c r="K1807" s="10"/>
      <c r="L1807" t="str">
        <f t="shared" si="143"/>
        <v/>
      </c>
      <c r="M1807" s="14" t="str">
        <f t="shared" si="144"/>
        <v/>
      </c>
    </row>
    <row r="1808" spans="1:13" x14ac:dyDescent="0.25">
      <c r="A1808" s="16"/>
      <c r="B1808" s="10"/>
      <c r="C1808" s="14" t="str">
        <f>IFERROR(INDEX(Menu!$C$6:$C$205,MATCH($B1808,Menu!$B$6:$B$205,0)),"")</f>
        <v/>
      </c>
      <c r="D1808" s="18"/>
      <c r="E1808" s="8" t="str">
        <f>IFERROR(INDEX(Menu!$E$6:$E$205,MATCH($B1808,Menu!$B$6:$B$205,0)),"")</f>
        <v/>
      </c>
      <c r="F1808" s="8" t="str">
        <f t="shared" si="140"/>
        <v/>
      </c>
      <c r="G1808" s="15" t="str">
        <f>IFERROR(INDEX(Menu!$D$6:$D$205,MATCH($B1808,Menu!$B$6:$B$205,0)),"")</f>
        <v/>
      </c>
      <c r="H1808" s="15" t="str">
        <f t="shared" si="141"/>
        <v/>
      </c>
      <c r="I1808" s="15" t="str">
        <f t="shared" si="142"/>
        <v/>
      </c>
      <c r="J1808" s="10"/>
      <c r="K1808" s="10"/>
      <c r="L1808" t="str">
        <f t="shared" si="143"/>
        <v/>
      </c>
      <c r="M1808" s="14" t="str">
        <f t="shared" si="144"/>
        <v/>
      </c>
    </row>
    <row r="1809" spans="1:13" x14ac:dyDescent="0.25">
      <c r="A1809" s="16"/>
      <c r="B1809" s="10"/>
      <c r="C1809" s="14" t="str">
        <f>IFERROR(INDEX(Menu!$C$6:$C$205,MATCH($B1809,Menu!$B$6:$B$205,0)),"")</f>
        <v/>
      </c>
      <c r="D1809" s="18"/>
      <c r="E1809" s="8" t="str">
        <f>IFERROR(INDEX(Menu!$E$6:$E$205,MATCH($B1809,Menu!$B$6:$B$205,0)),"")</f>
        <v/>
      </c>
      <c r="F1809" s="8" t="str">
        <f t="shared" si="140"/>
        <v/>
      </c>
      <c r="G1809" s="15" t="str">
        <f>IFERROR(INDEX(Menu!$D$6:$D$205,MATCH($B1809,Menu!$B$6:$B$205,0)),"")</f>
        <v/>
      </c>
      <c r="H1809" s="15" t="str">
        <f t="shared" si="141"/>
        <v/>
      </c>
      <c r="I1809" s="15" t="str">
        <f t="shared" si="142"/>
        <v/>
      </c>
      <c r="J1809" s="10"/>
      <c r="K1809" s="10"/>
      <c r="L1809" t="str">
        <f t="shared" si="143"/>
        <v/>
      </c>
      <c r="M1809" s="14" t="str">
        <f t="shared" si="144"/>
        <v/>
      </c>
    </row>
    <row r="1810" spans="1:13" x14ac:dyDescent="0.25">
      <c r="A1810" s="16"/>
      <c r="B1810" s="10"/>
      <c r="C1810" s="14" t="str">
        <f>IFERROR(INDEX(Menu!$C$6:$C$205,MATCH($B1810,Menu!$B$6:$B$205,0)),"")</f>
        <v/>
      </c>
      <c r="D1810" s="18"/>
      <c r="E1810" s="8" t="str">
        <f>IFERROR(INDEX(Menu!$E$6:$E$205,MATCH($B1810,Menu!$B$6:$B$205,0)),"")</f>
        <v/>
      </c>
      <c r="F1810" s="8" t="str">
        <f t="shared" si="140"/>
        <v/>
      </c>
      <c r="G1810" s="15" t="str">
        <f>IFERROR(INDEX(Menu!$D$6:$D$205,MATCH($B1810,Menu!$B$6:$B$205,0)),"")</f>
        <v/>
      </c>
      <c r="H1810" s="15" t="str">
        <f t="shared" si="141"/>
        <v/>
      </c>
      <c r="I1810" s="15" t="str">
        <f t="shared" si="142"/>
        <v/>
      </c>
      <c r="J1810" s="10"/>
      <c r="K1810" s="10"/>
      <c r="L1810" t="str">
        <f t="shared" si="143"/>
        <v/>
      </c>
      <c r="M1810" s="14" t="str">
        <f t="shared" si="144"/>
        <v/>
      </c>
    </row>
    <row r="1811" spans="1:13" x14ac:dyDescent="0.25">
      <c r="A1811" s="16"/>
      <c r="B1811" s="10"/>
      <c r="C1811" s="14" t="str">
        <f>IFERROR(INDEX(Menu!$C$6:$C$205,MATCH($B1811,Menu!$B$6:$B$205,0)),"")</f>
        <v/>
      </c>
      <c r="D1811" s="18"/>
      <c r="E1811" s="8" t="str">
        <f>IFERROR(INDEX(Menu!$E$6:$E$205,MATCH($B1811,Menu!$B$6:$B$205,0)),"")</f>
        <v/>
      </c>
      <c r="F1811" s="8" t="str">
        <f t="shared" si="140"/>
        <v/>
      </c>
      <c r="G1811" s="15" t="str">
        <f>IFERROR(INDEX(Menu!$D$6:$D$205,MATCH($B1811,Menu!$B$6:$B$205,0)),"")</f>
        <v/>
      </c>
      <c r="H1811" s="15" t="str">
        <f t="shared" si="141"/>
        <v/>
      </c>
      <c r="I1811" s="15" t="str">
        <f t="shared" si="142"/>
        <v/>
      </c>
      <c r="J1811" s="10"/>
      <c r="K1811" s="10"/>
      <c r="L1811" t="str">
        <f t="shared" si="143"/>
        <v/>
      </c>
      <c r="M1811" s="14" t="str">
        <f t="shared" si="144"/>
        <v/>
      </c>
    </row>
    <row r="1812" spans="1:13" x14ac:dyDescent="0.25">
      <c r="A1812" s="16"/>
      <c r="B1812" s="10"/>
      <c r="C1812" s="14" t="str">
        <f>IFERROR(INDEX(Menu!$C$6:$C$205,MATCH($B1812,Menu!$B$6:$B$205,0)),"")</f>
        <v/>
      </c>
      <c r="D1812" s="18"/>
      <c r="E1812" s="8" t="str">
        <f>IFERROR(INDEX(Menu!$E$6:$E$205,MATCH($B1812,Menu!$B$6:$B$205,0)),"")</f>
        <v/>
      </c>
      <c r="F1812" s="8" t="str">
        <f t="shared" si="140"/>
        <v/>
      </c>
      <c r="G1812" s="15" t="str">
        <f>IFERROR(INDEX(Menu!$D$6:$D$205,MATCH($B1812,Menu!$B$6:$B$205,0)),"")</f>
        <v/>
      </c>
      <c r="H1812" s="15" t="str">
        <f t="shared" si="141"/>
        <v/>
      </c>
      <c r="I1812" s="15" t="str">
        <f t="shared" si="142"/>
        <v/>
      </c>
      <c r="J1812" s="10"/>
      <c r="K1812" s="10"/>
      <c r="L1812" t="str">
        <f t="shared" si="143"/>
        <v/>
      </c>
      <c r="M1812" s="14" t="str">
        <f t="shared" si="144"/>
        <v/>
      </c>
    </row>
    <row r="1813" spans="1:13" x14ac:dyDescent="0.25">
      <c r="A1813" s="16"/>
      <c r="B1813" s="10"/>
      <c r="C1813" s="14" t="str">
        <f>IFERROR(INDEX(Menu!$C$6:$C$205,MATCH($B1813,Menu!$B$6:$B$205,0)),"")</f>
        <v/>
      </c>
      <c r="D1813" s="18"/>
      <c r="E1813" s="8" t="str">
        <f>IFERROR(INDEX(Menu!$E$6:$E$205,MATCH($B1813,Menu!$B$6:$B$205,0)),"")</f>
        <v/>
      </c>
      <c r="F1813" s="8" t="str">
        <f t="shared" si="140"/>
        <v/>
      </c>
      <c r="G1813" s="15" t="str">
        <f>IFERROR(INDEX(Menu!$D$6:$D$205,MATCH($B1813,Menu!$B$6:$B$205,0)),"")</f>
        <v/>
      </c>
      <c r="H1813" s="15" t="str">
        <f t="shared" si="141"/>
        <v/>
      </c>
      <c r="I1813" s="15" t="str">
        <f t="shared" si="142"/>
        <v/>
      </c>
      <c r="J1813" s="10"/>
      <c r="K1813" s="10"/>
      <c r="L1813" t="str">
        <f t="shared" si="143"/>
        <v/>
      </c>
      <c r="M1813" s="14" t="str">
        <f t="shared" si="144"/>
        <v/>
      </c>
    </row>
    <row r="1814" spans="1:13" x14ac:dyDescent="0.25">
      <c r="A1814" s="16"/>
      <c r="B1814" s="10"/>
      <c r="C1814" s="14" t="str">
        <f>IFERROR(INDEX(Menu!$C$6:$C$205,MATCH($B1814,Menu!$B$6:$B$205,0)),"")</f>
        <v/>
      </c>
      <c r="D1814" s="18"/>
      <c r="E1814" s="8" t="str">
        <f>IFERROR(INDEX(Menu!$E$6:$E$205,MATCH($B1814,Menu!$B$6:$B$205,0)),"")</f>
        <v/>
      </c>
      <c r="F1814" s="8" t="str">
        <f t="shared" si="140"/>
        <v/>
      </c>
      <c r="G1814" s="15" t="str">
        <f>IFERROR(INDEX(Menu!$D$6:$D$205,MATCH($B1814,Menu!$B$6:$B$205,0)),"")</f>
        <v/>
      </c>
      <c r="H1814" s="15" t="str">
        <f t="shared" si="141"/>
        <v/>
      </c>
      <c r="I1814" s="15" t="str">
        <f t="shared" si="142"/>
        <v/>
      </c>
      <c r="J1814" s="10"/>
      <c r="K1814" s="10"/>
      <c r="L1814" t="str">
        <f t="shared" si="143"/>
        <v/>
      </c>
      <c r="M1814" s="14" t="str">
        <f t="shared" si="144"/>
        <v/>
      </c>
    </row>
    <row r="1815" spans="1:13" x14ac:dyDescent="0.25">
      <c r="A1815" s="16"/>
      <c r="B1815" s="10"/>
      <c r="C1815" s="14" t="str">
        <f>IFERROR(INDEX(Menu!$C$6:$C$205,MATCH($B1815,Menu!$B$6:$B$205,0)),"")</f>
        <v/>
      </c>
      <c r="D1815" s="18"/>
      <c r="E1815" s="8" t="str">
        <f>IFERROR(INDEX(Menu!$E$6:$E$205,MATCH($B1815,Menu!$B$6:$B$205,0)),"")</f>
        <v/>
      </c>
      <c r="F1815" s="8" t="str">
        <f t="shared" si="140"/>
        <v/>
      </c>
      <c r="G1815" s="15" t="str">
        <f>IFERROR(INDEX(Menu!$D$6:$D$205,MATCH($B1815,Menu!$B$6:$B$205,0)),"")</f>
        <v/>
      </c>
      <c r="H1815" s="15" t="str">
        <f t="shared" si="141"/>
        <v/>
      </c>
      <c r="I1815" s="15" t="str">
        <f t="shared" si="142"/>
        <v/>
      </c>
      <c r="J1815" s="10"/>
      <c r="K1815" s="10"/>
      <c r="L1815" t="str">
        <f t="shared" si="143"/>
        <v/>
      </c>
      <c r="M1815" s="14" t="str">
        <f t="shared" si="144"/>
        <v/>
      </c>
    </row>
    <row r="1816" spans="1:13" x14ac:dyDescent="0.25">
      <c r="A1816" s="16"/>
      <c r="B1816" s="10"/>
      <c r="C1816" s="14" t="str">
        <f>IFERROR(INDEX(Menu!$C$6:$C$205,MATCH($B1816,Menu!$B$6:$B$205,0)),"")</f>
        <v/>
      </c>
      <c r="D1816" s="18"/>
      <c r="E1816" s="8" t="str">
        <f>IFERROR(INDEX(Menu!$E$6:$E$205,MATCH($B1816,Menu!$B$6:$B$205,0)),"")</f>
        <v/>
      </c>
      <c r="F1816" s="8" t="str">
        <f t="shared" si="140"/>
        <v/>
      </c>
      <c r="G1816" s="15" t="str">
        <f>IFERROR(INDEX(Menu!$D$6:$D$205,MATCH($B1816,Menu!$B$6:$B$205,0)),"")</f>
        <v/>
      </c>
      <c r="H1816" s="15" t="str">
        <f t="shared" si="141"/>
        <v/>
      </c>
      <c r="I1816" s="15" t="str">
        <f t="shared" si="142"/>
        <v/>
      </c>
      <c r="J1816" s="10"/>
      <c r="K1816" s="10"/>
      <c r="L1816" t="str">
        <f t="shared" si="143"/>
        <v/>
      </c>
      <c r="M1816" s="14" t="str">
        <f t="shared" si="144"/>
        <v/>
      </c>
    </row>
    <row r="1817" spans="1:13" x14ac:dyDescent="0.25">
      <c r="A1817" s="16"/>
      <c r="B1817" s="10"/>
      <c r="C1817" s="14" t="str">
        <f>IFERROR(INDEX(Menu!$C$6:$C$205,MATCH($B1817,Menu!$B$6:$B$205,0)),"")</f>
        <v/>
      </c>
      <c r="D1817" s="18"/>
      <c r="E1817" s="8" t="str">
        <f>IFERROR(INDEX(Menu!$E$6:$E$205,MATCH($B1817,Menu!$B$6:$B$205,0)),"")</f>
        <v/>
      </c>
      <c r="F1817" s="8" t="str">
        <f t="shared" si="140"/>
        <v/>
      </c>
      <c r="G1817" s="15" t="str">
        <f>IFERROR(INDEX(Menu!$D$6:$D$205,MATCH($B1817,Menu!$B$6:$B$205,0)),"")</f>
        <v/>
      </c>
      <c r="H1817" s="15" t="str">
        <f t="shared" si="141"/>
        <v/>
      </c>
      <c r="I1817" s="15" t="str">
        <f t="shared" si="142"/>
        <v/>
      </c>
      <c r="J1817" s="10"/>
      <c r="K1817" s="10"/>
      <c r="L1817" t="str">
        <f t="shared" si="143"/>
        <v/>
      </c>
      <c r="M1817" s="14" t="str">
        <f t="shared" si="144"/>
        <v/>
      </c>
    </row>
    <row r="1818" spans="1:13" x14ac:dyDescent="0.25">
      <c r="A1818" s="16"/>
      <c r="B1818" s="10"/>
      <c r="C1818" s="14" t="str">
        <f>IFERROR(INDEX(Menu!$C$6:$C$205,MATCH($B1818,Menu!$B$6:$B$205,0)),"")</f>
        <v/>
      </c>
      <c r="D1818" s="18"/>
      <c r="E1818" s="8" t="str">
        <f>IFERROR(INDEX(Menu!$E$6:$E$205,MATCH($B1818,Menu!$B$6:$B$205,0)),"")</f>
        <v/>
      </c>
      <c r="F1818" s="8" t="str">
        <f t="shared" si="140"/>
        <v/>
      </c>
      <c r="G1818" s="15" t="str">
        <f>IFERROR(INDEX(Menu!$D$6:$D$205,MATCH($B1818,Menu!$B$6:$B$205,0)),"")</f>
        <v/>
      </c>
      <c r="H1818" s="15" t="str">
        <f t="shared" si="141"/>
        <v/>
      </c>
      <c r="I1818" s="15" t="str">
        <f t="shared" si="142"/>
        <v/>
      </c>
      <c r="J1818" s="10"/>
      <c r="K1818" s="10"/>
      <c r="L1818" t="str">
        <f t="shared" si="143"/>
        <v/>
      </c>
      <c r="M1818" s="14" t="str">
        <f t="shared" si="144"/>
        <v/>
      </c>
    </row>
    <row r="1819" spans="1:13" x14ac:dyDescent="0.25">
      <c r="A1819" s="16"/>
      <c r="B1819" s="10"/>
      <c r="C1819" s="14" t="str">
        <f>IFERROR(INDEX(Menu!$C$6:$C$205,MATCH($B1819,Menu!$B$6:$B$205,0)),"")</f>
        <v/>
      </c>
      <c r="D1819" s="18"/>
      <c r="E1819" s="8" t="str">
        <f>IFERROR(INDEX(Menu!$E$6:$E$205,MATCH($B1819,Menu!$B$6:$B$205,0)),"")</f>
        <v/>
      </c>
      <c r="F1819" s="8" t="str">
        <f t="shared" si="140"/>
        <v/>
      </c>
      <c r="G1819" s="15" t="str">
        <f>IFERROR(INDEX(Menu!$D$6:$D$205,MATCH($B1819,Menu!$B$6:$B$205,0)),"")</f>
        <v/>
      </c>
      <c r="H1819" s="15" t="str">
        <f t="shared" si="141"/>
        <v/>
      </c>
      <c r="I1819" s="15" t="str">
        <f t="shared" si="142"/>
        <v/>
      </c>
      <c r="J1819" s="10"/>
      <c r="K1819" s="10"/>
      <c r="L1819" t="str">
        <f t="shared" si="143"/>
        <v/>
      </c>
      <c r="M1819" s="14" t="str">
        <f t="shared" si="144"/>
        <v/>
      </c>
    </row>
    <row r="1820" spans="1:13" x14ac:dyDescent="0.25">
      <c r="A1820" s="16"/>
      <c r="B1820" s="10"/>
      <c r="C1820" s="14" t="str">
        <f>IFERROR(INDEX(Menu!$C$6:$C$205,MATCH($B1820,Menu!$B$6:$B$205,0)),"")</f>
        <v/>
      </c>
      <c r="D1820" s="18"/>
      <c r="E1820" s="8" t="str">
        <f>IFERROR(INDEX(Menu!$E$6:$E$205,MATCH($B1820,Menu!$B$6:$B$205,0)),"")</f>
        <v/>
      </c>
      <c r="F1820" s="8" t="str">
        <f t="shared" si="140"/>
        <v/>
      </c>
      <c r="G1820" s="15" t="str">
        <f>IFERROR(INDEX(Menu!$D$6:$D$205,MATCH($B1820,Menu!$B$6:$B$205,0)),"")</f>
        <v/>
      </c>
      <c r="H1820" s="15" t="str">
        <f t="shared" si="141"/>
        <v/>
      </c>
      <c r="I1820" s="15" t="str">
        <f t="shared" si="142"/>
        <v/>
      </c>
      <c r="J1820" s="10"/>
      <c r="K1820" s="10"/>
      <c r="L1820" t="str">
        <f t="shared" si="143"/>
        <v/>
      </c>
      <c r="M1820" s="14" t="str">
        <f t="shared" si="144"/>
        <v/>
      </c>
    </row>
    <row r="1821" spans="1:13" x14ac:dyDescent="0.25">
      <c r="A1821" s="16"/>
      <c r="B1821" s="10"/>
      <c r="C1821" s="14" t="str">
        <f>IFERROR(INDEX(Menu!$C$6:$C$205,MATCH($B1821,Menu!$B$6:$B$205,0)),"")</f>
        <v/>
      </c>
      <c r="D1821" s="18"/>
      <c r="E1821" s="8" t="str">
        <f>IFERROR(INDEX(Menu!$E$6:$E$205,MATCH($B1821,Menu!$B$6:$B$205,0)),"")</f>
        <v/>
      </c>
      <c r="F1821" s="8" t="str">
        <f t="shared" si="140"/>
        <v/>
      </c>
      <c r="G1821" s="15" t="str">
        <f>IFERROR(INDEX(Menu!$D$6:$D$205,MATCH($B1821,Menu!$B$6:$B$205,0)),"")</f>
        <v/>
      </c>
      <c r="H1821" s="15" t="str">
        <f t="shared" si="141"/>
        <v/>
      </c>
      <c r="I1821" s="15" t="str">
        <f t="shared" si="142"/>
        <v/>
      </c>
      <c r="J1821" s="10"/>
      <c r="K1821" s="10"/>
      <c r="L1821" t="str">
        <f t="shared" si="143"/>
        <v/>
      </c>
      <c r="M1821" s="14" t="str">
        <f t="shared" si="144"/>
        <v/>
      </c>
    </row>
    <row r="1822" spans="1:13" x14ac:dyDescent="0.25">
      <c r="A1822" s="16"/>
      <c r="B1822" s="10"/>
      <c r="C1822" s="14" t="str">
        <f>IFERROR(INDEX(Menu!$C$6:$C$205,MATCH($B1822,Menu!$B$6:$B$205,0)),"")</f>
        <v/>
      </c>
      <c r="D1822" s="18"/>
      <c r="E1822" s="8" t="str">
        <f>IFERROR(INDEX(Menu!$E$6:$E$205,MATCH($B1822,Menu!$B$6:$B$205,0)),"")</f>
        <v/>
      </c>
      <c r="F1822" s="8" t="str">
        <f t="shared" si="140"/>
        <v/>
      </c>
      <c r="G1822" s="15" t="str">
        <f>IFERROR(INDEX(Menu!$D$6:$D$205,MATCH($B1822,Menu!$B$6:$B$205,0)),"")</f>
        <v/>
      </c>
      <c r="H1822" s="15" t="str">
        <f t="shared" si="141"/>
        <v/>
      </c>
      <c r="I1822" s="15" t="str">
        <f t="shared" si="142"/>
        <v/>
      </c>
      <c r="J1822" s="10"/>
      <c r="K1822" s="10"/>
      <c r="L1822" t="str">
        <f t="shared" si="143"/>
        <v/>
      </c>
      <c r="M1822" s="14" t="str">
        <f t="shared" si="144"/>
        <v/>
      </c>
    </row>
    <row r="1823" spans="1:13" x14ac:dyDescent="0.25">
      <c r="A1823" s="16"/>
      <c r="B1823" s="10"/>
      <c r="C1823" s="14" t="str">
        <f>IFERROR(INDEX(Menu!$C$6:$C$205,MATCH($B1823,Menu!$B$6:$B$205,0)),"")</f>
        <v/>
      </c>
      <c r="D1823" s="18"/>
      <c r="E1823" s="8" t="str">
        <f>IFERROR(INDEX(Menu!$E$6:$E$205,MATCH($B1823,Menu!$B$6:$B$205,0)),"")</f>
        <v/>
      </c>
      <c r="F1823" s="8" t="str">
        <f t="shared" si="140"/>
        <v/>
      </c>
      <c r="G1823" s="15" t="str">
        <f>IFERROR(INDEX(Menu!$D$6:$D$205,MATCH($B1823,Menu!$B$6:$B$205,0)),"")</f>
        <v/>
      </c>
      <c r="H1823" s="15" t="str">
        <f t="shared" si="141"/>
        <v/>
      </c>
      <c r="I1823" s="15" t="str">
        <f t="shared" si="142"/>
        <v/>
      </c>
      <c r="J1823" s="10"/>
      <c r="K1823" s="10"/>
      <c r="L1823" t="str">
        <f t="shared" si="143"/>
        <v/>
      </c>
      <c r="M1823" s="14" t="str">
        <f t="shared" si="144"/>
        <v/>
      </c>
    </row>
    <row r="1824" spans="1:13" x14ac:dyDescent="0.25">
      <c r="A1824" s="16"/>
      <c r="B1824" s="10"/>
      <c r="C1824" s="14" t="str">
        <f>IFERROR(INDEX(Menu!$C$6:$C$205,MATCH($B1824,Menu!$B$6:$B$205,0)),"")</f>
        <v/>
      </c>
      <c r="D1824" s="18"/>
      <c r="E1824" s="8" t="str">
        <f>IFERROR(INDEX(Menu!$E$6:$E$205,MATCH($B1824,Menu!$B$6:$B$205,0)),"")</f>
        <v/>
      </c>
      <c r="F1824" s="8" t="str">
        <f t="shared" si="140"/>
        <v/>
      </c>
      <c r="G1824" s="15" t="str">
        <f>IFERROR(INDEX(Menu!$D$6:$D$205,MATCH($B1824,Menu!$B$6:$B$205,0)),"")</f>
        <v/>
      </c>
      <c r="H1824" s="15" t="str">
        <f t="shared" si="141"/>
        <v/>
      </c>
      <c r="I1824" s="15" t="str">
        <f t="shared" si="142"/>
        <v/>
      </c>
      <c r="J1824" s="10"/>
      <c r="K1824" s="10"/>
      <c r="L1824" t="str">
        <f t="shared" si="143"/>
        <v/>
      </c>
      <c r="M1824" s="14" t="str">
        <f t="shared" si="144"/>
        <v/>
      </c>
    </row>
    <row r="1825" spans="1:13" x14ac:dyDescent="0.25">
      <c r="A1825" s="16"/>
      <c r="B1825" s="10"/>
      <c r="C1825" s="14" t="str">
        <f>IFERROR(INDEX(Menu!$C$6:$C$205,MATCH($B1825,Menu!$B$6:$B$205,0)),"")</f>
        <v/>
      </c>
      <c r="D1825" s="18"/>
      <c r="E1825" s="8" t="str">
        <f>IFERROR(INDEX(Menu!$E$6:$E$205,MATCH($B1825,Menu!$B$6:$B$205,0)),"")</f>
        <v/>
      </c>
      <c r="F1825" s="8" t="str">
        <f t="shared" si="140"/>
        <v/>
      </c>
      <c r="G1825" s="15" t="str">
        <f>IFERROR(INDEX(Menu!$D$6:$D$205,MATCH($B1825,Menu!$B$6:$B$205,0)),"")</f>
        <v/>
      </c>
      <c r="H1825" s="15" t="str">
        <f t="shared" si="141"/>
        <v/>
      </c>
      <c r="I1825" s="15" t="str">
        <f t="shared" si="142"/>
        <v/>
      </c>
      <c r="J1825" s="10"/>
      <c r="K1825" s="10"/>
      <c r="L1825" t="str">
        <f t="shared" si="143"/>
        <v/>
      </c>
      <c r="M1825" s="14" t="str">
        <f t="shared" si="144"/>
        <v/>
      </c>
    </row>
    <row r="1826" spans="1:13" x14ac:dyDescent="0.25">
      <c r="A1826" s="16"/>
      <c r="B1826" s="10"/>
      <c r="C1826" s="14" t="str">
        <f>IFERROR(INDEX(Menu!$C$6:$C$205,MATCH($B1826,Menu!$B$6:$B$205,0)),"")</f>
        <v/>
      </c>
      <c r="D1826" s="18"/>
      <c r="E1826" s="8" t="str">
        <f>IFERROR(INDEX(Menu!$E$6:$E$205,MATCH($B1826,Menu!$B$6:$B$205,0)),"")</f>
        <v/>
      </c>
      <c r="F1826" s="8" t="str">
        <f t="shared" si="140"/>
        <v/>
      </c>
      <c r="G1826" s="15" t="str">
        <f>IFERROR(INDEX(Menu!$D$6:$D$205,MATCH($B1826,Menu!$B$6:$B$205,0)),"")</f>
        <v/>
      </c>
      <c r="H1826" s="15" t="str">
        <f t="shared" si="141"/>
        <v/>
      </c>
      <c r="I1826" s="15" t="str">
        <f t="shared" si="142"/>
        <v/>
      </c>
      <c r="J1826" s="10"/>
      <c r="K1826" s="10"/>
      <c r="L1826" t="str">
        <f t="shared" si="143"/>
        <v/>
      </c>
      <c r="M1826" s="14" t="str">
        <f t="shared" si="144"/>
        <v/>
      </c>
    </row>
    <row r="1827" spans="1:13" x14ac:dyDescent="0.25">
      <c r="A1827" s="16"/>
      <c r="B1827" s="10"/>
      <c r="C1827" s="14" t="str">
        <f>IFERROR(INDEX(Menu!$C$6:$C$205,MATCH($B1827,Menu!$B$6:$B$205,0)),"")</f>
        <v/>
      </c>
      <c r="D1827" s="18"/>
      <c r="E1827" s="8" t="str">
        <f>IFERROR(INDEX(Menu!$E$6:$E$205,MATCH($B1827,Menu!$B$6:$B$205,0)),"")</f>
        <v/>
      </c>
      <c r="F1827" s="8" t="str">
        <f t="shared" si="140"/>
        <v/>
      </c>
      <c r="G1827" s="15" t="str">
        <f>IFERROR(INDEX(Menu!$D$6:$D$205,MATCH($B1827,Menu!$B$6:$B$205,0)),"")</f>
        <v/>
      </c>
      <c r="H1827" s="15" t="str">
        <f t="shared" si="141"/>
        <v/>
      </c>
      <c r="I1827" s="15" t="str">
        <f t="shared" si="142"/>
        <v/>
      </c>
      <c r="J1827" s="10"/>
      <c r="K1827" s="10"/>
      <c r="L1827" t="str">
        <f t="shared" si="143"/>
        <v/>
      </c>
      <c r="M1827" s="14" t="str">
        <f t="shared" si="144"/>
        <v/>
      </c>
    </row>
    <row r="1828" spans="1:13" x14ac:dyDescent="0.25">
      <c r="A1828" s="16"/>
      <c r="B1828" s="10"/>
      <c r="C1828" s="14" t="str">
        <f>IFERROR(INDEX(Menu!$C$6:$C$205,MATCH($B1828,Menu!$B$6:$B$205,0)),"")</f>
        <v/>
      </c>
      <c r="D1828" s="18"/>
      <c r="E1828" s="8" t="str">
        <f>IFERROR(INDEX(Menu!$E$6:$E$205,MATCH($B1828,Menu!$B$6:$B$205,0)),"")</f>
        <v/>
      </c>
      <c r="F1828" s="8" t="str">
        <f t="shared" si="140"/>
        <v/>
      </c>
      <c r="G1828" s="15" t="str">
        <f>IFERROR(INDEX(Menu!$D$6:$D$205,MATCH($B1828,Menu!$B$6:$B$205,0)),"")</f>
        <v/>
      </c>
      <c r="H1828" s="15" t="str">
        <f t="shared" si="141"/>
        <v/>
      </c>
      <c r="I1828" s="15" t="str">
        <f t="shared" si="142"/>
        <v/>
      </c>
      <c r="J1828" s="10"/>
      <c r="K1828" s="10"/>
      <c r="L1828" t="str">
        <f t="shared" si="143"/>
        <v/>
      </c>
      <c r="M1828" s="14" t="str">
        <f t="shared" si="144"/>
        <v/>
      </c>
    </row>
    <row r="1829" spans="1:13" x14ac:dyDescent="0.25">
      <c r="A1829" s="16"/>
      <c r="B1829" s="10"/>
      <c r="C1829" s="14" t="str">
        <f>IFERROR(INDEX(Menu!$C$6:$C$205,MATCH($B1829,Menu!$B$6:$B$205,0)),"")</f>
        <v/>
      </c>
      <c r="D1829" s="18"/>
      <c r="E1829" s="8" t="str">
        <f>IFERROR(INDEX(Menu!$E$6:$E$205,MATCH($B1829,Menu!$B$6:$B$205,0)),"")</f>
        <v/>
      </c>
      <c r="F1829" s="8" t="str">
        <f t="shared" si="140"/>
        <v/>
      </c>
      <c r="G1829" s="15" t="str">
        <f>IFERROR(INDEX(Menu!$D$6:$D$205,MATCH($B1829,Menu!$B$6:$B$205,0)),"")</f>
        <v/>
      </c>
      <c r="H1829" s="15" t="str">
        <f t="shared" si="141"/>
        <v/>
      </c>
      <c r="I1829" s="15" t="str">
        <f t="shared" si="142"/>
        <v/>
      </c>
      <c r="J1829" s="10"/>
      <c r="K1829" s="10"/>
      <c r="L1829" t="str">
        <f t="shared" si="143"/>
        <v/>
      </c>
      <c r="M1829" s="14" t="str">
        <f t="shared" si="144"/>
        <v/>
      </c>
    </row>
    <row r="1830" spans="1:13" x14ac:dyDescent="0.25">
      <c r="A1830" s="16"/>
      <c r="B1830" s="10"/>
      <c r="C1830" s="14" t="str">
        <f>IFERROR(INDEX(Menu!$C$6:$C$205,MATCH($B1830,Menu!$B$6:$B$205,0)),"")</f>
        <v/>
      </c>
      <c r="D1830" s="18"/>
      <c r="E1830" s="8" t="str">
        <f>IFERROR(INDEX(Menu!$E$6:$E$205,MATCH($B1830,Menu!$B$6:$B$205,0)),"")</f>
        <v/>
      </c>
      <c r="F1830" s="8" t="str">
        <f t="shared" si="140"/>
        <v/>
      </c>
      <c r="G1830" s="15" t="str">
        <f>IFERROR(INDEX(Menu!$D$6:$D$205,MATCH($B1830,Menu!$B$6:$B$205,0)),"")</f>
        <v/>
      </c>
      <c r="H1830" s="15" t="str">
        <f t="shared" si="141"/>
        <v/>
      </c>
      <c r="I1830" s="15" t="str">
        <f t="shared" si="142"/>
        <v/>
      </c>
      <c r="J1830" s="10"/>
      <c r="K1830" s="10"/>
      <c r="L1830" t="str">
        <f t="shared" si="143"/>
        <v/>
      </c>
      <c r="M1830" s="14" t="str">
        <f t="shared" si="144"/>
        <v/>
      </c>
    </row>
    <row r="1831" spans="1:13" x14ac:dyDescent="0.25">
      <c r="A1831" s="16"/>
      <c r="B1831" s="10"/>
      <c r="C1831" s="14" t="str">
        <f>IFERROR(INDEX(Menu!$C$6:$C$205,MATCH($B1831,Menu!$B$6:$B$205,0)),"")</f>
        <v/>
      </c>
      <c r="D1831" s="18"/>
      <c r="E1831" s="8" t="str">
        <f>IFERROR(INDEX(Menu!$E$6:$E$205,MATCH($B1831,Menu!$B$6:$B$205,0)),"")</f>
        <v/>
      </c>
      <c r="F1831" s="8" t="str">
        <f t="shared" si="140"/>
        <v/>
      </c>
      <c r="G1831" s="15" t="str">
        <f>IFERROR(INDEX(Menu!$D$6:$D$205,MATCH($B1831,Menu!$B$6:$B$205,0)),"")</f>
        <v/>
      </c>
      <c r="H1831" s="15" t="str">
        <f t="shared" si="141"/>
        <v/>
      </c>
      <c r="I1831" s="15" t="str">
        <f t="shared" si="142"/>
        <v/>
      </c>
      <c r="J1831" s="10"/>
      <c r="K1831" s="10"/>
      <c r="L1831" t="str">
        <f t="shared" si="143"/>
        <v/>
      </c>
      <c r="M1831" s="14" t="str">
        <f t="shared" si="144"/>
        <v/>
      </c>
    </row>
    <row r="1832" spans="1:13" x14ac:dyDescent="0.25">
      <c r="A1832" s="16"/>
      <c r="B1832" s="10"/>
      <c r="C1832" s="14" t="str">
        <f>IFERROR(INDEX(Menu!$C$6:$C$205,MATCH($B1832,Menu!$B$6:$B$205,0)),"")</f>
        <v/>
      </c>
      <c r="D1832" s="18"/>
      <c r="E1832" s="8" t="str">
        <f>IFERROR(INDEX(Menu!$E$6:$E$205,MATCH($B1832,Menu!$B$6:$B$205,0)),"")</f>
        <v/>
      </c>
      <c r="F1832" s="8" t="str">
        <f t="shared" si="140"/>
        <v/>
      </c>
      <c r="G1832" s="15" t="str">
        <f>IFERROR(INDEX(Menu!$D$6:$D$205,MATCH($B1832,Menu!$B$6:$B$205,0)),"")</f>
        <v/>
      </c>
      <c r="H1832" s="15" t="str">
        <f t="shared" si="141"/>
        <v/>
      </c>
      <c r="I1832" s="15" t="str">
        <f t="shared" si="142"/>
        <v/>
      </c>
      <c r="J1832" s="10"/>
      <c r="K1832" s="10"/>
      <c r="L1832" t="str">
        <f t="shared" si="143"/>
        <v/>
      </c>
      <c r="M1832" s="14" t="str">
        <f t="shared" si="144"/>
        <v/>
      </c>
    </row>
    <row r="1833" spans="1:13" x14ac:dyDescent="0.25">
      <c r="A1833" s="16"/>
      <c r="B1833" s="10"/>
      <c r="C1833" s="14" t="str">
        <f>IFERROR(INDEX(Menu!$C$6:$C$205,MATCH($B1833,Menu!$B$6:$B$205,0)),"")</f>
        <v/>
      </c>
      <c r="D1833" s="18"/>
      <c r="E1833" s="8" t="str">
        <f>IFERROR(INDEX(Menu!$E$6:$E$205,MATCH($B1833,Menu!$B$6:$B$205,0)),"")</f>
        <v/>
      </c>
      <c r="F1833" s="8" t="str">
        <f t="shared" si="140"/>
        <v/>
      </c>
      <c r="G1833" s="15" t="str">
        <f>IFERROR(INDEX(Menu!$D$6:$D$205,MATCH($B1833,Menu!$B$6:$B$205,0)),"")</f>
        <v/>
      </c>
      <c r="H1833" s="15" t="str">
        <f t="shared" si="141"/>
        <v/>
      </c>
      <c r="I1833" s="15" t="str">
        <f t="shared" si="142"/>
        <v/>
      </c>
      <c r="J1833" s="10"/>
      <c r="K1833" s="10"/>
      <c r="L1833" t="str">
        <f t="shared" si="143"/>
        <v/>
      </c>
      <c r="M1833" s="14" t="str">
        <f t="shared" si="144"/>
        <v/>
      </c>
    </row>
    <row r="1834" spans="1:13" x14ac:dyDescent="0.25">
      <c r="A1834" s="16"/>
      <c r="B1834" s="10"/>
      <c r="C1834" s="14" t="str">
        <f>IFERROR(INDEX(Menu!$C$6:$C$205,MATCH($B1834,Menu!$B$6:$B$205,0)),"")</f>
        <v/>
      </c>
      <c r="D1834" s="18"/>
      <c r="E1834" s="8" t="str">
        <f>IFERROR(INDEX(Menu!$E$6:$E$205,MATCH($B1834,Menu!$B$6:$B$205,0)),"")</f>
        <v/>
      </c>
      <c r="F1834" s="8" t="str">
        <f t="shared" si="140"/>
        <v/>
      </c>
      <c r="G1834" s="15" t="str">
        <f>IFERROR(INDEX(Menu!$D$6:$D$205,MATCH($B1834,Menu!$B$6:$B$205,0)),"")</f>
        <v/>
      </c>
      <c r="H1834" s="15" t="str">
        <f t="shared" si="141"/>
        <v/>
      </c>
      <c r="I1834" s="15" t="str">
        <f t="shared" si="142"/>
        <v/>
      </c>
      <c r="J1834" s="10"/>
      <c r="K1834" s="10"/>
      <c r="L1834" t="str">
        <f t="shared" si="143"/>
        <v/>
      </c>
      <c r="M1834" s="14" t="str">
        <f t="shared" si="144"/>
        <v/>
      </c>
    </row>
    <row r="1835" spans="1:13" x14ac:dyDescent="0.25">
      <c r="A1835" s="16"/>
      <c r="B1835" s="10"/>
      <c r="C1835" s="14" t="str">
        <f>IFERROR(INDEX(Menu!$C$6:$C$205,MATCH($B1835,Menu!$B$6:$B$205,0)),"")</f>
        <v/>
      </c>
      <c r="D1835" s="18"/>
      <c r="E1835" s="8" t="str">
        <f>IFERROR(INDEX(Menu!$E$6:$E$205,MATCH($B1835,Menu!$B$6:$B$205,0)),"")</f>
        <v/>
      </c>
      <c r="F1835" s="8" t="str">
        <f t="shared" si="140"/>
        <v/>
      </c>
      <c r="G1835" s="15" t="str">
        <f>IFERROR(INDEX(Menu!$D$6:$D$205,MATCH($B1835,Menu!$B$6:$B$205,0)),"")</f>
        <v/>
      </c>
      <c r="H1835" s="15" t="str">
        <f t="shared" si="141"/>
        <v/>
      </c>
      <c r="I1835" s="15" t="str">
        <f t="shared" si="142"/>
        <v/>
      </c>
      <c r="J1835" s="10"/>
      <c r="K1835" s="10"/>
      <c r="L1835" t="str">
        <f t="shared" si="143"/>
        <v/>
      </c>
      <c r="M1835" s="14" t="str">
        <f t="shared" si="144"/>
        <v/>
      </c>
    </row>
    <row r="1836" spans="1:13" x14ac:dyDescent="0.25">
      <c r="A1836" s="16"/>
      <c r="B1836" s="10"/>
      <c r="C1836" s="14" t="str">
        <f>IFERROR(INDEX(Menu!$C$6:$C$205,MATCH($B1836,Menu!$B$6:$B$205,0)),"")</f>
        <v/>
      </c>
      <c r="D1836" s="18"/>
      <c r="E1836" s="8" t="str">
        <f>IFERROR(INDEX(Menu!$E$6:$E$205,MATCH($B1836,Menu!$B$6:$B$205,0)),"")</f>
        <v/>
      </c>
      <c r="F1836" s="8" t="str">
        <f t="shared" si="140"/>
        <v/>
      </c>
      <c r="G1836" s="15" t="str">
        <f>IFERROR(INDEX(Menu!$D$6:$D$205,MATCH($B1836,Menu!$B$6:$B$205,0)),"")</f>
        <v/>
      </c>
      <c r="H1836" s="15" t="str">
        <f t="shared" si="141"/>
        <v/>
      </c>
      <c r="I1836" s="15" t="str">
        <f t="shared" si="142"/>
        <v/>
      </c>
      <c r="J1836" s="10"/>
      <c r="K1836" s="10"/>
      <c r="L1836" t="str">
        <f t="shared" si="143"/>
        <v/>
      </c>
      <c r="M1836" s="14" t="str">
        <f t="shared" si="144"/>
        <v/>
      </c>
    </row>
    <row r="1837" spans="1:13" x14ac:dyDescent="0.25">
      <c r="A1837" s="16"/>
      <c r="B1837" s="10"/>
      <c r="C1837" s="14" t="str">
        <f>IFERROR(INDEX(Menu!$C$6:$C$205,MATCH($B1837,Menu!$B$6:$B$205,0)),"")</f>
        <v/>
      </c>
      <c r="D1837" s="18"/>
      <c r="E1837" s="8" t="str">
        <f>IFERROR(INDEX(Menu!$E$6:$E$205,MATCH($B1837,Menu!$B$6:$B$205,0)),"")</f>
        <v/>
      </c>
      <c r="F1837" s="8" t="str">
        <f t="shared" si="140"/>
        <v/>
      </c>
      <c r="G1837" s="15" t="str">
        <f>IFERROR(INDEX(Menu!$D$6:$D$205,MATCH($B1837,Menu!$B$6:$B$205,0)),"")</f>
        <v/>
      </c>
      <c r="H1837" s="15" t="str">
        <f t="shared" si="141"/>
        <v/>
      </c>
      <c r="I1837" s="15" t="str">
        <f t="shared" si="142"/>
        <v/>
      </c>
      <c r="J1837" s="10"/>
      <c r="K1837" s="10"/>
      <c r="L1837" t="str">
        <f t="shared" si="143"/>
        <v/>
      </c>
      <c r="M1837" s="14" t="str">
        <f t="shared" si="144"/>
        <v/>
      </c>
    </row>
    <row r="1838" spans="1:13" x14ac:dyDescent="0.25">
      <c r="A1838" s="16"/>
      <c r="B1838" s="10"/>
      <c r="C1838" s="14" t="str">
        <f>IFERROR(INDEX(Menu!$C$6:$C$205,MATCH($B1838,Menu!$B$6:$B$205,0)),"")</f>
        <v/>
      </c>
      <c r="D1838" s="18"/>
      <c r="E1838" s="8" t="str">
        <f>IFERROR(INDEX(Menu!$E$6:$E$205,MATCH($B1838,Menu!$B$6:$B$205,0)),"")</f>
        <v/>
      </c>
      <c r="F1838" s="8" t="str">
        <f t="shared" si="140"/>
        <v/>
      </c>
      <c r="G1838" s="15" t="str">
        <f>IFERROR(INDEX(Menu!$D$6:$D$205,MATCH($B1838,Menu!$B$6:$B$205,0)),"")</f>
        <v/>
      </c>
      <c r="H1838" s="15" t="str">
        <f t="shared" si="141"/>
        <v/>
      </c>
      <c r="I1838" s="15" t="str">
        <f t="shared" si="142"/>
        <v/>
      </c>
      <c r="J1838" s="10"/>
      <c r="K1838" s="10"/>
      <c r="L1838" t="str">
        <f t="shared" si="143"/>
        <v/>
      </c>
      <c r="M1838" s="14" t="str">
        <f t="shared" si="144"/>
        <v/>
      </c>
    </row>
    <row r="1839" spans="1:13" x14ac:dyDescent="0.25">
      <c r="A1839" s="16"/>
      <c r="B1839" s="10"/>
      <c r="C1839" s="14" t="str">
        <f>IFERROR(INDEX(Menu!$C$6:$C$205,MATCH($B1839,Menu!$B$6:$B$205,0)),"")</f>
        <v/>
      </c>
      <c r="D1839" s="18"/>
      <c r="E1839" s="8" t="str">
        <f>IFERROR(INDEX(Menu!$E$6:$E$205,MATCH($B1839,Menu!$B$6:$B$205,0)),"")</f>
        <v/>
      </c>
      <c r="F1839" s="8" t="str">
        <f t="shared" si="140"/>
        <v/>
      </c>
      <c r="G1839" s="15" t="str">
        <f>IFERROR(INDEX(Menu!$D$6:$D$205,MATCH($B1839,Menu!$B$6:$B$205,0)),"")</f>
        <v/>
      </c>
      <c r="H1839" s="15" t="str">
        <f t="shared" si="141"/>
        <v/>
      </c>
      <c r="I1839" s="15" t="str">
        <f t="shared" si="142"/>
        <v/>
      </c>
      <c r="J1839" s="10"/>
      <c r="K1839" s="10"/>
      <c r="L1839" t="str">
        <f t="shared" si="143"/>
        <v/>
      </c>
      <c r="M1839" s="14" t="str">
        <f t="shared" si="144"/>
        <v/>
      </c>
    </row>
    <row r="1840" spans="1:13" x14ac:dyDescent="0.25">
      <c r="A1840" s="16"/>
      <c r="B1840" s="10"/>
      <c r="C1840" s="14" t="str">
        <f>IFERROR(INDEX(Menu!$C$6:$C$205,MATCH($B1840,Menu!$B$6:$B$205,0)),"")</f>
        <v/>
      </c>
      <c r="D1840" s="18"/>
      <c r="E1840" s="8" t="str">
        <f>IFERROR(INDEX(Menu!$E$6:$E$205,MATCH($B1840,Menu!$B$6:$B$205,0)),"")</f>
        <v/>
      </c>
      <c r="F1840" s="8" t="str">
        <f t="shared" si="140"/>
        <v/>
      </c>
      <c r="G1840" s="15" t="str">
        <f>IFERROR(INDEX(Menu!$D$6:$D$205,MATCH($B1840,Menu!$B$6:$B$205,0)),"")</f>
        <v/>
      </c>
      <c r="H1840" s="15" t="str">
        <f t="shared" si="141"/>
        <v/>
      </c>
      <c r="I1840" s="15" t="str">
        <f t="shared" si="142"/>
        <v/>
      </c>
      <c r="J1840" s="10"/>
      <c r="K1840" s="10"/>
      <c r="L1840" t="str">
        <f t="shared" si="143"/>
        <v/>
      </c>
      <c r="M1840" s="14" t="str">
        <f t="shared" si="144"/>
        <v/>
      </c>
    </row>
    <row r="1841" spans="1:13" x14ac:dyDescent="0.25">
      <c r="A1841" s="16"/>
      <c r="B1841" s="10"/>
      <c r="C1841" s="14" t="str">
        <f>IFERROR(INDEX(Menu!$C$6:$C$205,MATCH($B1841,Menu!$B$6:$B$205,0)),"")</f>
        <v/>
      </c>
      <c r="D1841" s="18"/>
      <c r="E1841" s="8" t="str">
        <f>IFERROR(INDEX(Menu!$E$6:$E$205,MATCH($B1841,Menu!$B$6:$B$205,0)),"")</f>
        <v/>
      </c>
      <c r="F1841" s="8" t="str">
        <f t="shared" si="140"/>
        <v/>
      </c>
      <c r="G1841" s="15" t="str">
        <f>IFERROR(INDEX(Menu!$D$6:$D$205,MATCH($B1841,Menu!$B$6:$B$205,0)),"")</f>
        <v/>
      </c>
      <c r="H1841" s="15" t="str">
        <f t="shared" si="141"/>
        <v/>
      </c>
      <c r="I1841" s="15" t="str">
        <f t="shared" si="142"/>
        <v/>
      </c>
      <c r="J1841" s="10"/>
      <c r="K1841" s="10"/>
      <c r="L1841" t="str">
        <f t="shared" si="143"/>
        <v/>
      </c>
      <c r="M1841" s="14" t="str">
        <f t="shared" si="144"/>
        <v/>
      </c>
    </row>
    <row r="1842" spans="1:13" x14ac:dyDescent="0.25">
      <c r="A1842" s="16"/>
      <c r="B1842" s="10"/>
      <c r="C1842" s="14" t="str">
        <f>IFERROR(INDEX(Menu!$C$6:$C$205,MATCH($B1842,Menu!$B$6:$B$205,0)),"")</f>
        <v/>
      </c>
      <c r="D1842" s="18"/>
      <c r="E1842" s="8" t="str">
        <f>IFERROR(INDEX(Menu!$E$6:$E$205,MATCH($B1842,Menu!$B$6:$B$205,0)),"")</f>
        <v/>
      </c>
      <c r="F1842" s="8" t="str">
        <f t="shared" si="140"/>
        <v/>
      </c>
      <c r="G1842" s="15" t="str">
        <f>IFERROR(INDEX(Menu!$D$6:$D$205,MATCH($B1842,Menu!$B$6:$B$205,0)),"")</f>
        <v/>
      </c>
      <c r="H1842" s="15" t="str">
        <f t="shared" si="141"/>
        <v/>
      </c>
      <c r="I1842" s="15" t="str">
        <f t="shared" si="142"/>
        <v/>
      </c>
      <c r="J1842" s="10"/>
      <c r="K1842" s="10"/>
      <c r="L1842" t="str">
        <f t="shared" si="143"/>
        <v/>
      </c>
      <c r="M1842" s="14" t="str">
        <f t="shared" si="144"/>
        <v/>
      </c>
    </row>
    <row r="1843" spans="1:13" x14ac:dyDescent="0.25">
      <c r="A1843" s="16"/>
      <c r="B1843" s="10"/>
      <c r="C1843" s="14" t="str">
        <f>IFERROR(INDEX(Menu!$C$6:$C$205,MATCH($B1843,Menu!$B$6:$B$205,0)),"")</f>
        <v/>
      </c>
      <c r="D1843" s="18"/>
      <c r="E1843" s="8" t="str">
        <f>IFERROR(INDEX(Menu!$E$6:$E$205,MATCH($B1843,Menu!$B$6:$B$205,0)),"")</f>
        <v/>
      </c>
      <c r="F1843" s="8" t="str">
        <f t="shared" si="140"/>
        <v/>
      </c>
      <c r="G1843" s="15" t="str">
        <f>IFERROR(INDEX(Menu!$D$6:$D$205,MATCH($B1843,Menu!$B$6:$B$205,0)),"")</f>
        <v/>
      </c>
      <c r="H1843" s="15" t="str">
        <f t="shared" si="141"/>
        <v/>
      </c>
      <c r="I1843" s="15" t="str">
        <f t="shared" si="142"/>
        <v/>
      </c>
      <c r="J1843" s="10"/>
      <c r="K1843" s="10"/>
      <c r="L1843" t="str">
        <f t="shared" si="143"/>
        <v/>
      </c>
      <c r="M1843" s="14" t="str">
        <f t="shared" si="144"/>
        <v/>
      </c>
    </row>
    <row r="1844" spans="1:13" x14ac:dyDescent="0.25">
      <c r="A1844" s="16"/>
      <c r="B1844" s="10"/>
      <c r="C1844" s="14" t="str">
        <f>IFERROR(INDEX(Menu!$C$6:$C$205,MATCH($B1844,Menu!$B$6:$B$205,0)),"")</f>
        <v/>
      </c>
      <c r="D1844" s="18"/>
      <c r="E1844" s="8" t="str">
        <f>IFERROR(INDEX(Menu!$E$6:$E$205,MATCH($B1844,Menu!$B$6:$B$205,0)),"")</f>
        <v/>
      </c>
      <c r="F1844" s="8" t="str">
        <f t="shared" si="140"/>
        <v/>
      </c>
      <c r="G1844" s="15" t="str">
        <f>IFERROR(INDEX(Menu!$D$6:$D$205,MATCH($B1844,Menu!$B$6:$B$205,0)),"")</f>
        <v/>
      </c>
      <c r="H1844" s="15" t="str">
        <f t="shared" si="141"/>
        <v/>
      </c>
      <c r="I1844" s="15" t="str">
        <f t="shared" si="142"/>
        <v/>
      </c>
      <c r="J1844" s="10"/>
      <c r="K1844" s="10"/>
      <c r="L1844" t="str">
        <f t="shared" si="143"/>
        <v/>
      </c>
      <c r="M1844" s="14" t="str">
        <f t="shared" si="144"/>
        <v/>
      </c>
    </row>
    <row r="1845" spans="1:13" x14ac:dyDescent="0.25">
      <c r="A1845" s="16"/>
      <c r="B1845" s="10"/>
      <c r="C1845" s="14" t="str">
        <f>IFERROR(INDEX(Menu!$C$6:$C$205,MATCH($B1845,Menu!$B$6:$B$205,0)),"")</f>
        <v/>
      </c>
      <c r="D1845" s="18"/>
      <c r="E1845" s="8" t="str">
        <f>IFERROR(INDEX(Menu!$E$6:$E$205,MATCH($B1845,Menu!$B$6:$B$205,0)),"")</f>
        <v/>
      </c>
      <c r="F1845" s="8" t="str">
        <f t="shared" si="140"/>
        <v/>
      </c>
      <c r="G1845" s="15" t="str">
        <f>IFERROR(INDEX(Menu!$D$6:$D$205,MATCH($B1845,Menu!$B$6:$B$205,0)),"")</f>
        <v/>
      </c>
      <c r="H1845" s="15" t="str">
        <f t="shared" si="141"/>
        <v/>
      </c>
      <c r="I1845" s="15" t="str">
        <f t="shared" si="142"/>
        <v/>
      </c>
      <c r="J1845" s="10"/>
      <c r="K1845" s="10"/>
      <c r="L1845" t="str">
        <f t="shared" si="143"/>
        <v/>
      </c>
      <c r="M1845" s="14" t="str">
        <f t="shared" si="144"/>
        <v/>
      </c>
    </row>
    <row r="1846" spans="1:13" x14ac:dyDescent="0.25">
      <c r="A1846" s="16"/>
      <c r="B1846" s="10"/>
      <c r="C1846" s="14" t="str">
        <f>IFERROR(INDEX(Menu!$C$6:$C$205,MATCH($B1846,Menu!$B$6:$B$205,0)),"")</f>
        <v/>
      </c>
      <c r="D1846" s="18"/>
      <c r="E1846" s="8" t="str">
        <f>IFERROR(INDEX(Menu!$E$6:$E$205,MATCH($B1846,Menu!$B$6:$B$205,0)),"")</f>
        <v/>
      </c>
      <c r="F1846" s="8" t="str">
        <f t="shared" si="140"/>
        <v/>
      </c>
      <c r="G1846" s="15" t="str">
        <f>IFERROR(INDEX(Menu!$D$6:$D$205,MATCH($B1846,Menu!$B$6:$B$205,0)),"")</f>
        <v/>
      </c>
      <c r="H1846" s="15" t="str">
        <f t="shared" si="141"/>
        <v/>
      </c>
      <c r="I1846" s="15" t="str">
        <f t="shared" si="142"/>
        <v/>
      </c>
      <c r="J1846" s="10"/>
      <c r="K1846" s="10"/>
      <c r="L1846" t="str">
        <f t="shared" si="143"/>
        <v/>
      </c>
      <c r="M1846" s="14" t="str">
        <f t="shared" si="144"/>
        <v/>
      </c>
    </row>
    <row r="1847" spans="1:13" x14ac:dyDescent="0.25">
      <c r="A1847" s="16"/>
      <c r="B1847" s="10"/>
      <c r="C1847" s="14" t="str">
        <f>IFERROR(INDEX(Menu!$C$6:$C$205,MATCH($B1847,Menu!$B$6:$B$205,0)),"")</f>
        <v/>
      </c>
      <c r="D1847" s="18"/>
      <c r="E1847" s="8" t="str">
        <f>IFERROR(INDEX(Menu!$E$6:$E$205,MATCH($B1847,Menu!$B$6:$B$205,0)),"")</f>
        <v/>
      </c>
      <c r="F1847" s="8" t="str">
        <f t="shared" si="140"/>
        <v/>
      </c>
      <c r="G1847" s="15" t="str">
        <f>IFERROR(INDEX(Menu!$D$6:$D$205,MATCH($B1847,Menu!$B$6:$B$205,0)),"")</f>
        <v/>
      </c>
      <c r="H1847" s="15" t="str">
        <f t="shared" si="141"/>
        <v/>
      </c>
      <c r="I1847" s="15" t="str">
        <f t="shared" si="142"/>
        <v/>
      </c>
      <c r="J1847" s="10"/>
      <c r="K1847" s="10"/>
      <c r="L1847" t="str">
        <f t="shared" si="143"/>
        <v/>
      </c>
      <c r="M1847" s="14" t="str">
        <f t="shared" si="144"/>
        <v/>
      </c>
    </row>
    <row r="1848" spans="1:13" x14ac:dyDescent="0.25">
      <c r="A1848" s="16"/>
      <c r="B1848" s="10"/>
      <c r="C1848" s="14" t="str">
        <f>IFERROR(INDEX(Menu!$C$6:$C$205,MATCH($B1848,Menu!$B$6:$B$205,0)),"")</f>
        <v/>
      </c>
      <c r="D1848" s="18"/>
      <c r="E1848" s="8" t="str">
        <f>IFERROR(INDEX(Menu!$E$6:$E$205,MATCH($B1848,Menu!$B$6:$B$205,0)),"")</f>
        <v/>
      </c>
      <c r="F1848" s="8" t="str">
        <f t="shared" si="140"/>
        <v/>
      </c>
      <c r="G1848" s="15" t="str">
        <f>IFERROR(INDEX(Menu!$D$6:$D$205,MATCH($B1848,Menu!$B$6:$B$205,0)),"")</f>
        <v/>
      </c>
      <c r="H1848" s="15" t="str">
        <f t="shared" si="141"/>
        <v/>
      </c>
      <c r="I1848" s="15" t="str">
        <f t="shared" si="142"/>
        <v/>
      </c>
      <c r="J1848" s="10"/>
      <c r="K1848" s="10"/>
      <c r="L1848" t="str">
        <f t="shared" si="143"/>
        <v/>
      </c>
      <c r="M1848" s="14" t="str">
        <f t="shared" si="144"/>
        <v/>
      </c>
    </row>
    <row r="1849" spans="1:13" x14ac:dyDescent="0.25">
      <c r="A1849" s="16"/>
      <c r="B1849" s="10"/>
      <c r="C1849" s="14" t="str">
        <f>IFERROR(INDEX(Menu!$C$6:$C$205,MATCH($B1849,Menu!$B$6:$B$205,0)),"")</f>
        <v/>
      </c>
      <c r="D1849" s="18"/>
      <c r="E1849" s="8" t="str">
        <f>IFERROR(INDEX(Menu!$E$6:$E$205,MATCH($B1849,Menu!$B$6:$B$205,0)),"")</f>
        <v/>
      </c>
      <c r="F1849" s="8" t="str">
        <f t="shared" si="140"/>
        <v/>
      </c>
      <c r="G1849" s="15" t="str">
        <f>IFERROR(INDEX(Menu!$D$6:$D$205,MATCH($B1849,Menu!$B$6:$B$205,0)),"")</f>
        <v/>
      </c>
      <c r="H1849" s="15" t="str">
        <f t="shared" si="141"/>
        <v/>
      </c>
      <c r="I1849" s="15" t="str">
        <f t="shared" si="142"/>
        <v/>
      </c>
      <c r="J1849" s="10"/>
      <c r="K1849" s="10"/>
      <c r="L1849" t="str">
        <f t="shared" si="143"/>
        <v/>
      </c>
      <c r="M1849" s="14" t="str">
        <f t="shared" si="144"/>
        <v/>
      </c>
    </row>
    <row r="1850" spans="1:13" x14ac:dyDescent="0.25">
      <c r="A1850" s="16"/>
      <c r="B1850" s="10"/>
      <c r="C1850" s="14" t="str">
        <f>IFERROR(INDEX(Menu!$C$6:$C$205,MATCH($B1850,Menu!$B$6:$B$205,0)),"")</f>
        <v/>
      </c>
      <c r="D1850" s="18"/>
      <c r="E1850" s="8" t="str">
        <f>IFERROR(INDEX(Menu!$E$6:$E$205,MATCH($B1850,Menu!$B$6:$B$205,0)),"")</f>
        <v/>
      </c>
      <c r="F1850" s="8" t="str">
        <f t="shared" si="140"/>
        <v/>
      </c>
      <c r="G1850" s="15" t="str">
        <f>IFERROR(INDEX(Menu!$D$6:$D$205,MATCH($B1850,Menu!$B$6:$B$205,0)),"")</f>
        <v/>
      </c>
      <c r="H1850" s="15" t="str">
        <f t="shared" si="141"/>
        <v/>
      </c>
      <c r="I1850" s="15" t="str">
        <f t="shared" si="142"/>
        <v/>
      </c>
      <c r="J1850" s="10"/>
      <c r="K1850" s="10"/>
      <c r="L1850" t="str">
        <f t="shared" si="143"/>
        <v/>
      </c>
      <c r="M1850" s="14" t="str">
        <f t="shared" si="144"/>
        <v/>
      </c>
    </row>
    <row r="1851" spans="1:13" x14ac:dyDescent="0.25">
      <c r="A1851" s="16"/>
      <c r="B1851" s="10"/>
      <c r="C1851" s="14" t="str">
        <f>IFERROR(INDEX(Menu!$C$6:$C$205,MATCH($B1851,Menu!$B$6:$B$205,0)),"")</f>
        <v/>
      </c>
      <c r="D1851" s="18"/>
      <c r="E1851" s="8" t="str">
        <f>IFERROR(INDEX(Menu!$E$6:$E$205,MATCH($B1851,Menu!$B$6:$B$205,0)),"")</f>
        <v/>
      </c>
      <c r="F1851" s="8" t="str">
        <f t="shared" si="140"/>
        <v/>
      </c>
      <c r="G1851" s="15" t="str">
        <f>IFERROR(INDEX(Menu!$D$6:$D$205,MATCH($B1851,Menu!$B$6:$B$205,0)),"")</f>
        <v/>
      </c>
      <c r="H1851" s="15" t="str">
        <f t="shared" si="141"/>
        <v/>
      </c>
      <c r="I1851" s="15" t="str">
        <f t="shared" si="142"/>
        <v/>
      </c>
      <c r="J1851" s="10"/>
      <c r="K1851" s="10"/>
      <c r="L1851" t="str">
        <f t="shared" si="143"/>
        <v/>
      </c>
      <c r="M1851" s="14" t="str">
        <f t="shared" si="144"/>
        <v/>
      </c>
    </row>
    <row r="1852" spans="1:13" x14ac:dyDescent="0.25">
      <c r="A1852" s="16"/>
      <c r="B1852" s="10"/>
      <c r="C1852" s="14" t="str">
        <f>IFERROR(INDEX(Menu!$C$6:$C$205,MATCH($B1852,Menu!$B$6:$B$205,0)),"")</f>
        <v/>
      </c>
      <c r="D1852" s="18"/>
      <c r="E1852" s="8" t="str">
        <f>IFERROR(INDEX(Menu!$E$6:$E$205,MATCH($B1852,Menu!$B$6:$B$205,0)),"")</f>
        <v/>
      </c>
      <c r="F1852" s="8" t="str">
        <f t="shared" si="140"/>
        <v/>
      </c>
      <c r="G1852" s="15" t="str">
        <f>IFERROR(INDEX(Menu!$D$6:$D$205,MATCH($B1852,Menu!$B$6:$B$205,0)),"")</f>
        <v/>
      </c>
      <c r="H1852" s="15" t="str">
        <f t="shared" si="141"/>
        <v/>
      </c>
      <c r="I1852" s="15" t="str">
        <f t="shared" si="142"/>
        <v/>
      </c>
      <c r="J1852" s="10"/>
      <c r="K1852" s="10"/>
      <c r="L1852" t="str">
        <f t="shared" si="143"/>
        <v/>
      </c>
      <c r="M1852" s="14" t="str">
        <f t="shared" si="144"/>
        <v/>
      </c>
    </row>
    <row r="1853" spans="1:13" x14ac:dyDescent="0.25">
      <c r="A1853" s="16"/>
      <c r="B1853" s="10"/>
      <c r="C1853" s="14" t="str">
        <f>IFERROR(INDEX(Menu!$C$6:$C$205,MATCH($B1853,Menu!$B$6:$B$205,0)),"")</f>
        <v/>
      </c>
      <c r="D1853" s="18"/>
      <c r="E1853" s="8" t="str">
        <f>IFERROR(INDEX(Menu!$E$6:$E$205,MATCH($B1853,Menu!$B$6:$B$205,0)),"")</f>
        <v/>
      </c>
      <c r="F1853" s="8" t="str">
        <f t="shared" si="140"/>
        <v/>
      </c>
      <c r="G1853" s="15" t="str">
        <f>IFERROR(INDEX(Menu!$D$6:$D$205,MATCH($B1853,Menu!$B$6:$B$205,0)),"")</f>
        <v/>
      </c>
      <c r="H1853" s="15" t="str">
        <f t="shared" si="141"/>
        <v/>
      </c>
      <c r="I1853" s="15" t="str">
        <f t="shared" si="142"/>
        <v/>
      </c>
      <c r="J1853" s="10"/>
      <c r="K1853" s="10"/>
      <c r="L1853" t="str">
        <f t="shared" si="143"/>
        <v/>
      </c>
      <c r="M1853" s="14" t="str">
        <f t="shared" si="144"/>
        <v/>
      </c>
    </row>
    <row r="1854" spans="1:13" x14ac:dyDescent="0.25">
      <c r="A1854" s="16"/>
      <c r="B1854" s="10"/>
      <c r="C1854" s="14" t="str">
        <f>IFERROR(INDEX(Menu!$C$6:$C$205,MATCH($B1854,Menu!$B$6:$B$205,0)),"")</f>
        <v/>
      </c>
      <c r="D1854" s="18"/>
      <c r="E1854" s="8" t="str">
        <f>IFERROR(INDEX(Menu!$E$6:$E$205,MATCH($B1854,Menu!$B$6:$B$205,0)),"")</f>
        <v/>
      </c>
      <c r="F1854" s="8" t="str">
        <f t="shared" si="140"/>
        <v/>
      </c>
      <c r="G1854" s="15" t="str">
        <f>IFERROR(INDEX(Menu!$D$6:$D$205,MATCH($B1854,Menu!$B$6:$B$205,0)),"")</f>
        <v/>
      </c>
      <c r="H1854" s="15" t="str">
        <f t="shared" si="141"/>
        <v/>
      </c>
      <c r="I1854" s="15" t="str">
        <f t="shared" si="142"/>
        <v/>
      </c>
      <c r="J1854" s="10"/>
      <c r="K1854" s="10"/>
      <c r="L1854" t="str">
        <f t="shared" si="143"/>
        <v/>
      </c>
      <c r="M1854" s="14" t="str">
        <f t="shared" si="144"/>
        <v/>
      </c>
    </row>
    <row r="1855" spans="1:13" x14ac:dyDescent="0.25">
      <c r="A1855" s="16"/>
      <c r="B1855" s="10"/>
      <c r="C1855" s="14" t="str">
        <f>IFERROR(INDEX(Menu!$C$6:$C$205,MATCH($B1855,Menu!$B$6:$B$205,0)),"")</f>
        <v/>
      </c>
      <c r="D1855" s="18"/>
      <c r="E1855" s="8" t="str">
        <f>IFERROR(INDEX(Menu!$E$6:$E$205,MATCH($B1855,Menu!$B$6:$B$205,0)),"")</f>
        <v/>
      </c>
      <c r="F1855" s="8" t="str">
        <f t="shared" si="140"/>
        <v/>
      </c>
      <c r="G1855" s="15" t="str">
        <f>IFERROR(INDEX(Menu!$D$6:$D$205,MATCH($B1855,Menu!$B$6:$B$205,0)),"")</f>
        <v/>
      </c>
      <c r="H1855" s="15" t="str">
        <f t="shared" si="141"/>
        <v/>
      </c>
      <c r="I1855" s="15" t="str">
        <f t="shared" si="142"/>
        <v/>
      </c>
      <c r="J1855" s="10"/>
      <c r="K1855" s="10"/>
      <c r="L1855" t="str">
        <f t="shared" si="143"/>
        <v/>
      </c>
      <c r="M1855" s="14" t="str">
        <f t="shared" si="144"/>
        <v/>
      </c>
    </row>
    <row r="1856" spans="1:13" x14ac:dyDescent="0.25">
      <c r="A1856" s="16"/>
      <c r="B1856" s="10"/>
      <c r="C1856" s="14" t="str">
        <f>IFERROR(INDEX(Menu!$C$6:$C$205,MATCH($B1856,Menu!$B$6:$B$205,0)),"")</f>
        <v/>
      </c>
      <c r="D1856" s="18"/>
      <c r="E1856" s="8" t="str">
        <f>IFERROR(INDEX(Menu!$E$6:$E$205,MATCH($B1856,Menu!$B$6:$B$205,0)),"")</f>
        <v/>
      </c>
      <c r="F1856" s="8" t="str">
        <f t="shared" si="140"/>
        <v/>
      </c>
      <c r="G1856" s="15" t="str">
        <f>IFERROR(INDEX(Menu!$D$6:$D$205,MATCH($B1856,Menu!$B$6:$B$205,0)),"")</f>
        <v/>
      </c>
      <c r="H1856" s="15" t="str">
        <f t="shared" si="141"/>
        <v/>
      </c>
      <c r="I1856" s="15" t="str">
        <f t="shared" si="142"/>
        <v/>
      </c>
      <c r="J1856" s="10"/>
      <c r="K1856" s="10"/>
      <c r="L1856" t="str">
        <f t="shared" si="143"/>
        <v/>
      </c>
      <c r="M1856" s="14" t="str">
        <f t="shared" si="144"/>
        <v/>
      </c>
    </row>
    <row r="1857" spans="1:13" x14ac:dyDescent="0.25">
      <c r="A1857" s="16"/>
      <c r="B1857" s="10"/>
      <c r="C1857" s="14" t="str">
        <f>IFERROR(INDEX(Menu!$C$6:$C$205,MATCH($B1857,Menu!$B$6:$B$205,0)),"")</f>
        <v/>
      </c>
      <c r="D1857" s="18"/>
      <c r="E1857" s="8" t="str">
        <f>IFERROR(INDEX(Menu!$E$6:$E$205,MATCH($B1857,Menu!$B$6:$B$205,0)),"")</f>
        <v/>
      </c>
      <c r="F1857" s="8" t="str">
        <f t="shared" si="140"/>
        <v/>
      </c>
      <c r="G1857" s="15" t="str">
        <f>IFERROR(INDEX(Menu!$D$6:$D$205,MATCH($B1857,Menu!$B$6:$B$205,0)),"")</f>
        <v/>
      </c>
      <c r="H1857" s="15" t="str">
        <f t="shared" si="141"/>
        <v/>
      </c>
      <c r="I1857" s="15" t="str">
        <f t="shared" si="142"/>
        <v/>
      </c>
      <c r="J1857" s="10"/>
      <c r="K1857" s="10"/>
      <c r="L1857" t="str">
        <f t="shared" si="143"/>
        <v/>
      </c>
      <c r="M1857" s="14" t="str">
        <f t="shared" si="144"/>
        <v/>
      </c>
    </row>
    <row r="1858" spans="1:13" x14ac:dyDescent="0.25">
      <c r="A1858" s="16"/>
      <c r="B1858" s="10"/>
      <c r="C1858" s="14" t="str">
        <f>IFERROR(INDEX(Menu!$C$6:$C$205,MATCH($B1858,Menu!$B$6:$B$205,0)),"")</f>
        <v/>
      </c>
      <c r="D1858" s="18"/>
      <c r="E1858" s="8" t="str">
        <f>IFERROR(INDEX(Menu!$E$6:$E$205,MATCH($B1858,Menu!$B$6:$B$205,0)),"")</f>
        <v/>
      </c>
      <c r="F1858" s="8" t="str">
        <f t="shared" si="140"/>
        <v/>
      </c>
      <c r="G1858" s="15" t="str">
        <f>IFERROR(INDEX(Menu!$D$6:$D$205,MATCH($B1858,Menu!$B$6:$B$205,0)),"")</f>
        <v/>
      </c>
      <c r="H1858" s="15" t="str">
        <f t="shared" si="141"/>
        <v/>
      </c>
      <c r="I1858" s="15" t="str">
        <f t="shared" si="142"/>
        <v/>
      </c>
      <c r="J1858" s="10"/>
      <c r="K1858" s="10"/>
      <c r="L1858" t="str">
        <f t="shared" si="143"/>
        <v/>
      </c>
      <c r="M1858" s="14" t="str">
        <f t="shared" si="144"/>
        <v/>
      </c>
    </row>
    <row r="1859" spans="1:13" x14ac:dyDescent="0.25">
      <c r="A1859" s="16"/>
      <c r="B1859" s="10"/>
      <c r="C1859" s="14" t="str">
        <f>IFERROR(INDEX(Menu!$C$6:$C$205,MATCH($B1859,Menu!$B$6:$B$205,0)),"")</f>
        <v/>
      </c>
      <c r="D1859" s="18"/>
      <c r="E1859" s="8" t="str">
        <f>IFERROR(INDEX(Menu!$E$6:$E$205,MATCH($B1859,Menu!$B$6:$B$205,0)),"")</f>
        <v/>
      </c>
      <c r="F1859" s="8" t="str">
        <f t="shared" si="140"/>
        <v/>
      </c>
      <c r="G1859" s="15" t="str">
        <f>IFERROR(INDEX(Menu!$D$6:$D$205,MATCH($B1859,Menu!$B$6:$B$205,0)),"")</f>
        <v/>
      </c>
      <c r="H1859" s="15" t="str">
        <f t="shared" si="141"/>
        <v/>
      </c>
      <c r="I1859" s="15" t="str">
        <f t="shared" si="142"/>
        <v/>
      </c>
      <c r="J1859" s="10"/>
      <c r="K1859" s="10"/>
      <c r="L1859" t="str">
        <f t="shared" si="143"/>
        <v/>
      </c>
      <c r="M1859" s="14" t="str">
        <f t="shared" si="144"/>
        <v/>
      </c>
    </row>
    <row r="1860" spans="1:13" x14ac:dyDescent="0.25">
      <c r="A1860" s="16"/>
      <c r="B1860" s="10"/>
      <c r="C1860" s="14" t="str">
        <f>IFERROR(INDEX(Menu!$C$6:$C$205,MATCH($B1860,Menu!$B$6:$B$205,0)),"")</f>
        <v/>
      </c>
      <c r="D1860" s="18"/>
      <c r="E1860" s="8" t="str">
        <f>IFERROR(INDEX(Menu!$E$6:$E$205,MATCH($B1860,Menu!$B$6:$B$205,0)),"")</f>
        <v/>
      </c>
      <c r="F1860" s="8" t="str">
        <f t="shared" si="140"/>
        <v/>
      </c>
      <c r="G1860" s="15" t="str">
        <f>IFERROR(INDEX(Menu!$D$6:$D$205,MATCH($B1860,Menu!$B$6:$B$205,0)),"")</f>
        <v/>
      </c>
      <c r="H1860" s="15" t="str">
        <f t="shared" si="141"/>
        <v/>
      </c>
      <c r="I1860" s="15" t="str">
        <f t="shared" si="142"/>
        <v/>
      </c>
      <c r="J1860" s="10"/>
      <c r="K1860" s="10"/>
      <c r="L1860" t="str">
        <f t="shared" si="143"/>
        <v/>
      </c>
      <c r="M1860" s="14" t="str">
        <f t="shared" si="144"/>
        <v/>
      </c>
    </row>
    <row r="1861" spans="1:13" x14ac:dyDescent="0.25">
      <c r="A1861" s="16"/>
      <c r="B1861" s="10"/>
      <c r="C1861" s="14" t="str">
        <f>IFERROR(INDEX(Menu!$C$6:$C$205,MATCH($B1861,Menu!$B$6:$B$205,0)),"")</f>
        <v/>
      </c>
      <c r="D1861" s="18"/>
      <c r="E1861" s="8" t="str">
        <f>IFERROR(INDEX(Menu!$E$6:$E$205,MATCH($B1861,Menu!$B$6:$B$205,0)),"")</f>
        <v/>
      </c>
      <c r="F1861" s="8" t="str">
        <f t="shared" si="140"/>
        <v/>
      </c>
      <c r="G1861" s="15" t="str">
        <f>IFERROR(INDEX(Menu!$D$6:$D$205,MATCH($B1861,Menu!$B$6:$B$205,0)),"")</f>
        <v/>
      </c>
      <c r="H1861" s="15" t="str">
        <f t="shared" si="141"/>
        <v/>
      </c>
      <c r="I1861" s="15" t="str">
        <f t="shared" si="142"/>
        <v/>
      </c>
      <c r="J1861" s="10"/>
      <c r="K1861" s="10"/>
      <c r="L1861" t="str">
        <f t="shared" si="143"/>
        <v/>
      </c>
      <c r="M1861" s="14" t="str">
        <f t="shared" si="144"/>
        <v/>
      </c>
    </row>
    <row r="1862" spans="1:13" x14ac:dyDescent="0.25">
      <c r="A1862" s="16"/>
      <c r="B1862" s="10"/>
      <c r="C1862" s="14" t="str">
        <f>IFERROR(INDEX(Menu!$C$6:$C$205,MATCH($B1862,Menu!$B$6:$B$205,0)),"")</f>
        <v/>
      </c>
      <c r="D1862" s="18"/>
      <c r="E1862" s="8" t="str">
        <f>IFERROR(INDEX(Menu!$E$6:$E$205,MATCH($B1862,Menu!$B$6:$B$205,0)),"")</f>
        <v/>
      </c>
      <c r="F1862" s="8" t="str">
        <f t="shared" ref="F1862:F1925" si="145">IF(OR($D1862="",$E1862=""),"",$D1862*$E1862)</f>
        <v/>
      </c>
      <c r="G1862" s="15" t="str">
        <f>IFERROR(INDEX(Menu!$D$6:$D$205,MATCH($B1862,Menu!$B$6:$B$205,0)),"")</f>
        <v/>
      </c>
      <c r="H1862" s="15" t="str">
        <f t="shared" ref="H1862:H1925" si="146">IF(OR($D1862="",$G1862=""),"",$D1862*$G1862)</f>
        <v/>
      </c>
      <c r="I1862" s="15" t="str">
        <f t="shared" ref="I1862:I1925" si="147">IF(OR($F1862="",$H1862=""),"",$F1862-$H1862)</f>
        <v/>
      </c>
      <c r="J1862" s="10"/>
      <c r="K1862" s="10"/>
      <c r="L1862" t="str">
        <f t="shared" ref="L1862:L1925" si="148">IF($A1862="","",CHOOSE(WEEKDAY($A1862,2),"Lunes","Martes","Miercoles","Jueves","Viernes","Sabado","Domingo"))</f>
        <v/>
      </c>
      <c r="M1862" s="14" t="str">
        <f t="shared" ref="M1862:M1925" si="149">IF($A1862="","",TEXT($A1862,"YYYY-MM"))</f>
        <v/>
      </c>
    </row>
    <row r="1863" spans="1:13" x14ac:dyDescent="0.25">
      <c r="A1863" s="16"/>
      <c r="B1863" s="10"/>
      <c r="C1863" s="14" t="str">
        <f>IFERROR(INDEX(Menu!$C$6:$C$205,MATCH($B1863,Menu!$B$6:$B$205,0)),"")</f>
        <v/>
      </c>
      <c r="D1863" s="18"/>
      <c r="E1863" s="8" t="str">
        <f>IFERROR(INDEX(Menu!$E$6:$E$205,MATCH($B1863,Menu!$B$6:$B$205,0)),"")</f>
        <v/>
      </c>
      <c r="F1863" s="8" t="str">
        <f t="shared" si="145"/>
        <v/>
      </c>
      <c r="G1863" s="15" t="str">
        <f>IFERROR(INDEX(Menu!$D$6:$D$205,MATCH($B1863,Menu!$B$6:$B$205,0)),"")</f>
        <v/>
      </c>
      <c r="H1863" s="15" t="str">
        <f t="shared" si="146"/>
        <v/>
      </c>
      <c r="I1863" s="15" t="str">
        <f t="shared" si="147"/>
        <v/>
      </c>
      <c r="J1863" s="10"/>
      <c r="K1863" s="10"/>
      <c r="L1863" t="str">
        <f t="shared" si="148"/>
        <v/>
      </c>
      <c r="M1863" s="14" t="str">
        <f t="shared" si="149"/>
        <v/>
      </c>
    </row>
    <row r="1864" spans="1:13" x14ac:dyDescent="0.25">
      <c r="A1864" s="16"/>
      <c r="B1864" s="10"/>
      <c r="C1864" s="14" t="str">
        <f>IFERROR(INDEX(Menu!$C$6:$C$205,MATCH($B1864,Menu!$B$6:$B$205,0)),"")</f>
        <v/>
      </c>
      <c r="D1864" s="18"/>
      <c r="E1864" s="8" t="str">
        <f>IFERROR(INDEX(Menu!$E$6:$E$205,MATCH($B1864,Menu!$B$6:$B$205,0)),"")</f>
        <v/>
      </c>
      <c r="F1864" s="8" t="str">
        <f t="shared" si="145"/>
        <v/>
      </c>
      <c r="G1864" s="15" t="str">
        <f>IFERROR(INDEX(Menu!$D$6:$D$205,MATCH($B1864,Menu!$B$6:$B$205,0)),"")</f>
        <v/>
      </c>
      <c r="H1864" s="15" t="str">
        <f t="shared" si="146"/>
        <v/>
      </c>
      <c r="I1864" s="15" t="str">
        <f t="shared" si="147"/>
        <v/>
      </c>
      <c r="J1864" s="10"/>
      <c r="K1864" s="10"/>
      <c r="L1864" t="str">
        <f t="shared" si="148"/>
        <v/>
      </c>
      <c r="M1864" s="14" t="str">
        <f t="shared" si="149"/>
        <v/>
      </c>
    </row>
    <row r="1865" spans="1:13" x14ac:dyDescent="0.25">
      <c r="A1865" s="16"/>
      <c r="B1865" s="10"/>
      <c r="C1865" s="14" t="str">
        <f>IFERROR(INDEX(Menu!$C$6:$C$205,MATCH($B1865,Menu!$B$6:$B$205,0)),"")</f>
        <v/>
      </c>
      <c r="D1865" s="18"/>
      <c r="E1865" s="8" t="str">
        <f>IFERROR(INDEX(Menu!$E$6:$E$205,MATCH($B1865,Menu!$B$6:$B$205,0)),"")</f>
        <v/>
      </c>
      <c r="F1865" s="8" t="str">
        <f t="shared" si="145"/>
        <v/>
      </c>
      <c r="G1865" s="15" t="str">
        <f>IFERROR(INDEX(Menu!$D$6:$D$205,MATCH($B1865,Menu!$B$6:$B$205,0)),"")</f>
        <v/>
      </c>
      <c r="H1865" s="15" t="str">
        <f t="shared" si="146"/>
        <v/>
      </c>
      <c r="I1865" s="15" t="str">
        <f t="shared" si="147"/>
        <v/>
      </c>
      <c r="J1865" s="10"/>
      <c r="K1865" s="10"/>
      <c r="L1865" t="str">
        <f t="shared" si="148"/>
        <v/>
      </c>
      <c r="M1865" s="14" t="str">
        <f t="shared" si="149"/>
        <v/>
      </c>
    </row>
    <row r="1866" spans="1:13" x14ac:dyDescent="0.25">
      <c r="A1866" s="16"/>
      <c r="B1866" s="10"/>
      <c r="C1866" s="14" t="str">
        <f>IFERROR(INDEX(Menu!$C$6:$C$205,MATCH($B1866,Menu!$B$6:$B$205,0)),"")</f>
        <v/>
      </c>
      <c r="D1866" s="18"/>
      <c r="E1866" s="8" t="str">
        <f>IFERROR(INDEX(Menu!$E$6:$E$205,MATCH($B1866,Menu!$B$6:$B$205,0)),"")</f>
        <v/>
      </c>
      <c r="F1866" s="8" t="str">
        <f t="shared" si="145"/>
        <v/>
      </c>
      <c r="G1866" s="15" t="str">
        <f>IFERROR(INDEX(Menu!$D$6:$D$205,MATCH($B1866,Menu!$B$6:$B$205,0)),"")</f>
        <v/>
      </c>
      <c r="H1866" s="15" t="str">
        <f t="shared" si="146"/>
        <v/>
      </c>
      <c r="I1866" s="15" t="str">
        <f t="shared" si="147"/>
        <v/>
      </c>
      <c r="J1866" s="10"/>
      <c r="K1866" s="10"/>
      <c r="L1866" t="str">
        <f t="shared" si="148"/>
        <v/>
      </c>
      <c r="M1866" s="14" t="str">
        <f t="shared" si="149"/>
        <v/>
      </c>
    </row>
    <row r="1867" spans="1:13" x14ac:dyDescent="0.25">
      <c r="A1867" s="16"/>
      <c r="B1867" s="10"/>
      <c r="C1867" s="14" t="str">
        <f>IFERROR(INDEX(Menu!$C$6:$C$205,MATCH($B1867,Menu!$B$6:$B$205,0)),"")</f>
        <v/>
      </c>
      <c r="D1867" s="18"/>
      <c r="E1867" s="8" t="str">
        <f>IFERROR(INDEX(Menu!$E$6:$E$205,MATCH($B1867,Menu!$B$6:$B$205,0)),"")</f>
        <v/>
      </c>
      <c r="F1867" s="8" t="str">
        <f t="shared" si="145"/>
        <v/>
      </c>
      <c r="G1867" s="15" t="str">
        <f>IFERROR(INDEX(Menu!$D$6:$D$205,MATCH($B1867,Menu!$B$6:$B$205,0)),"")</f>
        <v/>
      </c>
      <c r="H1867" s="15" t="str">
        <f t="shared" si="146"/>
        <v/>
      </c>
      <c r="I1867" s="15" t="str">
        <f t="shared" si="147"/>
        <v/>
      </c>
      <c r="J1867" s="10"/>
      <c r="K1867" s="10"/>
      <c r="L1867" t="str">
        <f t="shared" si="148"/>
        <v/>
      </c>
      <c r="M1867" s="14" t="str">
        <f t="shared" si="149"/>
        <v/>
      </c>
    </row>
    <row r="1868" spans="1:13" x14ac:dyDescent="0.25">
      <c r="A1868" s="16"/>
      <c r="B1868" s="10"/>
      <c r="C1868" s="14" t="str">
        <f>IFERROR(INDEX(Menu!$C$6:$C$205,MATCH($B1868,Menu!$B$6:$B$205,0)),"")</f>
        <v/>
      </c>
      <c r="D1868" s="18"/>
      <c r="E1868" s="8" t="str">
        <f>IFERROR(INDEX(Menu!$E$6:$E$205,MATCH($B1868,Menu!$B$6:$B$205,0)),"")</f>
        <v/>
      </c>
      <c r="F1868" s="8" t="str">
        <f t="shared" si="145"/>
        <v/>
      </c>
      <c r="G1868" s="15" t="str">
        <f>IFERROR(INDEX(Menu!$D$6:$D$205,MATCH($B1868,Menu!$B$6:$B$205,0)),"")</f>
        <v/>
      </c>
      <c r="H1868" s="15" t="str">
        <f t="shared" si="146"/>
        <v/>
      </c>
      <c r="I1868" s="15" t="str">
        <f t="shared" si="147"/>
        <v/>
      </c>
      <c r="J1868" s="10"/>
      <c r="K1868" s="10"/>
      <c r="L1868" t="str">
        <f t="shared" si="148"/>
        <v/>
      </c>
      <c r="M1868" s="14" t="str">
        <f t="shared" si="149"/>
        <v/>
      </c>
    </row>
    <row r="1869" spans="1:13" x14ac:dyDescent="0.25">
      <c r="A1869" s="16"/>
      <c r="B1869" s="10"/>
      <c r="C1869" s="14" t="str">
        <f>IFERROR(INDEX(Menu!$C$6:$C$205,MATCH($B1869,Menu!$B$6:$B$205,0)),"")</f>
        <v/>
      </c>
      <c r="D1869" s="18"/>
      <c r="E1869" s="8" t="str">
        <f>IFERROR(INDEX(Menu!$E$6:$E$205,MATCH($B1869,Menu!$B$6:$B$205,0)),"")</f>
        <v/>
      </c>
      <c r="F1869" s="8" t="str">
        <f t="shared" si="145"/>
        <v/>
      </c>
      <c r="G1869" s="15" t="str">
        <f>IFERROR(INDEX(Menu!$D$6:$D$205,MATCH($B1869,Menu!$B$6:$B$205,0)),"")</f>
        <v/>
      </c>
      <c r="H1869" s="15" t="str">
        <f t="shared" si="146"/>
        <v/>
      </c>
      <c r="I1869" s="15" t="str">
        <f t="shared" si="147"/>
        <v/>
      </c>
      <c r="J1869" s="10"/>
      <c r="K1869" s="10"/>
      <c r="L1869" t="str">
        <f t="shared" si="148"/>
        <v/>
      </c>
      <c r="M1869" s="14" t="str">
        <f t="shared" si="149"/>
        <v/>
      </c>
    </row>
    <row r="1870" spans="1:13" x14ac:dyDescent="0.25">
      <c r="A1870" s="16"/>
      <c r="B1870" s="10"/>
      <c r="C1870" s="14" t="str">
        <f>IFERROR(INDEX(Menu!$C$6:$C$205,MATCH($B1870,Menu!$B$6:$B$205,0)),"")</f>
        <v/>
      </c>
      <c r="D1870" s="18"/>
      <c r="E1870" s="8" t="str">
        <f>IFERROR(INDEX(Menu!$E$6:$E$205,MATCH($B1870,Menu!$B$6:$B$205,0)),"")</f>
        <v/>
      </c>
      <c r="F1870" s="8" t="str">
        <f t="shared" si="145"/>
        <v/>
      </c>
      <c r="G1870" s="15" t="str">
        <f>IFERROR(INDEX(Menu!$D$6:$D$205,MATCH($B1870,Menu!$B$6:$B$205,0)),"")</f>
        <v/>
      </c>
      <c r="H1870" s="15" t="str">
        <f t="shared" si="146"/>
        <v/>
      </c>
      <c r="I1870" s="15" t="str">
        <f t="shared" si="147"/>
        <v/>
      </c>
      <c r="J1870" s="10"/>
      <c r="K1870" s="10"/>
      <c r="L1870" t="str">
        <f t="shared" si="148"/>
        <v/>
      </c>
      <c r="M1870" s="14" t="str">
        <f t="shared" si="149"/>
        <v/>
      </c>
    </row>
    <row r="1871" spans="1:13" x14ac:dyDescent="0.25">
      <c r="A1871" s="16"/>
      <c r="B1871" s="10"/>
      <c r="C1871" s="14" t="str">
        <f>IFERROR(INDEX(Menu!$C$6:$C$205,MATCH($B1871,Menu!$B$6:$B$205,0)),"")</f>
        <v/>
      </c>
      <c r="D1871" s="18"/>
      <c r="E1871" s="8" t="str">
        <f>IFERROR(INDEX(Menu!$E$6:$E$205,MATCH($B1871,Menu!$B$6:$B$205,0)),"")</f>
        <v/>
      </c>
      <c r="F1871" s="8" t="str">
        <f t="shared" si="145"/>
        <v/>
      </c>
      <c r="G1871" s="15" t="str">
        <f>IFERROR(INDEX(Menu!$D$6:$D$205,MATCH($B1871,Menu!$B$6:$B$205,0)),"")</f>
        <v/>
      </c>
      <c r="H1871" s="15" t="str">
        <f t="shared" si="146"/>
        <v/>
      </c>
      <c r="I1871" s="15" t="str">
        <f t="shared" si="147"/>
        <v/>
      </c>
      <c r="J1871" s="10"/>
      <c r="K1871" s="10"/>
      <c r="L1871" t="str">
        <f t="shared" si="148"/>
        <v/>
      </c>
      <c r="M1871" s="14" t="str">
        <f t="shared" si="149"/>
        <v/>
      </c>
    </row>
    <row r="1872" spans="1:13" x14ac:dyDescent="0.25">
      <c r="A1872" s="16"/>
      <c r="B1872" s="10"/>
      <c r="C1872" s="14" t="str">
        <f>IFERROR(INDEX(Menu!$C$6:$C$205,MATCH($B1872,Menu!$B$6:$B$205,0)),"")</f>
        <v/>
      </c>
      <c r="D1872" s="18"/>
      <c r="E1872" s="8" t="str">
        <f>IFERROR(INDEX(Menu!$E$6:$E$205,MATCH($B1872,Menu!$B$6:$B$205,0)),"")</f>
        <v/>
      </c>
      <c r="F1872" s="8" t="str">
        <f t="shared" si="145"/>
        <v/>
      </c>
      <c r="G1872" s="15" t="str">
        <f>IFERROR(INDEX(Menu!$D$6:$D$205,MATCH($B1872,Menu!$B$6:$B$205,0)),"")</f>
        <v/>
      </c>
      <c r="H1872" s="15" t="str">
        <f t="shared" si="146"/>
        <v/>
      </c>
      <c r="I1872" s="15" t="str">
        <f t="shared" si="147"/>
        <v/>
      </c>
      <c r="J1872" s="10"/>
      <c r="K1872" s="10"/>
      <c r="L1872" t="str">
        <f t="shared" si="148"/>
        <v/>
      </c>
      <c r="M1872" s="14" t="str">
        <f t="shared" si="149"/>
        <v/>
      </c>
    </row>
    <row r="1873" spans="1:13" x14ac:dyDescent="0.25">
      <c r="A1873" s="16"/>
      <c r="B1873" s="10"/>
      <c r="C1873" s="14" t="str">
        <f>IFERROR(INDEX(Menu!$C$6:$C$205,MATCH($B1873,Menu!$B$6:$B$205,0)),"")</f>
        <v/>
      </c>
      <c r="D1873" s="18"/>
      <c r="E1873" s="8" t="str">
        <f>IFERROR(INDEX(Menu!$E$6:$E$205,MATCH($B1873,Menu!$B$6:$B$205,0)),"")</f>
        <v/>
      </c>
      <c r="F1873" s="8" t="str">
        <f t="shared" si="145"/>
        <v/>
      </c>
      <c r="G1873" s="15" t="str">
        <f>IFERROR(INDEX(Menu!$D$6:$D$205,MATCH($B1873,Menu!$B$6:$B$205,0)),"")</f>
        <v/>
      </c>
      <c r="H1873" s="15" t="str">
        <f t="shared" si="146"/>
        <v/>
      </c>
      <c r="I1873" s="15" t="str">
        <f t="shared" si="147"/>
        <v/>
      </c>
      <c r="J1873" s="10"/>
      <c r="K1873" s="10"/>
      <c r="L1873" t="str">
        <f t="shared" si="148"/>
        <v/>
      </c>
      <c r="M1873" s="14" t="str">
        <f t="shared" si="149"/>
        <v/>
      </c>
    </row>
    <row r="1874" spans="1:13" x14ac:dyDescent="0.25">
      <c r="A1874" s="16"/>
      <c r="B1874" s="10"/>
      <c r="C1874" s="14" t="str">
        <f>IFERROR(INDEX(Menu!$C$6:$C$205,MATCH($B1874,Menu!$B$6:$B$205,0)),"")</f>
        <v/>
      </c>
      <c r="D1874" s="18"/>
      <c r="E1874" s="8" t="str">
        <f>IFERROR(INDEX(Menu!$E$6:$E$205,MATCH($B1874,Menu!$B$6:$B$205,0)),"")</f>
        <v/>
      </c>
      <c r="F1874" s="8" t="str">
        <f t="shared" si="145"/>
        <v/>
      </c>
      <c r="G1874" s="15" t="str">
        <f>IFERROR(INDEX(Menu!$D$6:$D$205,MATCH($B1874,Menu!$B$6:$B$205,0)),"")</f>
        <v/>
      </c>
      <c r="H1874" s="15" t="str">
        <f t="shared" si="146"/>
        <v/>
      </c>
      <c r="I1874" s="15" t="str">
        <f t="shared" si="147"/>
        <v/>
      </c>
      <c r="J1874" s="10"/>
      <c r="K1874" s="10"/>
      <c r="L1874" t="str">
        <f t="shared" si="148"/>
        <v/>
      </c>
      <c r="M1874" s="14" t="str">
        <f t="shared" si="149"/>
        <v/>
      </c>
    </row>
    <row r="1875" spans="1:13" x14ac:dyDescent="0.25">
      <c r="A1875" s="16"/>
      <c r="B1875" s="10"/>
      <c r="C1875" s="14" t="str">
        <f>IFERROR(INDEX(Menu!$C$6:$C$205,MATCH($B1875,Menu!$B$6:$B$205,0)),"")</f>
        <v/>
      </c>
      <c r="D1875" s="18"/>
      <c r="E1875" s="8" t="str">
        <f>IFERROR(INDEX(Menu!$E$6:$E$205,MATCH($B1875,Menu!$B$6:$B$205,0)),"")</f>
        <v/>
      </c>
      <c r="F1875" s="8" t="str">
        <f t="shared" si="145"/>
        <v/>
      </c>
      <c r="G1875" s="15" t="str">
        <f>IFERROR(INDEX(Menu!$D$6:$D$205,MATCH($B1875,Menu!$B$6:$B$205,0)),"")</f>
        <v/>
      </c>
      <c r="H1875" s="15" t="str">
        <f t="shared" si="146"/>
        <v/>
      </c>
      <c r="I1875" s="15" t="str">
        <f t="shared" si="147"/>
        <v/>
      </c>
      <c r="J1875" s="10"/>
      <c r="K1875" s="10"/>
      <c r="L1875" t="str">
        <f t="shared" si="148"/>
        <v/>
      </c>
      <c r="M1875" s="14" t="str">
        <f t="shared" si="149"/>
        <v/>
      </c>
    </row>
    <row r="1876" spans="1:13" x14ac:dyDescent="0.25">
      <c r="A1876" s="16"/>
      <c r="B1876" s="10"/>
      <c r="C1876" s="14" t="str">
        <f>IFERROR(INDEX(Menu!$C$6:$C$205,MATCH($B1876,Menu!$B$6:$B$205,0)),"")</f>
        <v/>
      </c>
      <c r="D1876" s="18"/>
      <c r="E1876" s="8" t="str">
        <f>IFERROR(INDEX(Menu!$E$6:$E$205,MATCH($B1876,Menu!$B$6:$B$205,0)),"")</f>
        <v/>
      </c>
      <c r="F1876" s="8" t="str">
        <f t="shared" si="145"/>
        <v/>
      </c>
      <c r="G1876" s="15" t="str">
        <f>IFERROR(INDEX(Menu!$D$6:$D$205,MATCH($B1876,Menu!$B$6:$B$205,0)),"")</f>
        <v/>
      </c>
      <c r="H1876" s="15" t="str">
        <f t="shared" si="146"/>
        <v/>
      </c>
      <c r="I1876" s="15" t="str">
        <f t="shared" si="147"/>
        <v/>
      </c>
      <c r="J1876" s="10"/>
      <c r="K1876" s="10"/>
      <c r="L1876" t="str">
        <f t="shared" si="148"/>
        <v/>
      </c>
      <c r="M1876" s="14" t="str">
        <f t="shared" si="149"/>
        <v/>
      </c>
    </row>
    <row r="1877" spans="1:13" x14ac:dyDescent="0.25">
      <c r="A1877" s="16"/>
      <c r="B1877" s="10"/>
      <c r="C1877" s="14" t="str">
        <f>IFERROR(INDEX(Menu!$C$6:$C$205,MATCH($B1877,Menu!$B$6:$B$205,0)),"")</f>
        <v/>
      </c>
      <c r="D1877" s="18"/>
      <c r="E1877" s="8" t="str">
        <f>IFERROR(INDEX(Menu!$E$6:$E$205,MATCH($B1877,Menu!$B$6:$B$205,0)),"")</f>
        <v/>
      </c>
      <c r="F1877" s="8" t="str">
        <f t="shared" si="145"/>
        <v/>
      </c>
      <c r="G1877" s="15" t="str">
        <f>IFERROR(INDEX(Menu!$D$6:$D$205,MATCH($B1877,Menu!$B$6:$B$205,0)),"")</f>
        <v/>
      </c>
      <c r="H1877" s="15" t="str">
        <f t="shared" si="146"/>
        <v/>
      </c>
      <c r="I1877" s="15" t="str">
        <f t="shared" si="147"/>
        <v/>
      </c>
      <c r="J1877" s="10"/>
      <c r="K1877" s="10"/>
      <c r="L1877" t="str">
        <f t="shared" si="148"/>
        <v/>
      </c>
      <c r="M1877" s="14" t="str">
        <f t="shared" si="149"/>
        <v/>
      </c>
    </row>
    <row r="1878" spans="1:13" x14ac:dyDescent="0.25">
      <c r="A1878" s="16"/>
      <c r="B1878" s="10"/>
      <c r="C1878" s="14" t="str">
        <f>IFERROR(INDEX(Menu!$C$6:$C$205,MATCH($B1878,Menu!$B$6:$B$205,0)),"")</f>
        <v/>
      </c>
      <c r="D1878" s="18"/>
      <c r="E1878" s="8" t="str">
        <f>IFERROR(INDEX(Menu!$E$6:$E$205,MATCH($B1878,Menu!$B$6:$B$205,0)),"")</f>
        <v/>
      </c>
      <c r="F1878" s="8" t="str">
        <f t="shared" si="145"/>
        <v/>
      </c>
      <c r="G1878" s="15" t="str">
        <f>IFERROR(INDEX(Menu!$D$6:$D$205,MATCH($B1878,Menu!$B$6:$B$205,0)),"")</f>
        <v/>
      </c>
      <c r="H1878" s="15" t="str">
        <f t="shared" si="146"/>
        <v/>
      </c>
      <c r="I1878" s="15" t="str">
        <f t="shared" si="147"/>
        <v/>
      </c>
      <c r="J1878" s="10"/>
      <c r="K1878" s="10"/>
      <c r="L1878" t="str">
        <f t="shared" si="148"/>
        <v/>
      </c>
      <c r="M1878" s="14" t="str">
        <f t="shared" si="149"/>
        <v/>
      </c>
    </row>
    <row r="1879" spans="1:13" x14ac:dyDescent="0.25">
      <c r="A1879" s="16"/>
      <c r="B1879" s="10"/>
      <c r="C1879" s="14" t="str">
        <f>IFERROR(INDEX(Menu!$C$6:$C$205,MATCH($B1879,Menu!$B$6:$B$205,0)),"")</f>
        <v/>
      </c>
      <c r="D1879" s="18"/>
      <c r="E1879" s="8" t="str">
        <f>IFERROR(INDEX(Menu!$E$6:$E$205,MATCH($B1879,Menu!$B$6:$B$205,0)),"")</f>
        <v/>
      </c>
      <c r="F1879" s="8" t="str">
        <f t="shared" si="145"/>
        <v/>
      </c>
      <c r="G1879" s="15" t="str">
        <f>IFERROR(INDEX(Menu!$D$6:$D$205,MATCH($B1879,Menu!$B$6:$B$205,0)),"")</f>
        <v/>
      </c>
      <c r="H1879" s="15" t="str">
        <f t="shared" si="146"/>
        <v/>
      </c>
      <c r="I1879" s="15" t="str">
        <f t="shared" si="147"/>
        <v/>
      </c>
      <c r="J1879" s="10"/>
      <c r="K1879" s="10"/>
      <c r="L1879" t="str">
        <f t="shared" si="148"/>
        <v/>
      </c>
      <c r="M1879" s="14" t="str">
        <f t="shared" si="149"/>
        <v/>
      </c>
    </row>
    <row r="1880" spans="1:13" x14ac:dyDescent="0.25">
      <c r="A1880" s="16"/>
      <c r="B1880" s="10"/>
      <c r="C1880" s="14" t="str">
        <f>IFERROR(INDEX(Menu!$C$6:$C$205,MATCH($B1880,Menu!$B$6:$B$205,0)),"")</f>
        <v/>
      </c>
      <c r="D1880" s="18"/>
      <c r="E1880" s="8" t="str">
        <f>IFERROR(INDEX(Menu!$E$6:$E$205,MATCH($B1880,Menu!$B$6:$B$205,0)),"")</f>
        <v/>
      </c>
      <c r="F1880" s="8" t="str">
        <f t="shared" si="145"/>
        <v/>
      </c>
      <c r="G1880" s="15" t="str">
        <f>IFERROR(INDEX(Menu!$D$6:$D$205,MATCH($B1880,Menu!$B$6:$B$205,0)),"")</f>
        <v/>
      </c>
      <c r="H1880" s="15" t="str">
        <f t="shared" si="146"/>
        <v/>
      </c>
      <c r="I1880" s="15" t="str">
        <f t="shared" si="147"/>
        <v/>
      </c>
      <c r="J1880" s="10"/>
      <c r="K1880" s="10"/>
      <c r="L1880" t="str">
        <f t="shared" si="148"/>
        <v/>
      </c>
      <c r="M1880" s="14" t="str">
        <f t="shared" si="149"/>
        <v/>
      </c>
    </row>
    <row r="1881" spans="1:13" x14ac:dyDescent="0.25">
      <c r="A1881" s="16"/>
      <c r="B1881" s="10"/>
      <c r="C1881" s="14" t="str">
        <f>IFERROR(INDEX(Menu!$C$6:$C$205,MATCH($B1881,Menu!$B$6:$B$205,0)),"")</f>
        <v/>
      </c>
      <c r="D1881" s="18"/>
      <c r="E1881" s="8" t="str">
        <f>IFERROR(INDEX(Menu!$E$6:$E$205,MATCH($B1881,Menu!$B$6:$B$205,0)),"")</f>
        <v/>
      </c>
      <c r="F1881" s="8" t="str">
        <f t="shared" si="145"/>
        <v/>
      </c>
      <c r="G1881" s="15" t="str">
        <f>IFERROR(INDEX(Menu!$D$6:$D$205,MATCH($B1881,Menu!$B$6:$B$205,0)),"")</f>
        <v/>
      </c>
      <c r="H1881" s="15" t="str">
        <f t="shared" si="146"/>
        <v/>
      </c>
      <c r="I1881" s="15" t="str">
        <f t="shared" si="147"/>
        <v/>
      </c>
      <c r="J1881" s="10"/>
      <c r="K1881" s="10"/>
      <c r="L1881" t="str">
        <f t="shared" si="148"/>
        <v/>
      </c>
      <c r="M1881" s="14" t="str">
        <f t="shared" si="149"/>
        <v/>
      </c>
    </row>
    <row r="1882" spans="1:13" x14ac:dyDescent="0.25">
      <c r="A1882" s="16"/>
      <c r="B1882" s="10"/>
      <c r="C1882" s="14" t="str">
        <f>IFERROR(INDEX(Menu!$C$6:$C$205,MATCH($B1882,Menu!$B$6:$B$205,0)),"")</f>
        <v/>
      </c>
      <c r="D1882" s="18"/>
      <c r="E1882" s="8" t="str">
        <f>IFERROR(INDEX(Menu!$E$6:$E$205,MATCH($B1882,Menu!$B$6:$B$205,0)),"")</f>
        <v/>
      </c>
      <c r="F1882" s="8" t="str">
        <f t="shared" si="145"/>
        <v/>
      </c>
      <c r="G1882" s="15" t="str">
        <f>IFERROR(INDEX(Menu!$D$6:$D$205,MATCH($B1882,Menu!$B$6:$B$205,0)),"")</f>
        <v/>
      </c>
      <c r="H1882" s="15" t="str">
        <f t="shared" si="146"/>
        <v/>
      </c>
      <c r="I1882" s="15" t="str">
        <f t="shared" si="147"/>
        <v/>
      </c>
      <c r="J1882" s="10"/>
      <c r="K1882" s="10"/>
      <c r="L1882" t="str">
        <f t="shared" si="148"/>
        <v/>
      </c>
      <c r="M1882" s="14" t="str">
        <f t="shared" si="149"/>
        <v/>
      </c>
    </row>
    <row r="1883" spans="1:13" x14ac:dyDescent="0.25">
      <c r="A1883" s="16"/>
      <c r="B1883" s="10"/>
      <c r="C1883" s="14" t="str">
        <f>IFERROR(INDEX(Menu!$C$6:$C$205,MATCH($B1883,Menu!$B$6:$B$205,0)),"")</f>
        <v/>
      </c>
      <c r="D1883" s="18"/>
      <c r="E1883" s="8" t="str">
        <f>IFERROR(INDEX(Menu!$E$6:$E$205,MATCH($B1883,Menu!$B$6:$B$205,0)),"")</f>
        <v/>
      </c>
      <c r="F1883" s="8" t="str">
        <f t="shared" si="145"/>
        <v/>
      </c>
      <c r="G1883" s="15" t="str">
        <f>IFERROR(INDEX(Menu!$D$6:$D$205,MATCH($B1883,Menu!$B$6:$B$205,0)),"")</f>
        <v/>
      </c>
      <c r="H1883" s="15" t="str">
        <f t="shared" si="146"/>
        <v/>
      </c>
      <c r="I1883" s="15" t="str">
        <f t="shared" si="147"/>
        <v/>
      </c>
      <c r="J1883" s="10"/>
      <c r="K1883" s="10"/>
      <c r="L1883" t="str">
        <f t="shared" si="148"/>
        <v/>
      </c>
      <c r="M1883" s="14" t="str">
        <f t="shared" si="149"/>
        <v/>
      </c>
    </row>
    <row r="1884" spans="1:13" x14ac:dyDescent="0.25">
      <c r="A1884" s="16"/>
      <c r="B1884" s="10"/>
      <c r="C1884" s="14" t="str">
        <f>IFERROR(INDEX(Menu!$C$6:$C$205,MATCH($B1884,Menu!$B$6:$B$205,0)),"")</f>
        <v/>
      </c>
      <c r="D1884" s="18"/>
      <c r="E1884" s="8" t="str">
        <f>IFERROR(INDEX(Menu!$E$6:$E$205,MATCH($B1884,Menu!$B$6:$B$205,0)),"")</f>
        <v/>
      </c>
      <c r="F1884" s="8" t="str">
        <f t="shared" si="145"/>
        <v/>
      </c>
      <c r="G1884" s="15" t="str">
        <f>IFERROR(INDEX(Menu!$D$6:$D$205,MATCH($B1884,Menu!$B$6:$B$205,0)),"")</f>
        <v/>
      </c>
      <c r="H1884" s="15" t="str">
        <f t="shared" si="146"/>
        <v/>
      </c>
      <c r="I1884" s="15" t="str">
        <f t="shared" si="147"/>
        <v/>
      </c>
      <c r="J1884" s="10"/>
      <c r="K1884" s="10"/>
      <c r="L1884" t="str">
        <f t="shared" si="148"/>
        <v/>
      </c>
      <c r="M1884" s="14" t="str">
        <f t="shared" si="149"/>
        <v/>
      </c>
    </row>
    <row r="1885" spans="1:13" x14ac:dyDescent="0.25">
      <c r="A1885" s="16"/>
      <c r="B1885" s="10"/>
      <c r="C1885" s="14" t="str">
        <f>IFERROR(INDEX(Menu!$C$6:$C$205,MATCH($B1885,Menu!$B$6:$B$205,0)),"")</f>
        <v/>
      </c>
      <c r="D1885" s="18"/>
      <c r="E1885" s="8" t="str">
        <f>IFERROR(INDEX(Menu!$E$6:$E$205,MATCH($B1885,Menu!$B$6:$B$205,0)),"")</f>
        <v/>
      </c>
      <c r="F1885" s="8" t="str">
        <f t="shared" si="145"/>
        <v/>
      </c>
      <c r="G1885" s="15" t="str">
        <f>IFERROR(INDEX(Menu!$D$6:$D$205,MATCH($B1885,Menu!$B$6:$B$205,0)),"")</f>
        <v/>
      </c>
      <c r="H1885" s="15" t="str">
        <f t="shared" si="146"/>
        <v/>
      </c>
      <c r="I1885" s="15" t="str">
        <f t="shared" si="147"/>
        <v/>
      </c>
      <c r="J1885" s="10"/>
      <c r="K1885" s="10"/>
      <c r="L1885" t="str">
        <f t="shared" si="148"/>
        <v/>
      </c>
      <c r="M1885" s="14" t="str">
        <f t="shared" si="149"/>
        <v/>
      </c>
    </row>
    <row r="1886" spans="1:13" x14ac:dyDescent="0.25">
      <c r="A1886" s="16"/>
      <c r="B1886" s="10"/>
      <c r="C1886" s="14" t="str">
        <f>IFERROR(INDEX(Menu!$C$6:$C$205,MATCH($B1886,Menu!$B$6:$B$205,0)),"")</f>
        <v/>
      </c>
      <c r="D1886" s="18"/>
      <c r="E1886" s="8" t="str">
        <f>IFERROR(INDEX(Menu!$E$6:$E$205,MATCH($B1886,Menu!$B$6:$B$205,0)),"")</f>
        <v/>
      </c>
      <c r="F1886" s="8" t="str">
        <f t="shared" si="145"/>
        <v/>
      </c>
      <c r="G1886" s="15" t="str">
        <f>IFERROR(INDEX(Menu!$D$6:$D$205,MATCH($B1886,Menu!$B$6:$B$205,0)),"")</f>
        <v/>
      </c>
      <c r="H1886" s="15" t="str">
        <f t="shared" si="146"/>
        <v/>
      </c>
      <c r="I1886" s="15" t="str">
        <f t="shared" si="147"/>
        <v/>
      </c>
      <c r="J1886" s="10"/>
      <c r="K1886" s="10"/>
      <c r="L1886" t="str">
        <f t="shared" si="148"/>
        <v/>
      </c>
      <c r="M1886" s="14" t="str">
        <f t="shared" si="149"/>
        <v/>
      </c>
    </row>
    <row r="1887" spans="1:13" x14ac:dyDescent="0.25">
      <c r="A1887" s="16"/>
      <c r="B1887" s="10"/>
      <c r="C1887" s="14" t="str">
        <f>IFERROR(INDEX(Menu!$C$6:$C$205,MATCH($B1887,Menu!$B$6:$B$205,0)),"")</f>
        <v/>
      </c>
      <c r="D1887" s="18"/>
      <c r="E1887" s="8" t="str">
        <f>IFERROR(INDEX(Menu!$E$6:$E$205,MATCH($B1887,Menu!$B$6:$B$205,0)),"")</f>
        <v/>
      </c>
      <c r="F1887" s="8" t="str">
        <f t="shared" si="145"/>
        <v/>
      </c>
      <c r="G1887" s="15" t="str">
        <f>IFERROR(INDEX(Menu!$D$6:$D$205,MATCH($B1887,Menu!$B$6:$B$205,0)),"")</f>
        <v/>
      </c>
      <c r="H1887" s="15" t="str">
        <f t="shared" si="146"/>
        <v/>
      </c>
      <c r="I1887" s="15" t="str">
        <f t="shared" si="147"/>
        <v/>
      </c>
      <c r="J1887" s="10"/>
      <c r="K1887" s="10"/>
      <c r="L1887" t="str">
        <f t="shared" si="148"/>
        <v/>
      </c>
      <c r="M1887" s="14" t="str">
        <f t="shared" si="149"/>
        <v/>
      </c>
    </row>
    <row r="1888" spans="1:13" x14ac:dyDescent="0.25">
      <c r="A1888" s="16"/>
      <c r="B1888" s="10"/>
      <c r="C1888" s="14" t="str">
        <f>IFERROR(INDEX(Menu!$C$6:$C$205,MATCH($B1888,Menu!$B$6:$B$205,0)),"")</f>
        <v/>
      </c>
      <c r="D1888" s="18"/>
      <c r="E1888" s="8" t="str">
        <f>IFERROR(INDEX(Menu!$E$6:$E$205,MATCH($B1888,Menu!$B$6:$B$205,0)),"")</f>
        <v/>
      </c>
      <c r="F1888" s="8" t="str">
        <f t="shared" si="145"/>
        <v/>
      </c>
      <c r="G1888" s="15" t="str">
        <f>IFERROR(INDEX(Menu!$D$6:$D$205,MATCH($B1888,Menu!$B$6:$B$205,0)),"")</f>
        <v/>
      </c>
      <c r="H1888" s="15" t="str">
        <f t="shared" si="146"/>
        <v/>
      </c>
      <c r="I1888" s="15" t="str">
        <f t="shared" si="147"/>
        <v/>
      </c>
      <c r="J1888" s="10"/>
      <c r="K1888" s="10"/>
      <c r="L1888" t="str">
        <f t="shared" si="148"/>
        <v/>
      </c>
      <c r="M1888" s="14" t="str">
        <f t="shared" si="149"/>
        <v/>
      </c>
    </row>
    <row r="1889" spans="1:13" x14ac:dyDescent="0.25">
      <c r="A1889" s="16"/>
      <c r="B1889" s="10"/>
      <c r="C1889" s="14" t="str">
        <f>IFERROR(INDEX(Menu!$C$6:$C$205,MATCH($B1889,Menu!$B$6:$B$205,0)),"")</f>
        <v/>
      </c>
      <c r="D1889" s="18"/>
      <c r="E1889" s="8" t="str">
        <f>IFERROR(INDEX(Menu!$E$6:$E$205,MATCH($B1889,Menu!$B$6:$B$205,0)),"")</f>
        <v/>
      </c>
      <c r="F1889" s="8" t="str">
        <f t="shared" si="145"/>
        <v/>
      </c>
      <c r="G1889" s="15" t="str">
        <f>IFERROR(INDEX(Menu!$D$6:$D$205,MATCH($B1889,Menu!$B$6:$B$205,0)),"")</f>
        <v/>
      </c>
      <c r="H1889" s="15" t="str">
        <f t="shared" si="146"/>
        <v/>
      </c>
      <c r="I1889" s="15" t="str">
        <f t="shared" si="147"/>
        <v/>
      </c>
      <c r="J1889" s="10"/>
      <c r="K1889" s="10"/>
      <c r="L1889" t="str">
        <f t="shared" si="148"/>
        <v/>
      </c>
      <c r="M1889" s="14" t="str">
        <f t="shared" si="149"/>
        <v/>
      </c>
    </row>
    <row r="1890" spans="1:13" x14ac:dyDescent="0.25">
      <c r="A1890" s="16"/>
      <c r="B1890" s="10"/>
      <c r="C1890" s="14" t="str">
        <f>IFERROR(INDEX(Menu!$C$6:$C$205,MATCH($B1890,Menu!$B$6:$B$205,0)),"")</f>
        <v/>
      </c>
      <c r="D1890" s="18"/>
      <c r="E1890" s="8" t="str">
        <f>IFERROR(INDEX(Menu!$E$6:$E$205,MATCH($B1890,Menu!$B$6:$B$205,0)),"")</f>
        <v/>
      </c>
      <c r="F1890" s="8" t="str">
        <f t="shared" si="145"/>
        <v/>
      </c>
      <c r="G1890" s="15" t="str">
        <f>IFERROR(INDEX(Menu!$D$6:$D$205,MATCH($B1890,Menu!$B$6:$B$205,0)),"")</f>
        <v/>
      </c>
      <c r="H1890" s="15" t="str">
        <f t="shared" si="146"/>
        <v/>
      </c>
      <c r="I1890" s="15" t="str">
        <f t="shared" si="147"/>
        <v/>
      </c>
      <c r="J1890" s="10"/>
      <c r="K1890" s="10"/>
      <c r="L1890" t="str">
        <f t="shared" si="148"/>
        <v/>
      </c>
      <c r="M1890" s="14" t="str">
        <f t="shared" si="149"/>
        <v/>
      </c>
    </row>
    <row r="1891" spans="1:13" x14ac:dyDescent="0.25">
      <c r="A1891" s="16"/>
      <c r="B1891" s="10"/>
      <c r="C1891" s="14" t="str">
        <f>IFERROR(INDEX(Menu!$C$6:$C$205,MATCH($B1891,Menu!$B$6:$B$205,0)),"")</f>
        <v/>
      </c>
      <c r="D1891" s="18"/>
      <c r="E1891" s="8" t="str">
        <f>IFERROR(INDEX(Menu!$E$6:$E$205,MATCH($B1891,Menu!$B$6:$B$205,0)),"")</f>
        <v/>
      </c>
      <c r="F1891" s="8" t="str">
        <f t="shared" si="145"/>
        <v/>
      </c>
      <c r="G1891" s="15" t="str">
        <f>IFERROR(INDEX(Menu!$D$6:$D$205,MATCH($B1891,Menu!$B$6:$B$205,0)),"")</f>
        <v/>
      </c>
      <c r="H1891" s="15" t="str">
        <f t="shared" si="146"/>
        <v/>
      </c>
      <c r="I1891" s="15" t="str">
        <f t="shared" si="147"/>
        <v/>
      </c>
      <c r="J1891" s="10"/>
      <c r="K1891" s="10"/>
      <c r="L1891" t="str">
        <f t="shared" si="148"/>
        <v/>
      </c>
      <c r="M1891" s="14" t="str">
        <f t="shared" si="149"/>
        <v/>
      </c>
    </row>
    <row r="1892" spans="1:13" x14ac:dyDescent="0.25">
      <c r="A1892" s="16"/>
      <c r="B1892" s="10"/>
      <c r="C1892" s="14" t="str">
        <f>IFERROR(INDEX(Menu!$C$6:$C$205,MATCH($B1892,Menu!$B$6:$B$205,0)),"")</f>
        <v/>
      </c>
      <c r="D1892" s="18"/>
      <c r="E1892" s="8" t="str">
        <f>IFERROR(INDEX(Menu!$E$6:$E$205,MATCH($B1892,Menu!$B$6:$B$205,0)),"")</f>
        <v/>
      </c>
      <c r="F1892" s="8" t="str">
        <f t="shared" si="145"/>
        <v/>
      </c>
      <c r="G1892" s="15" t="str">
        <f>IFERROR(INDEX(Menu!$D$6:$D$205,MATCH($B1892,Menu!$B$6:$B$205,0)),"")</f>
        <v/>
      </c>
      <c r="H1892" s="15" t="str">
        <f t="shared" si="146"/>
        <v/>
      </c>
      <c r="I1892" s="15" t="str">
        <f t="shared" si="147"/>
        <v/>
      </c>
      <c r="J1892" s="10"/>
      <c r="K1892" s="10"/>
      <c r="L1892" t="str">
        <f t="shared" si="148"/>
        <v/>
      </c>
      <c r="M1892" s="14" t="str">
        <f t="shared" si="149"/>
        <v/>
      </c>
    </row>
    <row r="1893" spans="1:13" x14ac:dyDescent="0.25">
      <c r="A1893" s="16"/>
      <c r="B1893" s="10"/>
      <c r="C1893" s="14" t="str">
        <f>IFERROR(INDEX(Menu!$C$6:$C$205,MATCH($B1893,Menu!$B$6:$B$205,0)),"")</f>
        <v/>
      </c>
      <c r="D1893" s="18"/>
      <c r="E1893" s="8" t="str">
        <f>IFERROR(INDEX(Menu!$E$6:$E$205,MATCH($B1893,Menu!$B$6:$B$205,0)),"")</f>
        <v/>
      </c>
      <c r="F1893" s="8" t="str">
        <f t="shared" si="145"/>
        <v/>
      </c>
      <c r="G1893" s="15" t="str">
        <f>IFERROR(INDEX(Menu!$D$6:$D$205,MATCH($B1893,Menu!$B$6:$B$205,0)),"")</f>
        <v/>
      </c>
      <c r="H1893" s="15" t="str">
        <f t="shared" si="146"/>
        <v/>
      </c>
      <c r="I1893" s="15" t="str">
        <f t="shared" si="147"/>
        <v/>
      </c>
      <c r="J1893" s="10"/>
      <c r="K1893" s="10"/>
      <c r="L1893" t="str">
        <f t="shared" si="148"/>
        <v/>
      </c>
      <c r="M1893" s="14" t="str">
        <f t="shared" si="149"/>
        <v/>
      </c>
    </row>
    <row r="1894" spans="1:13" x14ac:dyDescent="0.25">
      <c r="A1894" s="16"/>
      <c r="B1894" s="10"/>
      <c r="C1894" s="14" t="str">
        <f>IFERROR(INDEX(Menu!$C$6:$C$205,MATCH($B1894,Menu!$B$6:$B$205,0)),"")</f>
        <v/>
      </c>
      <c r="D1894" s="18"/>
      <c r="E1894" s="8" t="str">
        <f>IFERROR(INDEX(Menu!$E$6:$E$205,MATCH($B1894,Menu!$B$6:$B$205,0)),"")</f>
        <v/>
      </c>
      <c r="F1894" s="8" t="str">
        <f t="shared" si="145"/>
        <v/>
      </c>
      <c r="G1894" s="15" t="str">
        <f>IFERROR(INDEX(Menu!$D$6:$D$205,MATCH($B1894,Menu!$B$6:$B$205,0)),"")</f>
        <v/>
      </c>
      <c r="H1894" s="15" t="str">
        <f t="shared" si="146"/>
        <v/>
      </c>
      <c r="I1894" s="15" t="str">
        <f t="shared" si="147"/>
        <v/>
      </c>
      <c r="J1894" s="10"/>
      <c r="K1894" s="10"/>
      <c r="L1894" t="str">
        <f t="shared" si="148"/>
        <v/>
      </c>
      <c r="M1894" s="14" t="str">
        <f t="shared" si="149"/>
        <v/>
      </c>
    </row>
    <row r="1895" spans="1:13" x14ac:dyDescent="0.25">
      <c r="A1895" s="16"/>
      <c r="B1895" s="10"/>
      <c r="C1895" s="14" t="str">
        <f>IFERROR(INDEX(Menu!$C$6:$C$205,MATCH($B1895,Menu!$B$6:$B$205,0)),"")</f>
        <v/>
      </c>
      <c r="D1895" s="18"/>
      <c r="E1895" s="8" t="str">
        <f>IFERROR(INDEX(Menu!$E$6:$E$205,MATCH($B1895,Menu!$B$6:$B$205,0)),"")</f>
        <v/>
      </c>
      <c r="F1895" s="8" t="str">
        <f t="shared" si="145"/>
        <v/>
      </c>
      <c r="G1895" s="15" t="str">
        <f>IFERROR(INDEX(Menu!$D$6:$D$205,MATCH($B1895,Menu!$B$6:$B$205,0)),"")</f>
        <v/>
      </c>
      <c r="H1895" s="15" t="str">
        <f t="shared" si="146"/>
        <v/>
      </c>
      <c r="I1895" s="15" t="str">
        <f t="shared" si="147"/>
        <v/>
      </c>
      <c r="J1895" s="10"/>
      <c r="K1895" s="10"/>
      <c r="L1895" t="str">
        <f t="shared" si="148"/>
        <v/>
      </c>
      <c r="M1895" s="14" t="str">
        <f t="shared" si="149"/>
        <v/>
      </c>
    </row>
    <row r="1896" spans="1:13" x14ac:dyDescent="0.25">
      <c r="A1896" s="16"/>
      <c r="B1896" s="10"/>
      <c r="C1896" s="14" t="str">
        <f>IFERROR(INDEX(Menu!$C$6:$C$205,MATCH($B1896,Menu!$B$6:$B$205,0)),"")</f>
        <v/>
      </c>
      <c r="D1896" s="18"/>
      <c r="E1896" s="8" t="str">
        <f>IFERROR(INDEX(Menu!$E$6:$E$205,MATCH($B1896,Menu!$B$6:$B$205,0)),"")</f>
        <v/>
      </c>
      <c r="F1896" s="8" t="str">
        <f t="shared" si="145"/>
        <v/>
      </c>
      <c r="G1896" s="15" t="str">
        <f>IFERROR(INDEX(Menu!$D$6:$D$205,MATCH($B1896,Menu!$B$6:$B$205,0)),"")</f>
        <v/>
      </c>
      <c r="H1896" s="15" t="str">
        <f t="shared" si="146"/>
        <v/>
      </c>
      <c r="I1896" s="15" t="str">
        <f t="shared" si="147"/>
        <v/>
      </c>
      <c r="J1896" s="10"/>
      <c r="K1896" s="10"/>
      <c r="L1896" t="str">
        <f t="shared" si="148"/>
        <v/>
      </c>
      <c r="M1896" s="14" t="str">
        <f t="shared" si="149"/>
        <v/>
      </c>
    </row>
    <row r="1897" spans="1:13" x14ac:dyDescent="0.25">
      <c r="A1897" s="16"/>
      <c r="B1897" s="10"/>
      <c r="C1897" s="14" t="str">
        <f>IFERROR(INDEX(Menu!$C$6:$C$205,MATCH($B1897,Menu!$B$6:$B$205,0)),"")</f>
        <v/>
      </c>
      <c r="D1897" s="18"/>
      <c r="E1897" s="8" t="str">
        <f>IFERROR(INDEX(Menu!$E$6:$E$205,MATCH($B1897,Menu!$B$6:$B$205,0)),"")</f>
        <v/>
      </c>
      <c r="F1897" s="8" t="str">
        <f t="shared" si="145"/>
        <v/>
      </c>
      <c r="G1897" s="15" t="str">
        <f>IFERROR(INDEX(Menu!$D$6:$D$205,MATCH($B1897,Menu!$B$6:$B$205,0)),"")</f>
        <v/>
      </c>
      <c r="H1897" s="15" t="str">
        <f t="shared" si="146"/>
        <v/>
      </c>
      <c r="I1897" s="15" t="str">
        <f t="shared" si="147"/>
        <v/>
      </c>
      <c r="J1897" s="10"/>
      <c r="K1897" s="10"/>
      <c r="L1897" t="str">
        <f t="shared" si="148"/>
        <v/>
      </c>
      <c r="M1897" s="14" t="str">
        <f t="shared" si="149"/>
        <v/>
      </c>
    </row>
    <row r="1898" spans="1:13" x14ac:dyDescent="0.25">
      <c r="A1898" s="16"/>
      <c r="B1898" s="10"/>
      <c r="C1898" s="14" t="str">
        <f>IFERROR(INDEX(Menu!$C$6:$C$205,MATCH($B1898,Menu!$B$6:$B$205,0)),"")</f>
        <v/>
      </c>
      <c r="D1898" s="18"/>
      <c r="E1898" s="8" t="str">
        <f>IFERROR(INDEX(Menu!$E$6:$E$205,MATCH($B1898,Menu!$B$6:$B$205,0)),"")</f>
        <v/>
      </c>
      <c r="F1898" s="8" t="str">
        <f t="shared" si="145"/>
        <v/>
      </c>
      <c r="G1898" s="15" t="str">
        <f>IFERROR(INDEX(Menu!$D$6:$D$205,MATCH($B1898,Menu!$B$6:$B$205,0)),"")</f>
        <v/>
      </c>
      <c r="H1898" s="15" t="str">
        <f t="shared" si="146"/>
        <v/>
      </c>
      <c r="I1898" s="15" t="str">
        <f t="shared" si="147"/>
        <v/>
      </c>
      <c r="J1898" s="10"/>
      <c r="K1898" s="10"/>
      <c r="L1898" t="str">
        <f t="shared" si="148"/>
        <v/>
      </c>
      <c r="M1898" s="14" t="str">
        <f t="shared" si="149"/>
        <v/>
      </c>
    </row>
    <row r="1899" spans="1:13" x14ac:dyDescent="0.25">
      <c r="A1899" s="16"/>
      <c r="B1899" s="10"/>
      <c r="C1899" s="14" t="str">
        <f>IFERROR(INDEX(Menu!$C$6:$C$205,MATCH($B1899,Menu!$B$6:$B$205,0)),"")</f>
        <v/>
      </c>
      <c r="D1899" s="18"/>
      <c r="E1899" s="8" t="str">
        <f>IFERROR(INDEX(Menu!$E$6:$E$205,MATCH($B1899,Menu!$B$6:$B$205,0)),"")</f>
        <v/>
      </c>
      <c r="F1899" s="8" t="str">
        <f t="shared" si="145"/>
        <v/>
      </c>
      <c r="G1899" s="15" t="str">
        <f>IFERROR(INDEX(Menu!$D$6:$D$205,MATCH($B1899,Menu!$B$6:$B$205,0)),"")</f>
        <v/>
      </c>
      <c r="H1899" s="15" t="str">
        <f t="shared" si="146"/>
        <v/>
      </c>
      <c r="I1899" s="15" t="str">
        <f t="shared" si="147"/>
        <v/>
      </c>
      <c r="J1899" s="10"/>
      <c r="K1899" s="10"/>
      <c r="L1899" t="str">
        <f t="shared" si="148"/>
        <v/>
      </c>
      <c r="M1899" s="14" t="str">
        <f t="shared" si="149"/>
        <v/>
      </c>
    </row>
    <row r="1900" spans="1:13" x14ac:dyDescent="0.25">
      <c r="A1900" s="16"/>
      <c r="B1900" s="10"/>
      <c r="C1900" s="14" t="str">
        <f>IFERROR(INDEX(Menu!$C$6:$C$205,MATCH($B1900,Menu!$B$6:$B$205,0)),"")</f>
        <v/>
      </c>
      <c r="D1900" s="18"/>
      <c r="E1900" s="8" t="str">
        <f>IFERROR(INDEX(Menu!$E$6:$E$205,MATCH($B1900,Menu!$B$6:$B$205,0)),"")</f>
        <v/>
      </c>
      <c r="F1900" s="8" t="str">
        <f t="shared" si="145"/>
        <v/>
      </c>
      <c r="G1900" s="15" t="str">
        <f>IFERROR(INDEX(Menu!$D$6:$D$205,MATCH($B1900,Menu!$B$6:$B$205,0)),"")</f>
        <v/>
      </c>
      <c r="H1900" s="15" t="str">
        <f t="shared" si="146"/>
        <v/>
      </c>
      <c r="I1900" s="15" t="str">
        <f t="shared" si="147"/>
        <v/>
      </c>
      <c r="J1900" s="10"/>
      <c r="K1900" s="10"/>
      <c r="L1900" t="str">
        <f t="shared" si="148"/>
        <v/>
      </c>
      <c r="M1900" s="14" t="str">
        <f t="shared" si="149"/>
        <v/>
      </c>
    </row>
    <row r="1901" spans="1:13" x14ac:dyDescent="0.25">
      <c r="A1901" s="16"/>
      <c r="B1901" s="10"/>
      <c r="C1901" s="14" t="str">
        <f>IFERROR(INDEX(Menu!$C$6:$C$205,MATCH($B1901,Menu!$B$6:$B$205,0)),"")</f>
        <v/>
      </c>
      <c r="D1901" s="18"/>
      <c r="E1901" s="8" t="str">
        <f>IFERROR(INDEX(Menu!$E$6:$E$205,MATCH($B1901,Menu!$B$6:$B$205,0)),"")</f>
        <v/>
      </c>
      <c r="F1901" s="8" t="str">
        <f t="shared" si="145"/>
        <v/>
      </c>
      <c r="G1901" s="15" t="str">
        <f>IFERROR(INDEX(Menu!$D$6:$D$205,MATCH($B1901,Menu!$B$6:$B$205,0)),"")</f>
        <v/>
      </c>
      <c r="H1901" s="15" t="str">
        <f t="shared" si="146"/>
        <v/>
      </c>
      <c r="I1901" s="15" t="str">
        <f t="shared" si="147"/>
        <v/>
      </c>
      <c r="J1901" s="10"/>
      <c r="K1901" s="10"/>
      <c r="L1901" t="str">
        <f t="shared" si="148"/>
        <v/>
      </c>
      <c r="M1901" s="14" t="str">
        <f t="shared" si="149"/>
        <v/>
      </c>
    </row>
    <row r="1902" spans="1:13" x14ac:dyDescent="0.25">
      <c r="A1902" s="16"/>
      <c r="B1902" s="10"/>
      <c r="C1902" s="14" t="str">
        <f>IFERROR(INDEX(Menu!$C$6:$C$205,MATCH($B1902,Menu!$B$6:$B$205,0)),"")</f>
        <v/>
      </c>
      <c r="D1902" s="18"/>
      <c r="E1902" s="8" t="str">
        <f>IFERROR(INDEX(Menu!$E$6:$E$205,MATCH($B1902,Menu!$B$6:$B$205,0)),"")</f>
        <v/>
      </c>
      <c r="F1902" s="8" t="str">
        <f t="shared" si="145"/>
        <v/>
      </c>
      <c r="G1902" s="15" t="str">
        <f>IFERROR(INDEX(Menu!$D$6:$D$205,MATCH($B1902,Menu!$B$6:$B$205,0)),"")</f>
        <v/>
      </c>
      <c r="H1902" s="15" t="str">
        <f t="shared" si="146"/>
        <v/>
      </c>
      <c r="I1902" s="15" t="str">
        <f t="shared" si="147"/>
        <v/>
      </c>
      <c r="J1902" s="10"/>
      <c r="K1902" s="10"/>
      <c r="L1902" t="str">
        <f t="shared" si="148"/>
        <v/>
      </c>
      <c r="M1902" s="14" t="str">
        <f t="shared" si="149"/>
        <v/>
      </c>
    </row>
    <row r="1903" spans="1:13" x14ac:dyDescent="0.25">
      <c r="A1903" s="16"/>
      <c r="B1903" s="10"/>
      <c r="C1903" s="14" t="str">
        <f>IFERROR(INDEX(Menu!$C$6:$C$205,MATCH($B1903,Menu!$B$6:$B$205,0)),"")</f>
        <v/>
      </c>
      <c r="D1903" s="18"/>
      <c r="E1903" s="8" t="str">
        <f>IFERROR(INDEX(Menu!$E$6:$E$205,MATCH($B1903,Menu!$B$6:$B$205,0)),"")</f>
        <v/>
      </c>
      <c r="F1903" s="8" t="str">
        <f t="shared" si="145"/>
        <v/>
      </c>
      <c r="G1903" s="15" t="str">
        <f>IFERROR(INDEX(Menu!$D$6:$D$205,MATCH($B1903,Menu!$B$6:$B$205,0)),"")</f>
        <v/>
      </c>
      <c r="H1903" s="15" t="str">
        <f t="shared" si="146"/>
        <v/>
      </c>
      <c r="I1903" s="15" t="str">
        <f t="shared" si="147"/>
        <v/>
      </c>
      <c r="J1903" s="10"/>
      <c r="K1903" s="10"/>
      <c r="L1903" t="str">
        <f t="shared" si="148"/>
        <v/>
      </c>
      <c r="M1903" s="14" t="str">
        <f t="shared" si="149"/>
        <v/>
      </c>
    </row>
    <row r="1904" spans="1:13" x14ac:dyDescent="0.25">
      <c r="A1904" s="16"/>
      <c r="B1904" s="10"/>
      <c r="C1904" s="14" t="str">
        <f>IFERROR(INDEX(Menu!$C$6:$C$205,MATCH($B1904,Menu!$B$6:$B$205,0)),"")</f>
        <v/>
      </c>
      <c r="D1904" s="18"/>
      <c r="E1904" s="8" t="str">
        <f>IFERROR(INDEX(Menu!$E$6:$E$205,MATCH($B1904,Menu!$B$6:$B$205,0)),"")</f>
        <v/>
      </c>
      <c r="F1904" s="8" t="str">
        <f t="shared" si="145"/>
        <v/>
      </c>
      <c r="G1904" s="15" t="str">
        <f>IFERROR(INDEX(Menu!$D$6:$D$205,MATCH($B1904,Menu!$B$6:$B$205,0)),"")</f>
        <v/>
      </c>
      <c r="H1904" s="15" t="str">
        <f t="shared" si="146"/>
        <v/>
      </c>
      <c r="I1904" s="15" t="str">
        <f t="shared" si="147"/>
        <v/>
      </c>
      <c r="J1904" s="10"/>
      <c r="K1904" s="10"/>
      <c r="L1904" t="str">
        <f t="shared" si="148"/>
        <v/>
      </c>
      <c r="M1904" s="14" t="str">
        <f t="shared" si="149"/>
        <v/>
      </c>
    </row>
    <row r="1905" spans="1:13" x14ac:dyDescent="0.25">
      <c r="A1905" s="16"/>
      <c r="B1905" s="10"/>
      <c r="C1905" s="14" t="str">
        <f>IFERROR(INDEX(Menu!$C$6:$C$205,MATCH($B1905,Menu!$B$6:$B$205,0)),"")</f>
        <v/>
      </c>
      <c r="D1905" s="18"/>
      <c r="E1905" s="8" t="str">
        <f>IFERROR(INDEX(Menu!$E$6:$E$205,MATCH($B1905,Menu!$B$6:$B$205,0)),"")</f>
        <v/>
      </c>
      <c r="F1905" s="8" t="str">
        <f t="shared" si="145"/>
        <v/>
      </c>
      <c r="G1905" s="15" t="str">
        <f>IFERROR(INDEX(Menu!$D$6:$D$205,MATCH($B1905,Menu!$B$6:$B$205,0)),"")</f>
        <v/>
      </c>
      <c r="H1905" s="15" t="str">
        <f t="shared" si="146"/>
        <v/>
      </c>
      <c r="I1905" s="15" t="str">
        <f t="shared" si="147"/>
        <v/>
      </c>
      <c r="J1905" s="10"/>
      <c r="K1905" s="10"/>
      <c r="L1905" t="str">
        <f t="shared" si="148"/>
        <v/>
      </c>
      <c r="M1905" s="14" t="str">
        <f t="shared" si="149"/>
        <v/>
      </c>
    </row>
    <row r="1906" spans="1:13" x14ac:dyDescent="0.25">
      <c r="A1906" s="16"/>
      <c r="B1906" s="10"/>
      <c r="C1906" s="14" t="str">
        <f>IFERROR(INDEX(Menu!$C$6:$C$205,MATCH($B1906,Menu!$B$6:$B$205,0)),"")</f>
        <v/>
      </c>
      <c r="D1906" s="18"/>
      <c r="E1906" s="8" t="str">
        <f>IFERROR(INDEX(Menu!$E$6:$E$205,MATCH($B1906,Menu!$B$6:$B$205,0)),"")</f>
        <v/>
      </c>
      <c r="F1906" s="8" t="str">
        <f t="shared" si="145"/>
        <v/>
      </c>
      <c r="G1906" s="15" t="str">
        <f>IFERROR(INDEX(Menu!$D$6:$D$205,MATCH($B1906,Menu!$B$6:$B$205,0)),"")</f>
        <v/>
      </c>
      <c r="H1906" s="15" t="str">
        <f t="shared" si="146"/>
        <v/>
      </c>
      <c r="I1906" s="15" t="str">
        <f t="shared" si="147"/>
        <v/>
      </c>
      <c r="J1906" s="10"/>
      <c r="K1906" s="10"/>
      <c r="L1906" t="str">
        <f t="shared" si="148"/>
        <v/>
      </c>
      <c r="M1906" s="14" t="str">
        <f t="shared" si="149"/>
        <v/>
      </c>
    </row>
    <row r="1907" spans="1:13" x14ac:dyDescent="0.25">
      <c r="A1907" s="16"/>
      <c r="B1907" s="10"/>
      <c r="C1907" s="14" t="str">
        <f>IFERROR(INDEX(Menu!$C$6:$C$205,MATCH($B1907,Menu!$B$6:$B$205,0)),"")</f>
        <v/>
      </c>
      <c r="D1907" s="18"/>
      <c r="E1907" s="8" t="str">
        <f>IFERROR(INDEX(Menu!$E$6:$E$205,MATCH($B1907,Menu!$B$6:$B$205,0)),"")</f>
        <v/>
      </c>
      <c r="F1907" s="8" t="str">
        <f t="shared" si="145"/>
        <v/>
      </c>
      <c r="G1907" s="15" t="str">
        <f>IFERROR(INDEX(Menu!$D$6:$D$205,MATCH($B1907,Menu!$B$6:$B$205,0)),"")</f>
        <v/>
      </c>
      <c r="H1907" s="15" t="str">
        <f t="shared" si="146"/>
        <v/>
      </c>
      <c r="I1907" s="15" t="str">
        <f t="shared" si="147"/>
        <v/>
      </c>
      <c r="J1907" s="10"/>
      <c r="K1907" s="10"/>
      <c r="L1907" t="str">
        <f t="shared" si="148"/>
        <v/>
      </c>
      <c r="M1907" s="14" t="str">
        <f t="shared" si="149"/>
        <v/>
      </c>
    </row>
    <row r="1908" spans="1:13" x14ac:dyDescent="0.25">
      <c r="A1908" s="16"/>
      <c r="B1908" s="10"/>
      <c r="C1908" s="14" t="str">
        <f>IFERROR(INDEX(Menu!$C$6:$C$205,MATCH($B1908,Menu!$B$6:$B$205,0)),"")</f>
        <v/>
      </c>
      <c r="D1908" s="18"/>
      <c r="E1908" s="8" t="str">
        <f>IFERROR(INDEX(Menu!$E$6:$E$205,MATCH($B1908,Menu!$B$6:$B$205,0)),"")</f>
        <v/>
      </c>
      <c r="F1908" s="8" t="str">
        <f t="shared" si="145"/>
        <v/>
      </c>
      <c r="G1908" s="15" t="str">
        <f>IFERROR(INDEX(Menu!$D$6:$D$205,MATCH($B1908,Menu!$B$6:$B$205,0)),"")</f>
        <v/>
      </c>
      <c r="H1908" s="15" t="str">
        <f t="shared" si="146"/>
        <v/>
      </c>
      <c r="I1908" s="15" t="str">
        <f t="shared" si="147"/>
        <v/>
      </c>
      <c r="J1908" s="10"/>
      <c r="K1908" s="10"/>
      <c r="L1908" t="str">
        <f t="shared" si="148"/>
        <v/>
      </c>
      <c r="M1908" s="14" t="str">
        <f t="shared" si="149"/>
        <v/>
      </c>
    </row>
    <row r="1909" spans="1:13" x14ac:dyDescent="0.25">
      <c r="A1909" s="16"/>
      <c r="B1909" s="10"/>
      <c r="C1909" s="14" t="str">
        <f>IFERROR(INDEX(Menu!$C$6:$C$205,MATCH($B1909,Menu!$B$6:$B$205,0)),"")</f>
        <v/>
      </c>
      <c r="D1909" s="18"/>
      <c r="E1909" s="8" t="str">
        <f>IFERROR(INDEX(Menu!$E$6:$E$205,MATCH($B1909,Menu!$B$6:$B$205,0)),"")</f>
        <v/>
      </c>
      <c r="F1909" s="8" t="str">
        <f t="shared" si="145"/>
        <v/>
      </c>
      <c r="G1909" s="15" t="str">
        <f>IFERROR(INDEX(Menu!$D$6:$D$205,MATCH($B1909,Menu!$B$6:$B$205,0)),"")</f>
        <v/>
      </c>
      <c r="H1909" s="15" t="str">
        <f t="shared" si="146"/>
        <v/>
      </c>
      <c r="I1909" s="15" t="str">
        <f t="shared" si="147"/>
        <v/>
      </c>
      <c r="J1909" s="10"/>
      <c r="K1909" s="10"/>
      <c r="L1909" t="str">
        <f t="shared" si="148"/>
        <v/>
      </c>
      <c r="M1909" s="14" t="str">
        <f t="shared" si="149"/>
        <v/>
      </c>
    </row>
    <row r="1910" spans="1:13" x14ac:dyDescent="0.25">
      <c r="A1910" s="16"/>
      <c r="B1910" s="10"/>
      <c r="C1910" s="14" t="str">
        <f>IFERROR(INDEX(Menu!$C$6:$C$205,MATCH($B1910,Menu!$B$6:$B$205,0)),"")</f>
        <v/>
      </c>
      <c r="D1910" s="18"/>
      <c r="E1910" s="8" t="str">
        <f>IFERROR(INDEX(Menu!$E$6:$E$205,MATCH($B1910,Menu!$B$6:$B$205,0)),"")</f>
        <v/>
      </c>
      <c r="F1910" s="8" t="str">
        <f t="shared" si="145"/>
        <v/>
      </c>
      <c r="G1910" s="15" t="str">
        <f>IFERROR(INDEX(Menu!$D$6:$D$205,MATCH($B1910,Menu!$B$6:$B$205,0)),"")</f>
        <v/>
      </c>
      <c r="H1910" s="15" t="str">
        <f t="shared" si="146"/>
        <v/>
      </c>
      <c r="I1910" s="15" t="str">
        <f t="shared" si="147"/>
        <v/>
      </c>
      <c r="J1910" s="10"/>
      <c r="K1910" s="10"/>
      <c r="L1910" t="str">
        <f t="shared" si="148"/>
        <v/>
      </c>
      <c r="M1910" s="14" t="str">
        <f t="shared" si="149"/>
        <v/>
      </c>
    </row>
    <row r="1911" spans="1:13" x14ac:dyDescent="0.25">
      <c r="A1911" s="16"/>
      <c r="B1911" s="10"/>
      <c r="C1911" s="14" t="str">
        <f>IFERROR(INDEX(Menu!$C$6:$C$205,MATCH($B1911,Menu!$B$6:$B$205,0)),"")</f>
        <v/>
      </c>
      <c r="D1911" s="18"/>
      <c r="E1911" s="8" t="str">
        <f>IFERROR(INDEX(Menu!$E$6:$E$205,MATCH($B1911,Menu!$B$6:$B$205,0)),"")</f>
        <v/>
      </c>
      <c r="F1911" s="8" t="str">
        <f t="shared" si="145"/>
        <v/>
      </c>
      <c r="G1911" s="15" t="str">
        <f>IFERROR(INDEX(Menu!$D$6:$D$205,MATCH($B1911,Menu!$B$6:$B$205,0)),"")</f>
        <v/>
      </c>
      <c r="H1911" s="15" t="str">
        <f t="shared" si="146"/>
        <v/>
      </c>
      <c r="I1911" s="15" t="str">
        <f t="shared" si="147"/>
        <v/>
      </c>
      <c r="J1911" s="10"/>
      <c r="K1911" s="10"/>
      <c r="L1911" t="str">
        <f t="shared" si="148"/>
        <v/>
      </c>
      <c r="M1911" s="14" t="str">
        <f t="shared" si="149"/>
        <v/>
      </c>
    </row>
    <row r="1912" spans="1:13" x14ac:dyDescent="0.25">
      <c r="A1912" s="16"/>
      <c r="B1912" s="10"/>
      <c r="C1912" s="14" t="str">
        <f>IFERROR(INDEX(Menu!$C$6:$C$205,MATCH($B1912,Menu!$B$6:$B$205,0)),"")</f>
        <v/>
      </c>
      <c r="D1912" s="18"/>
      <c r="E1912" s="8" t="str">
        <f>IFERROR(INDEX(Menu!$E$6:$E$205,MATCH($B1912,Menu!$B$6:$B$205,0)),"")</f>
        <v/>
      </c>
      <c r="F1912" s="8" t="str">
        <f t="shared" si="145"/>
        <v/>
      </c>
      <c r="G1912" s="15" t="str">
        <f>IFERROR(INDEX(Menu!$D$6:$D$205,MATCH($B1912,Menu!$B$6:$B$205,0)),"")</f>
        <v/>
      </c>
      <c r="H1912" s="15" t="str">
        <f t="shared" si="146"/>
        <v/>
      </c>
      <c r="I1912" s="15" t="str">
        <f t="shared" si="147"/>
        <v/>
      </c>
      <c r="J1912" s="10"/>
      <c r="K1912" s="10"/>
      <c r="L1912" t="str">
        <f t="shared" si="148"/>
        <v/>
      </c>
      <c r="M1912" s="14" t="str">
        <f t="shared" si="149"/>
        <v/>
      </c>
    </row>
    <row r="1913" spans="1:13" x14ac:dyDescent="0.25">
      <c r="A1913" s="16"/>
      <c r="B1913" s="10"/>
      <c r="C1913" s="14" t="str">
        <f>IFERROR(INDEX(Menu!$C$6:$C$205,MATCH($B1913,Menu!$B$6:$B$205,0)),"")</f>
        <v/>
      </c>
      <c r="D1913" s="18"/>
      <c r="E1913" s="8" t="str">
        <f>IFERROR(INDEX(Menu!$E$6:$E$205,MATCH($B1913,Menu!$B$6:$B$205,0)),"")</f>
        <v/>
      </c>
      <c r="F1913" s="8" t="str">
        <f t="shared" si="145"/>
        <v/>
      </c>
      <c r="G1913" s="15" t="str">
        <f>IFERROR(INDEX(Menu!$D$6:$D$205,MATCH($B1913,Menu!$B$6:$B$205,0)),"")</f>
        <v/>
      </c>
      <c r="H1913" s="15" t="str">
        <f t="shared" si="146"/>
        <v/>
      </c>
      <c r="I1913" s="15" t="str">
        <f t="shared" si="147"/>
        <v/>
      </c>
      <c r="J1913" s="10"/>
      <c r="K1913" s="10"/>
      <c r="L1913" t="str">
        <f t="shared" si="148"/>
        <v/>
      </c>
      <c r="M1913" s="14" t="str">
        <f t="shared" si="149"/>
        <v/>
      </c>
    </row>
    <row r="1914" spans="1:13" x14ac:dyDescent="0.25">
      <c r="A1914" s="16"/>
      <c r="B1914" s="10"/>
      <c r="C1914" s="14" t="str">
        <f>IFERROR(INDEX(Menu!$C$6:$C$205,MATCH($B1914,Menu!$B$6:$B$205,0)),"")</f>
        <v/>
      </c>
      <c r="D1914" s="18"/>
      <c r="E1914" s="8" t="str">
        <f>IFERROR(INDEX(Menu!$E$6:$E$205,MATCH($B1914,Menu!$B$6:$B$205,0)),"")</f>
        <v/>
      </c>
      <c r="F1914" s="8" t="str">
        <f t="shared" si="145"/>
        <v/>
      </c>
      <c r="G1914" s="15" t="str">
        <f>IFERROR(INDEX(Menu!$D$6:$D$205,MATCH($B1914,Menu!$B$6:$B$205,0)),"")</f>
        <v/>
      </c>
      <c r="H1914" s="15" t="str">
        <f t="shared" si="146"/>
        <v/>
      </c>
      <c r="I1914" s="15" t="str">
        <f t="shared" si="147"/>
        <v/>
      </c>
      <c r="J1914" s="10"/>
      <c r="K1914" s="10"/>
      <c r="L1914" t="str">
        <f t="shared" si="148"/>
        <v/>
      </c>
      <c r="M1914" s="14" t="str">
        <f t="shared" si="149"/>
        <v/>
      </c>
    </row>
    <row r="1915" spans="1:13" x14ac:dyDescent="0.25">
      <c r="A1915" s="16"/>
      <c r="B1915" s="10"/>
      <c r="C1915" s="14" t="str">
        <f>IFERROR(INDEX(Menu!$C$6:$C$205,MATCH($B1915,Menu!$B$6:$B$205,0)),"")</f>
        <v/>
      </c>
      <c r="D1915" s="18"/>
      <c r="E1915" s="8" t="str">
        <f>IFERROR(INDEX(Menu!$E$6:$E$205,MATCH($B1915,Menu!$B$6:$B$205,0)),"")</f>
        <v/>
      </c>
      <c r="F1915" s="8" t="str">
        <f t="shared" si="145"/>
        <v/>
      </c>
      <c r="G1915" s="15" t="str">
        <f>IFERROR(INDEX(Menu!$D$6:$D$205,MATCH($B1915,Menu!$B$6:$B$205,0)),"")</f>
        <v/>
      </c>
      <c r="H1915" s="15" t="str">
        <f t="shared" si="146"/>
        <v/>
      </c>
      <c r="I1915" s="15" t="str">
        <f t="shared" si="147"/>
        <v/>
      </c>
      <c r="J1915" s="10"/>
      <c r="K1915" s="10"/>
      <c r="L1915" t="str">
        <f t="shared" si="148"/>
        <v/>
      </c>
      <c r="M1915" s="14" t="str">
        <f t="shared" si="149"/>
        <v/>
      </c>
    </row>
    <row r="1916" spans="1:13" x14ac:dyDescent="0.25">
      <c r="A1916" s="16"/>
      <c r="B1916" s="10"/>
      <c r="C1916" s="14" t="str">
        <f>IFERROR(INDEX(Menu!$C$6:$C$205,MATCH($B1916,Menu!$B$6:$B$205,0)),"")</f>
        <v/>
      </c>
      <c r="D1916" s="18"/>
      <c r="E1916" s="8" t="str">
        <f>IFERROR(INDEX(Menu!$E$6:$E$205,MATCH($B1916,Menu!$B$6:$B$205,0)),"")</f>
        <v/>
      </c>
      <c r="F1916" s="8" t="str">
        <f t="shared" si="145"/>
        <v/>
      </c>
      <c r="G1916" s="15" t="str">
        <f>IFERROR(INDEX(Menu!$D$6:$D$205,MATCH($B1916,Menu!$B$6:$B$205,0)),"")</f>
        <v/>
      </c>
      <c r="H1916" s="15" t="str">
        <f t="shared" si="146"/>
        <v/>
      </c>
      <c r="I1916" s="15" t="str">
        <f t="shared" si="147"/>
        <v/>
      </c>
      <c r="J1916" s="10"/>
      <c r="K1916" s="10"/>
      <c r="L1916" t="str">
        <f t="shared" si="148"/>
        <v/>
      </c>
      <c r="M1916" s="14" t="str">
        <f t="shared" si="149"/>
        <v/>
      </c>
    </row>
    <row r="1917" spans="1:13" x14ac:dyDescent="0.25">
      <c r="A1917" s="16"/>
      <c r="B1917" s="10"/>
      <c r="C1917" s="14" t="str">
        <f>IFERROR(INDEX(Menu!$C$6:$C$205,MATCH($B1917,Menu!$B$6:$B$205,0)),"")</f>
        <v/>
      </c>
      <c r="D1917" s="18"/>
      <c r="E1917" s="8" t="str">
        <f>IFERROR(INDEX(Menu!$E$6:$E$205,MATCH($B1917,Menu!$B$6:$B$205,0)),"")</f>
        <v/>
      </c>
      <c r="F1917" s="8" t="str">
        <f t="shared" si="145"/>
        <v/>
      </c>
      <c r="G1917" s="15" t="str">
        <f>IFERROR(INDEX(Menu!$D$6:$D$205,MATCH($B1917,Menu!$B$6:$B$205,0)),"")</f>
        <v/>
      </c>
      <c r="H1917" s="15" t="str">
        <f t="shared" si="146"/>
        <v/>
      </c>
      <c r="I1917" s="15" t="str">
        <f t="shared" si="147"/>
        <v/>
      </c>
      <c r="J1917" s="10"/>
      <c r="K1917" s="10"/>
      <c r="L1917" t="str">
        <f t="shared" si="148"/>
        <v/>
      </c>
      <c r="M1917" s="14" t="str">
        <f t="shared" si="149"/>
        <v/>
      </c>
    </row>
    <row r="1918" spans="1:13" x14ac:dyDescent="0.25">
      <c r="A1918" s="16"/>
      <c r="B1918" s="10"/>
      <c r="C1918" s="14" t="str">
        <f>IFERROR(INDEX(Menu!$C$6:$C$205,MATCH($B1918,Menu!$B$6:$B$205,0)),"")</f>
        <v/>
      </c>
      <c r="D1918" s="18"/>
      <c r="E1918" s="8" t="str">
        <f>IFERROR(INDEX(Menu!$E$6:$E$205,MATCH($B1918,Menu!$B$6:$B$205,0)),"")</f>
        <v/>
      </c>
      <c r="F1918" s="8" t="str">
        <f t="shared" si="145"/>
        <v/>
      </c>
      <c r="G1918" s="15" t="str">
        <f>IFERROR(INDEX(Menu!$D$6:$D$205,MATCH($B1918,Menu!$B$6:$B$205,0)),"")</f>
        <v/>
      </c>
      <c r="H1918" s="15" t="str">
        <f t="shared" si="146"/>
        <v/>
      </c>
      <c r="I1918" s="15" t="str">
        <f t="shared" si="147"/>
        <v/>
      </c>
      <c r="J1918" s="10"/>
      <c r="K1918" s="10"/>
      <c r="L1918" t="str">
        <f t="shared" si="148"/>
        <v/>
      </c>
      <c r="M1918" s="14" t="str">
        <f t="shared" si="149"/>
        <v/>
      </c>
    </row>
    <row r="1919" spans="1:13" x14ac:dyDescent="0.25">
      <c r="A1919" s="16"/>
      <c r="B1919" s="10"/>
      <c r="C1919" s="14" t="str">
        <f>IFERROR(INDEX(Menu!$C$6:$C$205,MATCH($B1919,Menu!$B$6:$B$205,0)),"")</f>
        <v/>
      </c>
      <c r="D1919" s="18"/>
      <c r="E1919" s="8" t="str">
        <f>IFERROR(INDEX(Menu!$E$6:$E$205,MATCH($B1919,Menu!$B$6:$B$205,0)),"")</f>
        <v/>
      </c>
      <c r="F1919" s="8" t="str">
        <f t="shared" si="145"/>
        <v/>
      </c>
      <c r="G1919" s="15" t="str">
        <f>IFERROR(INDEX(Menu!$D$6:$D$205,MATCH($B1919,Menu!$B$6:$B$205,0)),"")</f>
        <v/>
      </c>
      <c r="H1919" s="15" t="str">
        <f t="shared" si="146"/>
        <v/>
      </c>
      <c r="I1919" s="15" t="str">
        <f t="shared" si="147"/>
        <v/>
      </c>
      <c r="J1919" s="10"/>
      <c r="K1919" s="10"/>
      <c r="L1919" t="str">
        <f t="shared" si="148"/>
        <v/>
      </c>
      <c r="M1919" s="14" t="str">
        <f t="shared" si="149"/>
        <v/>
      </c>
    </row>
    <row r="1920" spans="1:13" x14ac:dyDescent="0.25">
      <c r="A1920" s="16"/>
      <c r="B1920" s="10"/>
      <c r="C1920" s="14" t="str">
        <f>IFERROR(INDEX(Menu!$C$6:$C$205,MATCH($B1920,Menu!$B$6:$B$205,0)),"")</f>
        <v/>
      </c>
      <c r="D1920" s="18"/>
      <c r="E1920" s="8" t="str">
        <f>IFERROR(INDEX(Menu!$E$6:$E$205,MATCH($B1920,Menu!$B$6:$B$205,0)),"")</f>
        <v/>
      </c>
      <c r="F1920" s="8" t="str">
        <f t="shared" si="145"/>
        <v/>
      </c>
      <c r="G1920" s="15" t="str">
        <f>IFERROR(INDEX(Menu!$D$6:$D$205,MATCH($B1920,Menu!$B$6:$B$205,0)),"")</f>
        <v/>
      </c>
      <c r="H1920" s="15" t="str">
        <f t="shared" si="146"/>
        <v/>
      </c>
      <c r="I1920" s="15" t="str">
        <f t="shared" si="147"/>
        <v/>
      </c>
      <c r="J1920" s="10"/>
      <c r="K1920" s="10"/>
      <c r="L1920" t="str">
        <f t="shared" si="148"/>
        <v/>
      </c>
      <c r="M1920" s="14" t="str">
        <f t="shared" si="149"/>
        <v/>
      </c>
    </row>
    <row r="1921" spans="1:13" x14ac:dyDescent="0.25">
      <c r="A1921" s="16"/>
      <c r="B1921" s="10"/>
      <c r="C1921" s="14" t="str">
        <f>IFERROR(INDEX(Menu!$C$6:$C$205,MATCH($B1921,Menu!$B$6:$B$205,0)),"")</f>
        <v/>
      </c>
      <c r="D1921" s="18"/>
      <c r="E1921" s="8" t="str">
        <f>IFERROR(INDEX(Menu!$E$6:$E$205,MATCH($B1921,Menu!$B$6:$B$205,0)),"")</f>
        <v/>
      </c>
      <c r="F1921" s="8" t="str">
        <f t="shared" si="145"/>
        <v/>
      </c>
      <c r="G1921" s="15" t="str">
        <f>IFERROR(INDEX(Menu!$D$6:$D$205,MATCH($B1921,Menu!$B$6:$B$205,0)),"")</f>
        <v/>
      </c>
      <c r="H1921" s="15" t="str">
        <f t="shared" si="146"/>
        <v/>
      </c>
      <c r="I1921" s="15" t="str">
        <f t="shared" si="147"/>
        <v/>
      </c>
      <c r="J1921" s="10"/>
      <c r="K1921" s="10"/>
      <c r="L1921" t="str">
        <f t="shared" si="148"/>
        <v/>
      </c>
      <c r="M1921" s="14" t="str">
        <f t="shared" si="149"/>
        <v/>
      </c>
    </row>
    <row r="1922" spans="1:13" x14ac:dyDescent="0.25">
      <c r="A1922" s="16"/>
      <c r="B1922" s="10"/>
      <c r="C1922" s="14" t="str">
        <f>IFERROR(INDEX(Menu!$C$6:$C$205,MATCH($B1922,Menu!$B$6:$B$205,0)),"")</f>
        <v/>
      </c>
      <c r="D1922" s="18"/>
      <c r="E1922" s="8" t="str">
        <f>IFERROR(INDEX(Menu!$E$6:$E$205,MATCH($B1922,Menu!$B$6:$B$205,0)),"")</f>
        <v/>
      </c>
      <c r="F1922" s="8" t="str">
        <f t="shared" si="145"/>
        <v/>
      </c>
      <c r="G1922" s="15" t="str">
        <f>IFERROR(INDEX(Menu!$D$6:$D$205,MATCH($B1922,Menu!$B$6:$B$205,0)),"")</f>
        <v/>
      </c>
      <c r="H1922" s="15" t="str">
        <f t="shared" si="146"/>
        <v/>
      </c>
      <c r="I1922" s="15" t="str">
        <f t="shared" si="147"/>
        <v/>
      </c>
      <c r="J1922" s="10"/>
      <c r="K1922" s="10"/>
      <c r="L1922" t="str">
        <f t="shared" si="148"/>
        <v/>
      </c>
      <c r="M1922" s="14" t="str">
        <f t="shared" si="149"/>
        <v/>
      </c>
    </row>
    <row r="1923" spans="1:13" x14ac:dyDescent="0.25">
      <c r="A1923" s="16"/>
      <c r="B1923" s="10"/>
      <c r="C1923" s="14" t="str">
        <f>IFERROR(INDEX(Menu!$C$6:$C$205,MATCH($B1923,Menu!$B$6:$B$205,0)),"")</f>
        <v/>
      </c>
      <c r="D1923" s="18"/>
      <c r="E1923" s="8" t="str">
        <f>IFERROR(INDEX(Menu!$E$6:$E$205,MATCH($B1923,Menu!$B$6:$B$205,0)),"")</f>
        <v/>
      </c>
      <c r="F1923" s="8" t="str">
        <f t="shared" si="145"/>
        <v/>
      </c>
      <c r="G1923" s="15" t="str">
        <f>IFERROR(INDEX(Menu!$D$6:$D$205,MATCH($B1923,Menu!$B$6:$B$205,0)),"")</f>
        <v/>
      </c>
      <c r="H1923" s="15" t="str">
        <f t="shared" si="146"/>
        <v/>
      </c>
      <c r="I1923" s="15" t="str">
        <f t="shared" si="147"/>
        <v/>
      </c>
      <c r="J1923" s="10"/>
      <c r="K1923" s="10"/>
      <c r="L1923" t="str">
        <f t="shared" si="148"/>
        <v/>
      </c>
      <c r="M1923" s="14" t="str">
        <f t="shared" si="149"/>
        <v/>
      </c>
    </row>
    <row r="1924" spans="1:13" x14ac:dyDescent="0.25">
      <c r="A1924" s="16"/>
      <c r="B1924" s="10"/>
      <c r="C1924" s="14" t="str">
        <f>IFERROR(INDEX(Menu!$C$6:$C$205,MATCH($B1924,Menu!$B$6:$B$205,0)),"")</f>
        <v/>
      </c>
      <c r="D1924" s="18"/>
      <c r="E1924" s="8" t="str">
        <f>IFERROR(INDEX(Menu!$E$6:$E$205,MATCH($B1924,Menu!$B$6:$B$205,0)),"")</f>
        <v/>
      </c>
      <c r="F1924" s="8" t="str">
        <f t="shared" si="145"/>
        <v/>
      </c>
      <c r="G1924" s="15" t="str">
        <f>IFERROR(INDEX(Menu!$D$6:$D$205,MATCH($B1924,Menu!$B$6:$B$205,0)),"")</f>
        <v/>
      </c>
      <c r="H1924" s="15" t="str">
        <f t="shared" si="146"/>
        <v/>
      </c>
      <c r="I1924" s="15" t="str">
        <f t="shared" si="147"/>
        <v/>
      </c>
      <c r="J1924" s="10"/>
      <c r="K1924" s="10"/>
      <c r="L1924" t="str">
        <f t="shared" si="148"/>
        <v/>
      </c>
      <c r="M1924" s="14" t="str">
        <f t="shared" si="149"/>
        <v/>
      </c>
    </row>
    <row r="1925" spans="1:13" x14ac:dyDescent="0.25">
      <c r="A1925" s="16"/>
      <c r="B1925" s="10"/>
      <c r="C1925" s="14" t="str">
        <f>IFERROR(INDEX(Menu!$C$6:$C$205,MATCH($B1925,Menu!$B$6:$B$205,0)),"")</f>
        <v/>
      </c>
      <c r="D1925" s="18"/>
      <c r="E1925" s="8" t="str">
        <f>IFERROR(INDEX(Menu!$E$6:$E$205,MATCH($B1925,Menu!$B$6:$B$205,0)),"")</f>
        <v/>
      </c>
      <c r="F1925" s="8" t="str">
        <f t="shared" si="145"/>
        <v/>
      </c>
      <c r="G1925" s="15" t="str">
        <f>IFERROR(INDEX(Menu!$D$6:$D$205,MATCH($B1925,Menu!$B$6:$B$205,0)),"")</f>
        <v/>
      </c>
      <c r="H1925" s="15" t="str">
        <f t="shared" si="146"/>
        <v/>
      </c>
      <c r="I1925" s="15" t="str">
        <f t="shared" si="147"/>
        <v/>
      </c>
      <c r="J1925" s="10"/>
      <c r="K1925" s="10"/>
      <c r="L1925" t="str">
        <f t="shared" si="148"/>
        <v/>
      </c>
      <c r="M1925" s="14" t="str">
        <f t="shared" si="149"/>
        <v/>
      </c>
    </row>
    <row r="1926" spans="1:13" x14ac:dyDescent="0.25">
      <c r="A1926" s="16"/>
      <c r="B1926" s="10"/>
      <c r="C1926" s="14" t="str">
        <f>IFERROR(INDEX(Menu!$C$6:$C$205,MATCH($B1926,Menu!$B$6:$B$205,0)),"")</f>
        <v/>
      </c>
      <c r="D1926" s="18"/>
      <c r="E1926" s="8" t="str">
        <f>IFERROR(INDEX(Menu!$E$6:$E$205,MATCH($B1926,Menu!$B$6:$B$205,0)),"")</f>
        <v/>
      </c>
      <c r="F1926" s="8" t="str">
        <f t="shared" ref="F1926:F1989" si="150">IF(OR($D1926="",$E1926=""),"",$D1926*$E1926)</f>
        <v/>
      </c>
      <c r="G1926" s="15" t="str">
        <f>IFERROR(INDEX(Menu!$D$6:$D$205,MATCH($B1926,Menu!$B$6:$B$205,0)),"")</f>
        <v/>
      </c>
      <c r="H1926" s="15" t="str">
        <f t="shared" ref="H1926:H1989" si="151">IF(OR($D1926="",$G1926=""),"",$D1926*$G1926)</f>
        <v/>
      </c>
      <c r="I1926" s="15" t="str">
        <f t="shared" ref="I1926:I1989" si="152">IF(OR($F1926="",$H1926=""),"",$F1926-$H1926)</f>
        <v/>
      </c>
      <c r="J1926" s="10"/>
      <c r="K1926" s="10"/>
      <c r="L1926" t="str">
        <f t="shared" ref="L1926:L1989" si="153">IF($A1926="","",CHOOSE(WEEKDAY($A1926,2),"Lunes","Martes","Miercoles","Jueves","Viernes","Sabado","Domingo"))</f>
        <v/>
      </c>
      <c r="M1926" s="14" t="str">
        <f t="shared" ref="M1926:M1989" si="154">IF($A1926="","",TEXT($A1926,"YYYY-MM"))</f>
        <v/>
      </c>
    </row>
    <row r="1927" spans="1:13" x14ac:dyDescent="0.25">
      <c r="A1927" s="16"/>
      <c r="B1927" s="10"/>
      <c r="C1927" s="14" t="str">
        <f>IFERROR(INDEX(Menu!$C$6:$C$205,MATCH($B1927,Menu!$B$6:$B$205,0)),"")</f>
        <v/>
      </c>
      <c r="D1927" s="18"/>
      <c r="E1927" s="8" t="str">
        <f>IFERROR(INDEX(Menu!$E$6:$E$205,MATCH($B1927,Menu!$B$6:$B$205,0)),"")</f>
        <v/>
      </c>
      <c r="F1927" s="8" t="str">
        <f t="shared" si="150"/>
        <v/>
      </c>
      <c r="G1927" s="15" t="str">
        <f>IFERROR(INDEX(Menu!$D$6:$D$205,MATCH($B1927,Menu!$B$6:$B$205,0)),"")</f>
        <v/>
      </c>
      <c r="H1927" s="15" t="str">
        <f t="shared" si="151"/>
        <v/>
      </c>
      <c r="I1927" s="15" t="str">
        <f t="shared" si="152"/>
        <v/>
      </c>
      <c r="J1927" s="10"/>
      <c r="K1927" s="10"/>
      <c r="L1927" t="str">
        <f t="shared" si="153"/>
        <v/>
      </c>
      <c r="M1927" s="14" t="str">
        <f t="shared" si="154"/>
        <v/>
      </c>
    </row>
    <row r="1928" spans="1:13" x14ac:dyDescent="0.25">
      <c r="A1928" s="16"/>
      <c r="B1928" s="10"/>
      <c r="C1928" s="14" t="str">
        <f>IFERROR(INDEX(Menu!$C$6:$C$205,MATCH($B1928,Menu!$B$6:$B$205,0)),"")</f>
        <v/>
      </c>
      <c r="D1928" s="18"/>
      <c r="E1928" s="8" t="str">
        <f>IFERROR(INDEX(Menu!$E$6:$E$205,MATCH($B1928,Menu!$B$6:$B$205,0)),"")</f>
        <v/>
      </c>
      <c r="F1928" s="8" t="str">
        <f t="shared" si="150"/>
        <v/>
      </c>
      <c r="G1928" s="15" t="str">
        <f>IFERROR(INDEX(Menu!$D$6:$D$205,MATCH($B1928,Menu!$B$6:$B$205,0)),"")</f>
        <v/>
      </c>
      <c r="H1928" s="15" t="str">
        <f t="shared" si="151"/>
        <v/>
      </c>
      <c r="I1928" s="15" t="str">
        <f t="shared" si="152"/>
        <v/>
      </c>
      <c r="J1928" s="10"/>
      <c r="K1928" s="10"/>
      <c r="L1928" t="str">
        <f t="shared" si="153"/>
        <v/>
      </c>
      <c r="M1928" s="14" t="str">
        <f t="shared" si="154"/>
        <v/>
      </c>
    </row>
    <row r="1929" spans="1:13" x14ac:dyDescent="0.25">
      <c r="A1929" s="16"/>
      <c r="B1929" s="10"/>
      <c r="C1929" s="14" t="str">
        <f>IFERROR(INDEX(Menu!$C$6:$C$205,MATCH($B1929,Menu!$B$6:$B$205,0)),"")</f>
        <v/>
      </c>
      <c r="D1929" s="18"/>
      <c r="E1929" s="8" t="str">
        <f>IFERROR(INDEX(Menu!$E$6:$E$205,MATCH($B1929,Menu!$B$6:$B$205,0)),"")</f>
        <v/>
      </c>
      <c r="F1929" s="8" t="str">
        <f t="shared" si="150"/>
        <v/>
      </c>
      <c r="G1929" s="15" t="str">
        <f>IFERROR(INDEX(Menu!$D$6:$D$205,MATCH($B1929,Menu!$B$6:$B$205,0)),"")</f>
        <v/>
      </c>
      <c r="H1929" s="15" t="str">
        <f t="shared" si="151"/>
        <v/>
      </c>
      <c r="I1929" s="15" t="str">
        <f t="shared" si="152"/>
        <v/>
      </c>
      <c r="J1929" s="10"/>
      <c r="K1929" s="10"/>
      <c r="L1929" t="str">
        <f t="shared" si="153"/>
        <v/>
      </c>
      <c r="M1929" s="14" t="str">
        <f t="shared" si="154"/>
        <v/>
      </c>
    </row>
    <row r="1930" spans="1:13" x14ac:dyDescent="0.25">
      <c r="A1930" s="16"/>
      <c r="B1930" s="10"/>
      <c r="C1930" s="14" t="str">
        <f>IFERROR(INDEX(Menu!$C$6:$C$205,MATCH($B1930,Menu!$B$6:$B$205,0)),"")</f>
        <v/>
      </c>
      <c r="D1930" s="18"/>
      <c r="E1930" s="8" t="str">
        <f>IFERROR(INDEX(Menu!$E$6:$E$205,MATCH($B1930,Menu!$B$6:$B$205,0)),"")</f>
        <v/>
      </c>
      <c r="F1930" s="8" t="str">
        <f t="shared" si="150"/>
        <v/>
      </c>
      <c r="G1930" s="15" t="str">
        <f>IFERROR(INDEX(Menu!$D$6:$D$205,MATCH($B1930,Menu!$B$6:$B$205,0)),"")</f>
        <v/>
      </c>
      <c r="H1930" s="15" t="str">
        <f t="shared" si="151"/>
        <v/>
      </c>
      <c r="I1930" s="15" t="str">
        <f t="shared" si="152"/>
        <v/>
      </c>
      <c r="J1930" s="10"/>
      <c r="K1930" s="10"/>
      <c r="L1930" t="str">
        <f t="shared" si="153"/>
        <v/>
      </c>
      <c r="M1930" s="14" t="str">
        <f t="shared" si="154"/>
        <v/>
      </c>
    </row>
    <row r="1931" spans="1:13" x14ac:dyDescent="0.25">
      <c r="A1931" s="16"/>
      <c r="B1931" s="10"/>
      <c r="C1931" s="14" t="str">
        <f>IFERROR(INDEX(Menu!$C$6:$C$205,MATCH($B1931,Menu!$B$6:$B$205,0)),"")</f>
        <v/>
      </c>
      <c r="D1931" s="18"/>
      <c r="E1931" s="8" t="str">
        <f>IFERROR(INDEX(Menu!$E$6:$E$205,MATCH($B1931,Menu!$B$6:$B$205,0)),"")</f>
        <v/>
      </c>
      <c r="F1931" s="8" t="str">
        <f t="shared" si="150"/>
        <v/>
      </c>
      <c r="G1931" s="15" t="str">
        <f>IFERROR(INDEX(Menu!$D$6:$D$205,MATCH($B1931,Menu!$B$6:$B$205,0)),"")</f>
        <v/>
      </c>
      <c r="H1931" s="15" t="str">
        <f t="shared" si="151"/>
        <v/>
      </c>
      <c r="I1931" s="15" t="str">
        <f t="shared" si="152"/>
        <v/>
      </c>
      <c r="J1931" s="10"/>
      <c r="K1931" s="10"/>
      <c r="L1931" t="str">
        <f t="shared" si="153"/>
        <v/>
      </c>
      <c r="M1931" s="14" t="str">
        <f t="shared" si="154"/>
        <v/>
      </c>
    </row>
    <row r="1932" spans="1:13" x14ac:dyDescent="0.25">
      <c r="A1932" s="16"/>
      <c r="B1932" s="10"/>
      <c r="C1932" s="14" t="str">
        <f>IFERROR(INDEX(Menu!$C$6:$C$205,MATCH($B1932,Menu!$B$6:$B$205,0)),"")</f>
        <v/>
      </c>
      <c r="D1932" s="18"/>
      <c r="E1932" s="8" t="str">
        <f>IFERROR(INDEX(Menu!$E$6:$E$205,MATCH($B1932,Menu!$B$6:$B$205,0)),"")</f>
        <v/>
      </c>
      <c r="F1932" s="8" t="str">
        <f t="shared" si="150"/>
        <v/>
      </c>
      <c r="G1932" s="15" t="str">
        <f>IFERROR(INDEX(Menu!$D$6:$D$205,MATCH($B1932,Menu!$B$6:$B$205,0)),"")</f>
        <v/>
      </c>
      <c r="H1932" s="15" t="str">
        <f t="shared" si="151"/>
        <v/>
      </c>
      <c r="I1932" s="15" t="str">
        <f t="shared" si="152"/>
        <v/>
      </c>
      <c r="J1932" s="10"/>
      <c r="K1932" s="10"/>
      <c r="L1932" t="str">
        <f t="shared" si="153"/>
        <v/>
      </c>
      <c r="M1932" s="14" t="str">
        <f t="shared" si="154"/>
        <v/>
      </c>
    </row>
    <row r="1933" spans="1:13" x14ac:dyDescent="0.25">
      <c r="A1933" s="16"/>
      <c r="B1933" s="10"/>
      <c r="C1933" s="14" t="str">
        <f>IFERROR(INDEX(Menu!$C$6:$C$205,MATCH($B1933,Menu!$B$6:$B$205,0)),"")</f>
        <v/>
      </c>
      <c r="D1933" s="18"/>
      <c r="E1933" s="8" t="str">
        <f>IFERROR(INDEX(Menu!$E$6:$E$205,MATCH($B1933,Menu!$B$6:$B$205,0)),"")</f>
        <v/>
      </c>
      <c r="F1933" s="8" t="str">
        <f t="shared" si="150"/>
        <v/>
      </c>
      <c r="G1933" s="15" t="str">
        <f>IFERROR(INDEX(Menu!$D$6:$D$205,MATCH($B1933,Menu!$B$6:$B$205,0)),"")</f>
        <v/>
      </c>
      <c r="H1933" s="15" t="str">
        <f t="shared" si="151"/>
        <v/>
      </c>
      <c r="I1933" s="15" t="str">
        <f t="shared" si="152"/>
        <v/>
      </c>
      <c r="J1933" s="10"/>
      <c r="K1933" s="10"/>
      <c r="L1933" t="str">
        <f t="shared" si="153"/>
        <v/>
      </c>
      <c r="M1933" s="14" t="str">
        <f t="shared" si="154"/>
        <v/>
      </c>
    </row>
    <row r="1934" spans="1:13" x14ac:dyDescent="0.25">
      <c r="A1934" s="16"/>
      <c r="B1934" s="10"/>
      <c r="C1934" s="14" t="str">
        <f>IFERROR(INDEX(Menu!$C$6:$C$205,MATCH($B1934,Menu!$B$6:$B$205,0)),"")</f>
        <v/>
      </c>
      <c r="D1934" s="18"/>
      <c r="E1934" s="8" t="str">
        <f>IFERROR(INDEX(Menu!$E$6:$E$205,MATCH($B1934,Menu!$B$6:$B$205,0)),"")</f>
        <v/>
      </c>
      <c r="F1934" s="8" t="str">
        <f t="shared" si="150"/>
        <v/>
      </c>
      <c r="G1934" s="15" t="str">
        <f>IFERROR(INDEX(Menu!$D$6:$D$205,MATCH($B1934,Menu!$B$6:$B$205,0)),"")</f>
        <v/>
      </c>
      <c r="H1934" s="15" t="str">
        <f t="shared" si="151"/>
        <v/>
      </c>
      <c r="I1934" s="15" t="str">
        <f t="shared" si="152"/>
        <v/>
      </c>
      <c r="J1934" s="10"/>
      <c r="K1934" s="10"/>
      <c r="L1934" t="str">
        <f t="shared" si="153"/>
        <v/>
      </c>
      <c r="M1934" s="14" t="str">
        <f t="shared" si="154"/>
        <v/>
      </c>
    </row>
    <row r="1935" spans="1:13" x14ac:dyDescent="0.25">
      <c r="A1935" s="16"/>
      <c r="B1935" s="10"/>
      <c r="C1935" s="14" t="str">
        <f>IFERROR(INDEX(Menu!$C$6:$C$205,MATCH($B1935,Menu!$B$6:$B$205,0)),"")</f>
        <v/>
      </c>
      <c r="D1935" s="18"/>
      <c r="E1935" s="8" t="str">
        <f>IFERROR(INDEX(Menu!$E$6:$E$205,MATCH($B1935,Menu!$B$6:$B$205,0)),"")</f>
        <v/>
      </c>
      <c r="F1935" s="8" t="str">
        <f t="shared" si="150"/>
        <v/>
      </c>
      <c r="G1935" s="15" t="str">
        <f>IFERROR(INDEX(Menu!$D$6:$D$205,MATCH($B1935,Menu!$B$6:$B$205,0)),"")</f>
        <v/>
      </c>
      <c r="H1935" s="15" t="str">
        <f t="shared" si="151"/>
        <v/>
      </c>
      <c r="I1935" s="15" t="str">
        <f t="shared" si="152"/>
        <v/>
      </c>
      <c r="J1935" s="10"/>
      <c r="K1935" s="10"/>
      <c r="L1935" t="str">
        <f t="shared" si="153"/>
        <v/>
      </c>
      <c r="M1935" s="14" t="str">
        <f t="shared" si="154"/>
        <v/>
      </c>
    </row>
    <row r="1936" spans="1:13" x14ac:dyDescent="0.25">
      <c r="A1936" s="16"/>
      <c r="B1936" s="10"/>
      <c r="C1936" s="14" t="str">
        <f>IFERROR(INDEX(Menu!$C$6:$C$205,MATCH($B1936,Menu!$B$6:$B$205,0)),"")</f>
        <v/>
      </c>
      <c r="D1936" s="18"/>
      <c r="E1936" s="8" t="str">
        <f>IFERROR(INDEX(Menu!$E$6:$E$205,MATCH($B1936,Menu!$B$6:$B$205,0)),"")</f>
        <v/>
      </c>
      <c r="F1936" s="8" t="str">
        <f t="shared" si="150"/>
        <v/>
      </c>
      <c r="G1936" s="15" t="str">
        <f>IFERROR(INDEX(Menu!$D$6:$D$205,MATCH($B1936,Menu!$B$6:$B$205,0)),"")</f>
        <v/>
      </c>
      <c r="H1936" s="15" t="str">
        <f t="shared" si="151"/>
        <v/>
      </c>
      <c r="I1936" s="15" t="str">
        <f t="shared" si="152"/>
        <v/>
      </c>
      <c r="J1936" s="10"/>
      <c r="K1936" s="10"/>
      <c r="L1936" t="str">
        <f t="shared" si="153"/>
        <v/>
      </c>
      <c r="M1936" s="14" t="str">
        <f t="shared" si="154"/>
        <v/>
      </c>
    </row>
    <row r="1937" spans="1:13" x14ac:dyDescent="0.25">
      <c r="A1937" s="16"/>
      <c r="B1937" s="10"/>
      <c r="C1937" s="14" t="str">
        <f>IFERROR(INDEX(Menu!$C$6:$C$205,MATCH($B1937,Menu!$B$6:$B$205,0)),"")</f>
        <v/>
      </c>
      <c r="D1937" s="18"/>
      <c r="E1937" s="8" t="str">
        <f>IFERROR(INDEX(Menu!$E$6:$E$205,MATCH($B1937,Menu!$B$6:$B$205,0)),"")</f>
        <v/>
      </c>
      <c r="F1937" s="8" t="str">
        <f t="shared" si="150"/>
        <v/>
      </c>
      <c r="G1937" s="15" t="str">
        <f>IFERROR(INDEX(Menu!$D$6:$D$205,MATCH($B1937,Menu!$B$6:$B$205,0)),"")</f>
        <v/>
      </c>
      <c r="H1937" s="15" t="str">
        <f t="shared" si="151"/>
        <v/>
      </c>
      <c r="I1937" s="15" t="str">
        <f t="shared" si="152"/>
        <v/>
      </c>
      <c r="J1937" s="10"/>
      <c r="K1937" s="10"/>
      <c r="L1937" t="str">
        <f t="shared" si="153"/>
        <v/>
      </c>
      <c r="M1937" s="14" t="str">
        <f t="shared" si="154"/>
        <v/>
      </c>
    </row>
    <row r="1938" spans="1:13" x14ac:dyDescent="0.25">
      <c r="A1938" s="16"/>
      <c r="B1938" s="10"/>
      <c r="C1938" s="14" t="str">
        <f>IFERROR(INDEX(Menu!$C$6:$C$205,MATCH($B1938,Menu!$B$6:$B$205,0)),"")</f>
        <v/>
      </c>
      <c r="D1938" s="18"/>
      <c r="E1938" s="8" t="str">
        <f>IFERROR(INDEX(Menu!$E$6:$E$205,MATCH($B1938,Menu!$B$6:$B$205,0)),"")</f>
        <v/>
      </c>
      <c r="F1938" s="8" t="str">
        <f t="shared" si="150"/>
        <v/>
      </c>
      <c r="G1938" s="15" t="str">
        <f>IFERROR(INDEX(Menu!$D$6:$D$205,MATCH($B1938,Menu!$B$6:$B$205,0)),"")</f>
        <v/>
      </c>
      <c r="H1938" s="15" t="str">
        <f t="shared" si="151"/>
        <v/>
      </c>
      <c r="I1938" s="15" t="str">
        <f t="shared" si="152"/>
        <v/>
      </c>
      <c r="J1938" s="10"/>
      <c r="K1938" s="10"/>
      <c r="L1938" t="str">
        <f t="shared" si="153"/>
        <v/>
      </c>
      <c r="M1938" s="14" t="str">
        <f t="shared" si="154"/>
        <v/>
      </c>
    </row>
    <row r="1939" spans="1:13" x14ac:dyDescent="0.25">
      <c r="A1939" s="16"/>
      <c r="B1939" s="10"/>
      <c r="C1939" s="14" t="str">
        <f>IFERROR(INDEX(Menu!$C$6:$C$205,MATCH($B1939,Menu!$B$6:$B$205,0)),"")</f>
        <v/>
      </c>
      <c r="D1939" s="18"/>
      <c r="E1939" s="8" t="str">
        <f>IFERROR(INDEX(Menu!$E$6:$E$205,MATCH($B1939,Menu!$B$6:$B$205,0)),"")</f>
        <v/>
      </c>
      <c r="F1939" s="8" t="str">
        <f t="shared" si="150"/>
        <v/>
      </c>
      <c r="G1939" s="15" t="str">
        <f>IFERROR(INDEX(Menu!$D$6:$D$205,MATCH($B1939,Menu!$B$6:$B$205,0)),"")</f>
        <v/>
      </c>
      <c r="H1939" s="15" t="str">
        <f t="shared" si="151"/>
        <v/>
      </c>
      <c r="I1939" s="15" t="str">
        <f t="shared" si="152"/>
        <v/>
      </c>
      <c r="J1939" s="10"/>
      <c r="K1939" s="10"/>
      <c r="L1939" t="str">
        <f t="shared" si="153"/>
        <v/>
      </c>
      <c r="M1939" s="14" t="str">
        <f t="shared" si="154"/>
        <v/>
      </c>
    </row>
    <row r="1940" spans="1:13" x14ac:dyDescent="0.25">
      <c r="A1940" s="16"/>
      <c r="B1940" s="10"/>
      <c r="C1940" s="14" t="str">
        <f>IFERROR(INDEX(Menu!$C$6:$C$205,MATCH($B1940,Menu!$B$6:$B$205,0)),"")</f>
        <v/>
      </c>
      <c r="D1940" s="18"/>
      <c r="E1940" s="8" t="str">
        <f>IFERROR(INDEX(Menu!$E$6:$E$205,MATCH($B1940,Menu!$B$6:$B$205,0)),"")</f>
        <v/>
      </c>
      <c r="F1940" s="8" t="str">
        <f t="shared" si="150"/>
        <v/>
      </c>
      <c r="G1940" s="15" t="str">
        <f>IFERROR(INDEX(Menu!$D$6:$D$205,MATCH($B1940,Menu!$B$6:$B$205,0)),"")</f>
        <v/>
      </c>
      <c r="H1940" s="15" t="str">
        <f t="shared" si="151"/>
        <v/>
      </c>
      <c r="I1940" s="15" t="str">
        <f t="shared" si="152"/>
        <v/>
      </c>
      <c r="J1940" s="10"/>
      <c r="K1940" s="10"/>
      <c r="L1940" t="str">
        <f t="shared" si="153"/>
        <v/>
      </c>
      <c r="M1940" s="14" t="str">
        <f t="shared" si="154"/>
        <v/>
      </c>
    </row>
    <row r="1941" spans="1:13" x14ac:dyDescent="0.25">
      <c r="A1941" s="16"/>
      <c r="B1941" s="10"/>
      <c r="C1941" s="14" t="str">
        <f>IFERROR(INDEX(Menu!$C$6:$C$205,MATCH($B1941,Menu!$B$6:$B$205,0)),"")</f>
        <v/>
      </c>
      <c r="D1941" s="18"/>
      <c r="E1941" s="8" t="str">
        <f>IFERROR(INDEX(Menu!$E$6:$E$205,MATCH($B1941,Menu!$B$6:$B$205,0)),"")</f>
        <v/>
      </c>
      <c r="F1941" s="8" t="str">
        <f t="shared" si="150"/>
        <v/>
      </c>
      <c r="G1941" s="15" t="str">
        <f>IFERROR(INDEX(Menu!$D$6:$D$205,MATCH($B1941,Menu!$B$6:$B$205,0)),"")</f>
        <v/>
      </c>
      <c r="H1941" s="15" t="str">
        <f t="shared" si="151"/>
        <v/>
      </c>
      <c r="I1941" s="15" t="str">
        <f t="shared" si="152"/>
        <v/>
      </c>
      <c r="J1941" s="10"/>
      <c r="K1941" s="10"/>
      <c r="L1941" t="str">
        <f t="shared" si="153"/>
        <v/>
      </c>
      <c r="M1941" s="14" t="str">
        <f t="shared" si="154"/>
        <v/>
      </c>
    </row>
    <row r="1942" spans="1:13" x14ac:dyDescent="0.25">
      <c r="A1942" s="16"/>
      <c r="B1942" s="10"/>
      <c r="C1942" s="14" t="str">
        <f>IFERROR(INDEX(Menu!$C$6:$C$205,MATCH($B1942,Menu!$B$6:$B$205,0)),"")</f>
        <v/>
      </c>
      <c r="D1942" s="18"/>
      <c r="E1942" s="8" t="str">
        <f>IFERROR(INDEX(Menu!$E$6:$E$205,MATCH($B1942,Menu!$B$6:$B$205,0)),"")</f>
        <v/>
      </c>
      <c r="F1942" s="8" t="str">
        <f t="shared" si="150"/>
        <v/>
      </c>
      <c r="G1942" s="15" t="str">
        <f>IFERROR(INDEX(Menu!$D$6:$D$205,MATCH($B1942,Menu!$B$6:$B$205,0)),"")</f>
        <v/>
      </c>
      <c r="H1942" s="15" t="str">
        <f t="shared" si="151"/>
        <v/>
      </c>
      <c r="I1942" s="15" t="str">
        <f t="shared" si="152"/>
        <v/>
      </c>
      <c r="J1942" s="10"/>
      <c r="K1942" s="10"/>
      <c r="L1942" t="str">
        <f t="shared" si="153"/>
        <v/>
      </c>
      <c r="M1942" s="14" t="str">
        <f t="shared" si="154"/>
        <v/>
      </c>
    </row>
    <row r="1943" spans="1:13" x14ac:dyDescent="0.25">
      <c r="A1943" s="16"/>
      <c r="B1943" s="10"/>
      <c r="C1943" s="14" t="str">
        <f>IFERROR(INDEX(Menu!$C$6:$C$205,MATCH($B1943,Menu!$B$6:$B$205,0)),"")</f>
        <v/>
      </c>
      <c r="D1943" s="18"/>
      <c r="E1943" s="8" t="str">
        <f>IFERROR(INDEX(Menu!$E$6:$E$205,MATCH($B1943,Menu!$B$6:$B$205,0)),"")</f>
        <v/>
      </c>
      <c r="F1943" s="8" t="str">
        <f t="shared" si="150"/>
        <v/>
      </c>
      <c r="G1943" s="15" t="str">
        <f>IFERROR(INDEX(Menu!$D$6:$D$205,MATCH($B1943,Menu!$B$6:$B$205,0)),"")</f>
        <v/>
      </c>
      <c r="H1943" s="15" t="str">
        <f t="shared" si="151"/>
        <v/>
      </c>
      <c r="I1943" s="15" t="str">
        <f t="shared" si="152"/>
        <v/>
      </c>
      <c r="J1943" s="10"/>
      <c r="K1943" s="10"/>
      <c r="L1943" t="str">
        <f t="shared" si="153"/>
        <v/>
      </c>
      <c r="M1943" s="14" t="str">
        <f t="shared" si="154"/>
        <v/>
      </c>
    </row>
    <row r="1944" spans="1:13" x14ac:dyDescent="0.25">
      <c r="A1944" s="16"/>
      <c r="B1944" s="10"/>
      <c r="C1944" s="14" t="str">
        <f>IFERROR(INDEX(Menu!$C$6:$C$205,MATCH($B1944,Menu!$B$6:$B$205,0)),"")</f>
        <v/>
      </c>
      <c r="D1944" s="18"/>
      <c r="E1944" s="8" t="str">
        <f>IFERROR(INDEX(Menu!$E$6:$E$205,MATCH($B1944,Menu!$B$6:$B$205,0)),"")</f>
        <v/>
      </c>
      <c r="F1944" s="8" t="str">
        <f t="shared" si="150"/>
        <v/>
      </c>
      <c r="G1944" s="15" t="str">
        <f>IFERROR(INDEX(Menu!$D$6:$D$205,MATCH($B1944,Menu!$B$6:$B$205,0)),"")</f>
        <v/>
      </c>
      <c r="H1944" s="15" t="str">
        <f t="shared" si="151"/>
        <v/>
      </c>
      <c r="I1944" s="15" t="str">
        <f t="shared" si="152"/>
        <v/>
      </c>
      <c r="J1944" s="10"/>
      <c r="K1944" s="10"/>
      <c r="L1944" t="str">
        <f t="shared" si="153"/>
        <v/>
      </c>
      <c r="M1944" s="14" t="str">
        <f t="shared" si="154"/>
        <v/>
      </c>
    </row>
    <row r="1945" spans="1:13" x14ac:dyDescent="0.25">
      <c r="A1945" s="16"/>
      <c r="B1945" s="10"/>
      <c r="C1945" s="14" t="str">
        <f>IFERROR(INDEX(Menu!$C$6:$C$205,MATCH($B1945,Menu!$B$6:$B$205,0)),"")</f>
        <v/>
      </c>
      <c r="D1945" s="18"/>
      <c r="E1945" s="8" t="str">
        <f>IFERROR(INDEX(Menu!$E$6:$E$205,MATCH($B1945,Menu!$B$6:$B$205,0)),"")</f>
        <v/>
      </c>
      <c r="F1945" s="8" t="str">
        <f t="shared" si="150"/>
        <v/>
      </c>
      <c r="G1945" s="15" t="str">
        <f>IFERROR(INDEX(Menu!$D$6:$D$205,MATCH($B1945,Menu!$B$6:$B$205,0)),"")</f>
        <v/>
      </c>
      <c r="H1945" s="15" t="str">
        <f t="shared" si="151"/>
        <v/>
      </c>
      <c r="I1945" s="15" t="str">
        <f t="shared" si="152"/>
        <v/>
      </c>
      <c r="J1945" s="10"/>
      <c r="K1945" s="10"/>
      <c r="L1945" t="str">
        <f t="shared" si="153"/>
        <v/>
      </c>
      <c r="M1945" s="14" t="str">
        <f t="shared" si="154"/>
        <v/>
      </c>
    </row>
    <row r="1946" spans="1:13" x14ac:dyDescent="0.25">
      <c r="A1946" s="16"/>
      <c r="B1946" s="10"/>
      <c r="C1946" s="14" t="str">
        <f>IFERROR(INDEX(Menu!$C$6:$C$205,MATCH($B1946,Menu!$B$6:$B$205,0)),"")</f>
        <v/>
      </c>
      <c r="D1946" s="18"/>
      <c r="E1946" s="8" t="str">
        <f>IFERROR(INDEX(Menu!$E$6:$E$205,MATCH($B1946,Menu!$B$6:$B$205,0)),"")</f>
        <v/>
      </c>
      <c r="F1946" s="8" t="str">
        <f t="shared" si="150"/>
        <v/>
      </c>
      <c r="G1946" s="15" t="str">
        <f>IFERROR(INDEX(Menu!$D$6:$D$205,MATCH($B1946,Menu!$B$6:$B$205,0)),"")</f>
        <v/>
      </c>
      <c r="H1946" s="15" t="str">
        <f t="shared" si="151"/>
        <v/>
      </c>
      <c r="I1946" s="15" t="str">
        <f t="shared" si="152"/>
        <v/>
      </c>
      <c r="J1946" s="10"/>
      <c r="K1946" s="10"/>
      <c r="L1946" t="str">
        <f t="shared" si="153"/>
        <v/>
      </c>
      <c r="M1946" s="14" t="str">
        <f t="shared" si="154"/>
        <v/>
      </c>
    </row>
    <row r="1947" spans="1:13" x14ac:dyDescent="0.25">
      <c r="A1947" s="16"/>
      <c r="B1947" s="10"/>
      <c r="C1947" s="14" t="str">
        <f>IFERROR(INDEX(Menu!$C$6:$C$205,MATCH($B1947,Menu!$B$6:$B$205,0)),"")</f>
        <v/>
      </c>
      <c r="D1947" s="18"/>
      <c r="E1947" s="8" t="str">
        <f>IFERROR(INDEX(Menu!$E$6:$E$205,MATCH($B1947,Menu!$B$6:$B$205,0)),"")</f>
        <v/>
      </c>
      <c r="F1947" s="8" t="str">
        <f t="shared" si="150"/>
        <v/>
      </c>
      <c r="G1947" s="15" t="str">
        <f>IFERROR(INDEX(Menu!$D$6:$D$205,MATCH($B1947,Menu!$B$6:$B$205,0)),"")</f>
        <v/>
      </c>
      <c r="H1947" s="15" t="str">
        <f t="shared" si="151"/>
        <v/>
      </c>
      <c r="I1947" s="15" t="str">
        <f t="shared" si="152"/>
        <v/>
      </c>
      <c r="J1947" s="10"/>
      <c r="K1947" s="10"/>
      <c r="L1947" t="str">
        <f t="shared" si="153"/>
        <v/>
      </c>
      <c r="M1947" s="14" t="str">
        <f t="shared" si="154"/>
        <v/>
      </c>
    </row>
    <row r="1948" spans="1:13" x14ac:dyDescent="0.25">
      <c r="A1948" s="16"/>
      <c r="B1948" s="10"/>
      <c r="C1948" s="14" t="str">
        <f>IFERROR(INDEX(Menu!$C$6:$C$205,MATCH($B1948,Menu!$B$6:$B$205,0)),"")</f>
        <v/>
      </c>
      <c r="D1948" s="18"/>
      <c r="E1948" s="8" t="str">
        <f>IFERROR(INDEX(Menu!$E$6:$E$205,MATCH($B1948,Menu!$B$6:$B$205,0)),"")</f>
        <v/>
      </c>
      <c r="F1948" s="8" t="str">
        <f t="shared" si="150"/>
        <v/>
      </c>
      <c r="G1948" s="15" t="str">
        <f>IFERROR(INDEX(Menu!$D$6:$D$205,MATCH($B1948,Menu!$B$6:$B$205,0)),"")</f>
        <v/>
      </c>
      <c r="H1948" s="15" t="str">
        <f t="shared" si="151"/>
        <v/>
      </c>
      <c r="I1948" s="15" t="str">
        <f t="shared" si="152"/>
        <v/>
      </c>
      <c r="J1948" s="10"/>
      <c r="K1948" s="10"/>
      <c r="L1948" t="str">
        <f t="shared" si="153"/>
        <v/>
      </c>
      <c r="M1948" s="14" t="str">
        <f t="shared" si="154"/>
        <v/>
      </c>
    </row>
    <row r="1949" spans="1:13" x14ac:dyDescent="0.25">
      <c r="A1949" s="16"/>
      <c r="B1949" s="10"/>
      <c r="C1949" s="14" t="str">
        <f>IFERROR(INDEX(Menu!$C$6:$C$205,MATCH($B1949,Menu!$B$6:$B$205,0)),"")</f>
        <v/>
      </c>
      <c r="D1949" s="18"/>
      <c r="E1949" s="8" t="str">
        <f>IFERROR(INDEX(Menu!$E$6:$E$205,MATCH($B1949,Menu!$B$6:$B$205,0)),"")</f>
        <v/>
      </c>
      <c r="F1949" s="8" t="str">
        <f t="shared" si="150"/>
        <v/>
      </c>
      <c r="G1949" s="15" t="str">
        <f>IFERROR(INDEX(Menu!$D$6:$D$205,MATCH($B1949,Menu!$B$6:$B$205,0)),"")</f>
        <v/>
      </c>
      <c r="H1949" s="15" t="str">
        <f t="shared" si="151"/>
        <v/>
      </c>
      <c r="I1949" s="15" t="str">
        <f t="shared" si="152"/>
        <v/>
      </c>
      <c r="J1949" s="10"/>
      <c r="K1949" s="10"/>
      <c r="L1949" t="str">
        <f t="shared" si="153"/>
        <v/>
      </c>
      <c r="M1949" s="14" t="str">
        <f t="shared" si="154"/>
        <v/>
      </c>
    </row>
    <row r="1950" spans="1:13" x14ac:dyDescent="0.25">
      <c r="A1950" s="16"/>
      <c r="B1950" s="10"/>
      <c r="C1950" s="14" t="str">
        <f>IFERROR(INDEX(Menu!$C$6:$C$205,MATCH($B1950,Menu!$B$6:$B$205,0)),"")</f>
        <v/>
      </c>
      <c r="D1950" s="18"/>
      <c r="E1950" s="8" t="str">
        <f>IFERROR(INDEX(Menu!$E$6:$E$205,MATCH($B1950,Menu!$B$6:$B$205,0)),"")</f>
        <v/>
      </c>
      <c r="F1950" s="8" t="str">
        <f t="shared" si="150"/>
        <v/>
      </c>
      <c r="G1950" s="15" t="str">
        <f>IFERROR(INDEX(Menu!$D$6:$D$205,MATCH($B1950,Menu!$B$6:$B$205,0)),"")</f>
        <v/>
      </c>
      <c r="H1950" s="15" t="str">
        <f t="shared" si="151"/>
        <v/>
      </c>
      <c r="I1950" s="15" t="str">
        <f t="shared" si="152"/>
        <v/>
      </c>
      <c r="J1950" s="10"/>
      <c r="K1950" s="10"/>
      <c r="L1950" t="str">
        <f t="shared" si="153"/>
        <v/>
      </c>
      <c r="M1950" s="14" t="str">
        <f t="shared" si="154"/>
        <v/>
      </c>
    </row>
    <row r="1951" spans="1:13" x14ac:dyDescent="0.25">
      <c r="A1951" s="16"/>
      <c r="B1951" s="10"/>
      <c r="C1951" s="14" t="str">
        <f>IFERROR(INDEX(Menu!$C$6:$C$205,MATCH($B1951,Menu!$B$6:$B$205,0)),"")</f>
        <v/>
      </c>
      <c r="D1951" s="18"/>
      <c r="E1951" s="8" t="str">
        <f>IFERROR(INDEX(Menu!$E$6:$E$205,MATCH($B1951,Menu!$B$6:$B$205,0)),"")</f>
        <v/>
      </c>
      <c r="F1951" s="8" t="str">
        <f t="shared" si="150"/>
        <v/>
      </c>
      <c r="G1951" s="15" t="str">
        <f>IFERROR(INDEX(Menu!$D$6:$D$205,MATCH($B1951,Menu!$B$6:$B$205,0)),"")</f>
        <v/>
      </c>
      <c r="H1951" s="15" t="str">
        <f t="shared" si="151"/>
        <v/>
      </c>
      <c r="I1951" s="15" t="str">
        <f t="shared" si="152"/>
        <v/>
      </c>
      <c r="J1951" s="10"/>
      <c r="K1951" s="10"/>
      <c r="L1951" t="str">
        <f t="shared" si="153"/>
        <v/>
      </c>
      <c r="M1951" s="14" t="str">
        <f t="shared" si="154"/>
        <v/>
      </c>
    </row>
    <row r="1952" spans="1:13" x14ac:dyDescent="0.25">
      <c r="A1952" s="16"/>
      <c r="B1952" s="10"/>
      <c r="C1952" s="14" t="str">
        <f>IFERROR(INDEX(Menu!$C$6:$C$205,MATCH($B1952,Menu!$B$6:$B$205,0)),"")</f>
        <v/>
      </c>
      <c r="D1952" s="18"/>
      <c r="E1952" s="8" t="str">
        <f>IFERROR(INDEX(Menu!$E$6:$E$205,MATCH($B1952,Menu!$B$6:$B$205,0)),"")</f>
        <v/>
      </c>
      <c r="F1952" s="8" t="str">
        <f t="shared" si="150"/>
        <v/>
      </c>
      <c r="G1952" s="15" t="str">
        <f>IFERROR(INDEX(Menu!$D$6:$D$205,MATCH($B1952,Menu!$B$6:$B$205,0)),"")</f>
        <v/>
      </c>
      <c r="H1952" s="15" t="str">
        <f t="shared" si="151"/>
        <v/>
      </c>
      <c r="I1952" s="15" t="str">
        <f t="shared" si="152"/>
        <v/>
      </c>
      <c r="J1952" s="10"/>
      <c r="K1952" s="10"/>
      <c r="L1952" t="str">
        <f t="shared" si="153"/>
        <v/>
      </c>
      <c r="M1952" s="14" t="str">
        <f t="shared" si="154"/>
        <v/>
      </c>
    </row>
    <row r="1953" spans="1:13" x14ac:dyDescent="0.25">
      <c r="A1953" s="16"/>
      <c r="B1953" s="10"/>
      <c r="C1953" s="14" t="str">
        <f>IFERROR(INDEX(Menu!$C$6:$C$205,MATCH($B1953,Menu!$B$6:$B$205,0)),"")</f>
        <v/>
      </c>
      <c r="D1953" s="18"/>
      <c r="E1953" s="8" t="str">
        <f>IFERROR(INDEX(Menu!$E$6:$E$205,MATCH($B1953,Menu!$B$6:$B$205,0)),"")</f>
        <v/>
      </c>
      <c r="F1953" s="8" t="str">
        <f t="shared" si="150"/>
        <v/>
      </c>
      <c r="G1953" s="15" t="str">
        <f>IFERROR(INDEX(Menu!$D$6:$D$205,MATCH($B1953,Menu!$B$6:$B$205,0)),"")</f>
        <v/>
      </c>
      <c r="H1953" s="15" t="str">
        <f t="shared" si="151"/>
        <v/>
      </c>
      <c r="I1953" s="15" t="str">
        <f t="shared" si="152"/>
        <v/>
      </c>
      <c r="J1953" s="10"/>
      <c r="K1953" s="10"/>
      <c r="L1953" t="str">
        <f t="shared" si="153"/>
        <v/>
      </c>
      <c r="M1953" s="14" t="str">
        <f t="shared" si="154"/>
        <v/>
      </c>
    </row>
    <row r="1954" spans="1:13" x14ac:dyDescent="0.25">
      <c r="A1954" s="16"/>
      <c r="B1954" s="10"/>
      <c r="C1954" s="14" t="str">
        <f>IFERROR(INDEX(Menu!$C$6:$C$205,MATCH($B1954,Menu!$B$6:$B$205,0)),"")</f>
        <v/>
      </c>
      <c r="D1954" s="18"/>
      <c r="E1954" s="8" t="str">
        <f>IFERROR(INDEX(Menu!$E$6:$E$205,MATCH($B1954,Menu!$B$6:$B$205,0)),"")</f>
        <v/>
      </c>
      <c r="F1954" s="8" t="str">
        <f t="shared" si="150"/>
        <v/>
      </c>
      <c r="G1954" s="15" t="str">
        <f>IFERROR(INDEX(Menu!$D$6:$D$205,MATCH($B1954,Menu!$B$6:$B$205,0)),"")</f>
        <v/>
      </c>
      <c r="H1954" s="15" t="str">
        <f t="shared" si="151"/>
        <v/>
      </c>
      <c r="I1954" s="15" t="str">
        <f t="shared" si="152"/>
        <v/>
      </c>
      <c r="J1954" s="10"/>
      <c r="K1954" s="10"/>
      <c r="L1954" t="str">
        <f t="shared" si="153"/>
        <v/>
      </c>
      <c r="M1954" s="14" t="str">
        <f t="shared" si="154"/>
        <v/>
      </c>
    </row>
    <row r="1955" spans="1:13" x14ac:dyDescent="0.25">
      <c r="A1955" s="16"/>
      <c r="B1955" s="10"/>
      <c r="C1955" s="14" t="str">
        <f>IFERROR(INDEX(Menu!$C$6:$C$205,MATCH($B1955,Menu!$B$6:$B$205,0)),"")</f>
        <v/>
      </c>
      <c r="D1955" s="18"/>
      <c r="E1955" s="8" t="str">
        <f>IFERROR(INDEX(Menu!$E$6:$E$205,MATCH($B1955,Menu!$B$6:$B$205,0)),"")</f>
        <v/>
      </c>
      <c r="F1955" s="8" t="str">
        <f t="shared" si="150"/>
        <v/>
      </c>
      <c r="G1955" s="15" t="str">
        <f>IFERROR(INDEX(Menu!$D$6:$D$205,MATCH($B1955,Menu!$B$6:$B$205,0)),"")</f>
        <v/>
      </c>
      <c r="H1955" s="15" t="str">
        <f t="shared" si="151"/>
        <v/>
      </c>
      <c r="I1955" s="15" t="str">
        <f t="shared" si="152"/>
        <v/>
      </c>
      <c r="J1955" s="10"/>
      <c r="K1955" s="10"/>
      <c r="L1955" t="str">
        <f t="shared" si="153"/>
        <v/>
      </c>
      <c r="M1955" s="14" t="str">
        <f t="shared" si="154"/>
        <v/>
      </c>
    </row>
    <row r="1956" spans="1:13" x14ac:dyDescent="0.25">
      <c r="A1956" s="16"/>
      <c r="B1956" s="10"/>
      <c r="C1956" s="14" t="str">
        <f>IFERROR(INDEX(Menu!$C$6:$C$205,MATCH($B1956,Menu!$B$6:$B$205,0)),"")</f>
        <v/>
      </c>
      <c r="D1956" s="18"/>
      <c r="E1956" s="8" t="str">
        <f>IFERROR(INDEX(Menu!$E$6:$E$205,MATCH($B1956,Menu!$B$6:$B$205,0)),"")</f>
        <v/>
      </c>
      <c r="F1956" s="8" t="str">
        <f t="shared" si="150"/>
        <v/>
      </c>
      <c r="G1956" s="15" t="str">
        <f>IFERROR(INDEX(Menu!$D$6:$D$205,MATCH($B1956,Menu!$B$6:$B$205,0)),"")</f>
        <v/>
      </c>
      <c r="H1956" s="15" t="str">
        <f t="shared" si="151"/>
        <v/>
      </c>
      <c r="I1956" s="15" t="str">
        <f t="shared" si="152"/>
        <v/>
      </c>
      <c r="J1956" s="10"/>
      <c r="K1956" s="10"/>
      <c r="L1956" t="str">
        <f t="shared" si="153"/>
        <v/>
      </c>
      <c r="M1956" s="14" t="str">
        <f t="shared" si="154"/>
        <v/>
      </c>
    </row>
    <row r="1957" spans="1:13" x14ac:dyDescent="0.25">
      <c r="A1957" s="16"/>
      <c r="B1957" s="10"/>
      <c r="C1957" s="14" t="str">
        <f>IFERROR(INDEX(Menu!$C$6:$C$205,MATCH($B1957,Menu!$B$6:$B$205,0)),"")</f>
        <v/>
      </c>
      <c r="D1957" s="18"/>
      <c r="E1957" s="8" t="str">
        <f>IFERROR(INDEX(Menu!$E$6:$E$205,MATCH($B1957,Menu!$B$6:$B$205,0)),"")</f>
        <v/>
      </c>
      <c r="F1957" s="8" t="str">
        <f t="shared" si="150"/>
        <v/>
      </c>
      <c r="G1957" s="15" t="str">
        <f>IFERROR(INDEX(Menu!$D$6:$D$205,MATCH($B1957,Menu!$B$6:$B$205,0)),"")</f>
        <v/>
      </c>
      <c r="H1957" s="15" t="str">
        <f t="shared" si="151"/>
        <v/>
      </c>
      <c r="I1957" s="15" t="str">
        <f t="shared" si="152"/>
        <v/>
      </c>
      <c r="J1957" s="10"/>
      <c r="K1957" s="10"/>
      <c r="L1957" t="str">
        <f t="shared" si="153"/>
        <v/>
      </c>
      <c r="M1957" s="14" t="str">
        <f t="shared" si="154"/>
        <v/>
      </c>
    </row>
    <row r="1958" spans="1:13" x14ac:dyDescent="0.25">
      <c r="A1958" s="16"/>
      <c r="B1958" s="10"/>
      <c r="C1958" s="14" t="str">
        <f>IFERROR(INDEX(Menu!$C$6:$C$205,MATCH($B1958,Menu!$B$6:$B$205,0)),"")</f>
        <v/>
      </c>
      <c r="D1958" s="18"/>
      <c r="E1958" s="8" t="str">
        <f>IFERROR(INDEX(Menu!$E$6:$E$205,MATCH($B1958,Menu!$B$6:$B$205,0)),"")</f>
        <v/>
      </c>
      <c r="F1958" s="8" t="str">
        <f t="shared" si="150"/>
        <v/>
      </c>
      <c r="G1958" s="15" t="str">
        <f>IFERROR(INDEX(Menu!$D$6:$D$205,MATCH($B1958,Menu!$B$6:$B$205,0)),"")</f>
        <v/>
      </c>
      <c r="H1958" s="15" t="str">
        <f t="shared" si="151"/>
        <v/>
      </c>
      <c r="I1958" s="15" t="str">
        <f t="shared" si="152"/>
        <v/>
      </c>
      <c r="J1958" s="10"/>
      <c r="K1958" s="10"/>
      <c r="L1958" t="str">
        <f t="shared" si="153"/>
        <v/>
      </c>
      <c r="M1958" s="14" t="str">
        <f t="shared" si="154"/>
        <v/>
      </c>
    </row>
    <row r="1959" spans="1:13" x14ac:dyDescent="0.25">
      <c r="A1959" s="16"/>
      <c r="B1959" s="10"/>
      <c r="C1959" s="14" t="str">
        <f>IFERROR(INDEX(Menu!$C$6:$C$205,MATCH($B1959,Menu!$B$6:$B$205,0)),"")</f>
        <v/>
      </c>
      <c r="D1959" s="18"/>
      <c r="E1959" s="8" t="str">
        <f>IFERROR(INDEX(Menu!$E$6:$E$205,MATCH($B1959,Menu!$B$6:$B$205,0)),"")</f>
        <v/>
      </c>
      <c r="F1959" s="8" t="str">
        <f t="shared" si="150"/>
        <v/>
      </c>
      <c r="G1959" s="15" t="str">
        <f>IFERROR(INDEX(Menu!$D$6:$D$205,MATCH($B1959,Menu!$B$6:$B$205,0)),"")</f>
        <v/>
      </c>
      <c r="H1959" s="15" t="str">
        <f t="shared" si="151"/>
        <v/>
      </c>
      <c r="I1959" s="15" t="str">
        <f t="shared" si="152"/>
        <v/>
      </c>
      <c r="J1959" s="10"/>
      <c r="K1959" s="10"/>
      <c r="L1959" t="str">
        <f t="shared" si="153"/>
        <v/>
      </c>
      <c r="M1959" s="14" t="str">
        <f t="shared" si="154"/>
        <v/>
      </c>
    </row>
    <row r="1960" spans="1:13" x14ac:dyDescent="0.25">
      <c r="A1960" s="16"/>
      <c r="B1960" s="10"/>
      <c r="C1960" s="14" t="str">
        <f>IFERROR(INDEX(Menu!$C$6:$C$205,MATCH($B1960,Menu!$B$6:$B$205,0)),"")</f>
        <v/>
      </c>
      <c r="D1960" s="18"/>
      <c r="E1960" s="8" t="str">
        <f>IFERROR(INDEX(Menu!$E$6:$E$205,MATCH($B1960,Menu!$B$6:$B$205,0)),"")</f>
        <v/>
      </c>
      <c r="F1960" s="8" t="str">
        <f t="shared" si="150"/>
        <v/>
      </c>
      <c r="G1960" s="15" t="str">
        <f>IFERROR(INDEX(Menu!$D$6:$D$205,MATCH($B1960,Menu!$B$6:$B$205,0)),"")</f>
        <v/>
      </c>
      <c r="H1960" s="15" t="str">
        <f t="shared" si="151"/>
        <v/>
      </c>
      <c r="I1960" s="15" t="str">
        <f t="shared" si="152"/>
        <v/>
      </c>
      <c r="J1960" s="10"/>
      <c r="K1960" s="10"/>
      <c r="L1960" t="str">
        <f t="shared" si="153"/>
        <v/>
      </c>
      <c r="M1960" s="14" t="str">
        <f t="shared" si="154"/>
        <v/>
      </c>
    </row>
    <row r="1961" spans="1:13" x14ac:dyDescent="0.25">
      <c r="A1961" s="16"/>
      <c r="B1961" s="10"/>
      <c r="C1961" s="14" t="str">
        <f>IFERROR(INDEX(Menu!$C$6:$C$205,MATCH($B1961,Menu!$B$6:$B$205,0)),"")</f>
        <v/>
      </c>
      <c r="D1961" s="18"/>
      <c r="E1961" s="8" t="str">
        <f>IFERROR(INDEX(Menu!$E$6:$E$205,MATCH($B1961,Menu!$B$6:$B$205,0)),"")</f>
        <v/>
      </c>
      <c r="F1961" s="8" t="str">
        <f t="shared" si="150"/>
        <v/>
      </c>
      <c r="G1961" s="15" t="str">
        <f>IFERROR(INDEX(Menu!$D$6:$D$205,MATCH($B1961,Menu!$B$6:$B$205,0)),"")</f>
        <v/>
      </c>
      <c r="H1961" s="15" t="str">
        <f t="shared" si="151"/>
        <v/>
      </c>
      <c r="I1961" s="15" t="str">
        <f t="shared" si="152"/>
        <v/>
      </c>
      <c r="J1961" s="10"/>
      <c r="K1961" s="10"/>
      <c r="L1961" t="str">
        <f t="shared" si="153"/>
        <v/>
      </c>
      <c r="M1961" s="14" t="str">
        <f t="shared" si="154"/>
        <v/>
      </c>
    </row>
    <row r="1962" spans="1:13" x14ac:dyDescent="0.25">
      <c r="A1962" s="16"/>
      <c r="B1962" s="10"/>
      <c r="C1962" s="14" t="str">
        <f>IFERROR(INDEX(Menu!$C$6:$C$205,MATCH($B1962,Menu!$B$6:$B$205,0)),"")</f>
        <v/>
      </c>
      <c r="D1962" s="18"/>
      <c r="E1962" s="8" t="str">
        <f>IFERROR(INDEX(Menu!$E$6:$E$205,MATCH($B1962,Menu!$B$6:$B$205,0)),"")</f>
        <v/>
      </c>
      <c r="F1962" s="8" t="str">
        <f t="shared" si="150"/>
        <v/>
      </c>
      <c r="G1962" s="15" t="str">
        <f>IFERROR(INDEX(Menu!$D$6:$D$205,MATCH($B1962,Menu!$B$6:$B$205,0)),"")</f>
        <v/>
      </c>
      <c r="H1962" s="15" t="str">
        <f t="shared" si="151"/>
        <v/>
      </c>
      <c r="I1962" s="15" t="str">
        <f t="shared" si="152"/>
        <v/>
      </c>
      <c r="J1962" s="10"/>
      <c r="K1962" s="10"/>
      <c r="L1962" t="str">
        <f t="shared" si="153"/>
        <v/>
      </c>
      <c r="M1962" s="14" t="str">
        <f t="shared" si="154"/>
        <v/>
      </c>
    </row>
    <row r="1963" spans="1:13" x14ac:dyDescent="0.25">
      <c r="A1963" s="16"/>
      <c r="B1963" s="10"/>
      <c r="C1963" s="14" t="str">
        <f>IFERROR(INDEX(Menu!$C$6:$C$205,MATCH($B1963,Menu!$B$6:$B$205,0)),"")</f>
        <v/>
      </c>
      <c r="D1963" s="18"/>
      <c r="E1963" s="8" t="str">
        <f>IFERROR(INDEX(Menu!$E$6:$E$205,MATCH($B1963,Menu!$B$6:$B$205,0)),"")</f>
        <v/>
      </c>
      <c r="F1963" s="8" t="str">
        <f t="shared" si="150"/>
        <v/>
      </c>
      <c r="G1963" s="15" t="str">
        <f>IFERROR(INDEX(Menu!$D$6:$D$205,MATCH($B1963,Menu!$B$6:$B$205,0)),"")</f>
        <v/>
      </c>
      <c r="H1963" s="15" t="str">
        <f t="shared" si="151"/>
        <v/>
      </c>
      <c r="I1963" s="15" t="str">
        <f t="shared" si="152"/>
        <v/>
      </c>
      <c r="J1963" s="10"/>
      <c r="K1963" s="10"/>
      <c r="L1963" t="str">
        <f t="shared" si="153"/>
        <v/>
      </c>
      <c r="M1963" s="14" t="str">
        <f t="shared" si="154"/>
        <v/>
      </c>
    </row>
    <row r="1964" spans="1:13" x14ac:dyDescent="0.25">
      <c r="A1964" s="16"/>
      <c r="B1964" s="10"/>
      <c r="C1964" s="14" t="str">
        <f>IFERROR(INDEX(Menu!$C$6:$C$205,MATCH($B1964,Menu!$B$6:$B$205,0)),"")</f>
        <v/>
      </c>
      <c r="D1964" s="18"/>
      <c r="E1964" s="8" t="str">
        <f>IFERROR(INDEX(Menu!$E$6:$E$205,MATCH($B1964,Menu!$B$6:$B$205,0)),"")</f>
        <v/>
      </c>
      <c r="F1964" s="8" t="str">
        <f t="shared" si="150"/>
        <v/>
      </c>
      <c r="G1964" s="15" t="str">
        <f>IFERROR(INDEX(Menu!$D$6:$D$205,MATCH($B1964,Menu!$B$6:$B$205,0)),"")</f>
        <v/>
      </c>
      <c r="H1964" s="15" t="str">
        <f t="shared" si="151"/>
        <v/>
      </c>
      <c r="I1964" s="15" t="str">
        <f t="shared" si="152"/>
        <v/>
      </c>
      <c r="J1964" s="10"/>
      <c r="K1964" s="10"/>
      <c r="L1964" t="str">
        <f t="shared" si="153"/>
        <v/>
      </c>
      <c r="M1964" s="14" t="str">
        <f t="shared" si="154"/>
        <v/>
      </c>
    </row>
    <row r="1965" spans="1:13" x14ac:dyDescent="0.25">
      <c r="A1965" s="16"/>
      <c r="B1965" s="10"/>
      <c r="C1965" s="14" t="str">
        <f>IFERROR(INDEX(Menu!$C$6:$C$205,MATCH($B1965,Menu!$B$6:$B$205,0)),"")</f>
        <v/>
      </c>
      <c r="D1965" s="18"/>
      <c r="E1965" s="8" t="str">
        <f>IFERROR(INDEX(Menu!$E$6:$E$205,MATCH($B1965,Menu!$B$6:$B$205,0)),"")</f>
        <v/>
      </c>
      <c r="F1965" s="8" t="str">
        <f t="shared" si="150"/>
        <v/>
      </c>
      <c r="G1965" s="15" t="str">
        <f>IFERROR(INDEX(Menu!$D$6:$D$205,MATCH($B1965,Menu!$B$6:$B$205,0)),"")</f>
        <v/>
      </c>
      <c r="H1965" s="15" t="str">
        <f t="shared" si="151"/>
        <v/>
      </c>
      <c r="I1965" s="15" t="str">
        <f t="shared" si="152"/>
        <v/>
      </c>
      <c r="J1965" s="10"/>
      <c r="K1965" s="10"/>
      <c r="L1965" t="str">
        <f t="shared" si="153"/>
        <v/>
      </c>
      <c r="M1965" s="14" t="str">
        <f t="shared" si="154"/>
        <v/>
      </c>
    </row>
    <row r="1966" spans="1:13" x14ac:dyDescent="0.25">
      <c r="A1966" s="16"/>
      <c r="B1966" s="10"/>
      <c r="C1966" s="14" t="str">
        <f>IFERROR(INDEX(Menu!$C$6:$C$205,MATCH($B1966,Menu!$B$6:$B$205,0)),"")</f>
        <v/>
      </c>
      <c r="D1966" s="18"/>
      <c r="E1966" s="8" t="str">
        <f>IFERROR(INDEX(Menu!$E$6:$E$205,MATCH($B1966,Menu!$B$6:$B$205,0)),"")</f>
        <v/>
      </c>
      <c r="F1966" s="8" t="str">
        <f t="shared" si="150"/>
        <v/>
      </c>
      <c r="G1966" s="15" t="str">
        <f>IFERROR(INDEX(Menu!$D$6:$D$205,MATCH($B1966,Menu!$B$6:$B$205,0)),"")</f>
        <v/>
      </c>
      <c r="H1966" s="15" t="str">
        <f t="shared" si="151"/>
        <v/>
      </c>
      <c r="I1966" s="15" t="str">
        <f t="shared" si="152"/>
        <v/>
      </c>
      <c r="J1966" s="10"/>
      <c r="K1966" s="10"/>
      <c r="L1966" t="str">
        <f t="shared" si="153"/>
        <v/>
      </c>
      <c r="M1966" s="14" t="str">
        <f t="shared" si="154"/>
        <v/>
      </c>
    </row>
    <row r="1967" spans="1:13" x14ac:dyDescent="0.25">
      <c r="A1967" s="16"/>
      <c r="B1967" s="10"/>
      <c r="C1967" s="14" t="str">
        <f>IFERROR(INDEX(Menu!$C$6:$C$205,MATCH($B1967,Menu!$B$6:$B$205,0)),"")</f>
        <v/>
      </c>
      <c r="D1967" s="18"/>
      <c r="E1967" s="8" t="str">
        <f>IFERROR(INDEX(Menu!$E$6:$E$205,MATCH($B1967,Menu!$B$6:$B$205,0)),"")</f>
        <v/>
      </c>
      <c r="F1967" s="8" t="str">
        <f t="shared" si="150"/>
        <v/>
      </c>
      <c r="G1967" s="15" t="str">
        <f>IFERROR(INDEX(Menu!$D$6:$D$205,MATCH($B1967,Menu!$B$6:$B$205,0)),"")</f>
        <v/>
      </c>
      <c r="H1967" s="15" t="str">
        <f t="shared" si="151"/>
        <v/>
      </c>
      <c r="I1967" s="15" t="str">
        <f t="shared" si="152"/>
        <v/>
      </c>
      <c r="J1967" s="10"/>
      <c r="K1967" s="10"/>
      <c r="L1967" t="str">
        <f t="shared" si="153"/>
        <v/>
      </c>
      <c r="M1967" s="14" t="str">
        <f t="shared" si="154"/>
        <v/>
      </c>
    </row>
    <row r="1968" spans="1:13" x14ac:dyDescent="0.25">
      <c r="A1968" s="16"/>
      <c r="B1968" s="10"/>
      <c r="C1968" s="14" t="str">
        <f>IFERROR(INDEX(Menu!$C$6:$C$205,MATCH($B1968,Menu!$B$6:$B$205,0)),"")</f>
        <v/>
      </c>
      <c r="D1968" s="18"/>
      <c r="E1968" s="8" t="str">
        <f>IFERROR(INDEX(Menu!$E$6:$E$205,MATCH($B1968,Menu!$B$6:$B$205,0)),"")</f>
        <v/>
      </c>
      <c r="F1968" s="8" t="str">
        <f t="shared" si="150"/>
        <v/>
      </c>
      <c r="G1968" s="15" t="str">
        <f>IFERROR(INDEX(Menu!$D$6:$D$205,MATCH($B1968,Menu!$B$6:$B$205,0)),"")</f>
        <v/>
      </c>
      <c r="H1968" s="15" t="str">
        <f t="shared" si="151"/>
        <v/>
      </c>
      <c r="I1968" s="15" t="str">
        <f t="shared" si="152"/>
        <v/>
      </c>
      <c r="J1968" s="10"/>
      <c r="K1968" s="10"/>
      <c r="L1968" t="str">
        <f t="shared" si="153"/>
        <v/>
      </c>
      <c r="M1968" s="14" t="str">
        <f t="shared" si="154"/>
        <v/>
      </c>
    </row>
    <row r="1969" spans="1:13" x14ac:dyDescent="0.25">
      <c r="A1969" s="16"/>
      <c r="B1969" s="10"/>
      <c r="C1969" s="14" t="str">
        <f>IFERROR(INDEX(Menu!$C$6:$C$205,MATCH($B1969,Menu!$B$6:$B$205,0)),"")</f>
        <v/>
      </c>
      <c r="D1969" s="18"/>
      <c r="E1969" s="8" t="str">
        <f>IFERROR(INDEX(Menu!$E$6:$E$205,MATCH($B1969,Menu!$B$6:$B$205,0)),"")</f>
        <v/>
      </c>
      <c r="F1969" s="8" t="str">
        <f t="shared" si="150"/>
        <v/>
      </c>
      <c r="G1969" s="15" t="str">
        <f>IFERROR(INDEX(Menu!$D$6:$D$205,MATCH($B1969,Menu!$B$6:$B$205,0)),"")</f>
        <v/>
      </c>
      <c r="H1969" s="15" t="str">
        <f t="shared" si="151"/>
        <v/>
      </c>
      <c r="I1969" s="15" t="str">
        <f t="shared" si="152"/>
        <v/>
      </c>
      <c r="J1969" s="10"/>
      <c r="K1969" s="10"/>
      <c r="L1969" t="str">
        <f t="shared" si="153"/>
        <v/>
      </c>
      <c r="M1969" s="14" t="str">
        <f t="shared" si="154"/>
        <v/>
      </c>
    </row>
    <row r="1970" spans="1:13" x14ac:dyDescent="0.25">
      <c r="A1970" s="16"/>
      <c r="B1970" s="10"/>
      <c r="C1970" s="14" t="str">
        <f>IFERROR(INDEX(Menu!$C$6:$C$205,MATCH($B1970,Menu!$B$6:$B$205,0)),"")</f>
        <v/>
      </c>
      <c r="D1970" s="18"/>
      <c r="E1970" s="8" t="str">
        <f>IFERROR(INDEX(Menu!$E$6:$E$205,MATCH($B1970,Menu!$B$6:$B$205,0)),"")</f>
        <v/>
      </c>
      <c r="F1970" s="8" t="str">
        <f t="shared" si="150"/>
        <v/>
      </c>
      <c r="G1970" s="15" t="str">
        <f>IFERROR(INDEX(Menu!$D$6:$D$205,MATCH($B1970,Menu!$B$6:$B$205,0)),"")</f>
        <v/>
      </c>
      <c r="H1970" s="15" t="str">
        <f t="shared" si="151"/>
        <v/>
      </c>
      <c r="I1970" s="15" t="str">
        <f t="shared" si="152"/>
        <v/>
      </c>
      <c r="J1970" s="10"/>
      <c r="K1970" s="10"/>
      <c r="L1970" t="str">
        <f t="shared" si="153"/>
        <v/>
      </c>
      <c r="M1970" s="14" t="str">
        <f t="shared" si="154"/>
        <v/>
      </c>
    </row>
    <row r="1971" spans="1:13" x14ac:dyDescent="0.25">
      <c r="A1971" s="16"/>
      <c r="B1971" s="10"/>
      <c r="C1971" s="14" t="str">
        <f>IFERROR(INDEX(Menu!$C$6:$C$205,MATCH($B1971,Menu!$B$6:$B$205,0)),"")</f>
        <v/>
      </c>
      <c r="D1971" s="18"/>
      <c r="E1971" s="8" t="str">
        <f>IFERROR(INDEX(Menu!$E$6:$E$205,MATCH($B1971,Menu!$B$6:$B$205,0)),"")</f>
        <v/>
      </c>
      <c r="F1971" s="8" t="str">
        <f t="shared" si="150"/>
        <v/>
      </c>
      <c r="G1971" s="15" t="str">
        <f>IFERROR(INDEX(Menu!$D$6:$D$205,MATCH($B1971,Menu!$B$6:$B$205,0)),"")</f>
        <v/>
      </c>
      <c r="H1971" s="15" t="str">
        <f t="shared" si="151"/>
        <v/>
      </c>
      <c r="I1971" s="15" t="str">
        <f t="shared" si="152"/>
        <v/>
      </c>
      <c r="J1971" s="10"/>
      <c r="K1971" s="10"/>
      <c r="L1971" t="str">
        <f t="shared" si="153"/>
        <v/>
      </c>
      <c r="M1971" s="14" t="str">
        <f t="shared" si="154"/>
        <v/>
      </c>
    </row>
    <row r="1972" spans="1:13" x14ac:dyDescent="0.25">
      <c r="A1972" s="16"/>
      <c r="B1972" s="10"/>
      <c r="C1972" s="14" t="str">
        <f>IFERROR(INDEX(Menu!$C$6:$C$205,MATCH($B1972,Menu!$B$6:$B$205,0)),"")</f>
        <v/>
      </c>
      <c r="D1972" s="18"/>
      <c r="E1972" s="8" t="str">
        <f>IFERROR(INDEX(Menu!$E$6:$E$205,MATCH($B1972,Menu!$B$6:$B$205,0)),"")</f>
        <v/>
      </c>
      <c r="F1972" s="8" t="str">
        <f t="shared" si="150"/>
        <v/>
      </c>
      <c r="G1972" s="15" t="str">
        <f>IFERROR(INDEX(Menu!$D$6:$D$205,MATCH($B1972,Menu!$B$6:$B$205,0)),"")</f>
        <v/>
      </c>
      <c r="H1972" s="15" t="str">
        <f t="shared" si="151"/>
        <v/>
      </c>
      <c r="I1972" s="15" t="str">
        <f t="shared" si="152"/>
        <v/>
      </c>
      <c r="J1972" s="10"/>
      <c r="K1972" s="10"/>
      <c r="L1972" t="str">
        <f t="shared" si="153"/>
        <v/>
      </c>
      <c r="M1972" s="14" t="str">
        <f t="shared" si="154"/>
        <v/>
      </c>
    </row>
    <row r="1973" spans="1:13" x14ac:dyDescent="0.25">
      <c r="A1973" s="16"/>
      <c r="B1973" s="10"/>
      <c r="C1973" s="14" t="str">
        <f>IFERROR(INDEX(Menu!$C$6:$C$205,MATCH($B1973,Menu!$B$6:$B$205,0)),"")</f>
        <v/>
      </c>
      <c r="D1973" s="18"/>
      <c r="E1973" s="8" t="str">
        <f>IFERROR(INDEX(Menu!$E$6:$E$205,MATCH($B1973,Menu!$B$6:$B$205,0)),"")</f>
        <v/>
      </c>
      <c r="F1973" s="8" t="str">
        <f t="shared" si="150"/>
        <v/>
      </c>
      <c r="G1973" s="15" t="str">
        <f>IFERROR(INDEX(Menu!$D$6:$D$205,MATCH($B1973,Menu!$B$6:$B$205,0)),"")</f>
        <v/>
      </c>
      <c r="H1973" s="15" t="str">
        <f t="shared" si="151"/>
        <v/>
      </c>
      <c r="I1973" s="15" t="str">
        <f t="shared" si="152"/>
        <v/>
      </c>
      <c r="J1973" s="10"/>
      <c r="K1973" s="10"/>
      <c r="L1973" t="str">
        <f t="shared" si="153"/>
        <v/>
      </c>
      <c r="M1973" s="14" t="str">
        <f t="shared" si="154"/>
        <v/>
      </c>
    </row>
    <row r="1974" spans="1:13" x14ac:dyDescent="0.25">
      <c r="A1974" s="16"/>
      <c r="B1974" s="10"/>
      <c r="C1974" s="14" t="str">
        <f>IFERROR(INDEX(Menu!$C$6:$C$205,MATCH($B1974,Menu!$B$6:$B$205,0)),"")</f>
        <v/>
      </c>
      <c r="D1974" s="18"/>
      <c r="E1974" s="8" t="str">
        <f>IFERROR(INDEX(Menu!$E$6:$E$205,MATCH($B1974,Menu!$B$6:$B$205,0)),"")</f>
        <v/>
      </c>
      <c r="F1974" s="8" t="str">
        <f t="shared" si="150"/>
        <v/>
      </c>
      <c r="G1974" s="15" t="str">
        <f>IFERROR(INDEX(Menu!$D$6:$D$205,MATCH($B1974,Menu!$B$6:$B$205,0)),"")</f>
        <v/>
      </c>
      <c r="H1974" s="15" t="str">
        <f t="shared" si="151"/>
        <v/>
      </c>
      <c r="I1974" s="15" t="str">
        <f t="shared" si="152"/>
        <v/>
      </c>
      <c r="J1974" s="10"/>
      <c r="K1974" s="10"/>
      <c r="L1974" t="str">
        <f t="shared" si="153"/>
        <v/>
      </c>
      <c r="M1974" s="14" t="str">
        <f t="shared" si="154"/>
        <v/>
      </c>
    </row>
    <row r="1975" spans="1:13" x14ac:dyDescent="0.25">
      <c r="A1975" s="16"/>
      <c r="B1975" s="10"/>
      <c r="C1975" s="14" t="str">
        <f>IFERROR(INDEX(Menu!$C$6:$C$205,MATCH($B1975,Menu!$B$6:$B$205,0)),"")</f>
        <v/>
      </c>
      <c r="D1975" s="18"/>
      <c r="E1975" s="8" t="str">
        <f>IFERROR(INDEX(Menu!$E$6:$E$205,MATCH($B1975,Menu!$B$6:$B$205,0)),"")</f>
        <v/>
      </c>
      <c r="F1975" s="8" t="str">
        <f t="shared" si="150"/>
        <v/>
      </c>
      <c r="G1975" s="15" t="str">
        <f>IFERROR(INDEX(Menu!$D$6:$D$205,MATCH($B1975,Menu!$B$6:$B$205,0)),"")</f>
        <v/>
      </c>
      <c r="H1975" s="15" t="str">
        <f t="shared" si="151"/>
        <v/>
      </c>
      <c r="I1975" s="15" t="str">
        <f t="shared" si="152"/>
        <v/>
      </c>
      <c r="J1975" s="10"/>
      <c r="K1975" s="10"/>
      <c r="L1975" t="str">
        <f t="shared" si="153"/>
        <v/>
      </c>
      <c r="M1975" s="14" t="str">
        <f t="shared" si="154"/>
        <v/>
      </c>
    </row>
    <row r="1976" spans="1:13" x14ac:dyDescent="0.25">
      <c r="A1976" s="16"/>
      <c r="B1976" s="10"/>
      <c r="C1976" s="14" t="str">
        <f>IFERROR(INDEX(Menu!$C$6:$C$205,MATCH($B1976,Menu!$B$6:$B$205,0)),"")</f>
        <v/>
      </c>
      <c r="D1976" s="18"/>
      <c r="E1976" s="8" t="str">
        <f>IFERROR(INDEX(Menu!$E$6:$E$205,MATCH($B1976,Menu!$B$6:$B$205,0)),"")</f>
        <v/>
      </c>
      <c r="F1976" s="8" t="str">
        <f t="shared" si="150"/>
        <v/>
      </c>
      <c r="G1976" s="15" t="str">
        <f>IFERROR(INDEX(Menu!$D$6:$D$205,MATCH($B1976,Menu!$B$6:$B$205,0)),"")</f>
        <v/>
      </c>
      <c r="H1976" s="15" t="str">
        <f t="shared" si="151"/>
        <v/>
      </c>
      <c r="I1976" s="15" t="str">
        <f t="shared" si="152"/>
        <v/>
      </c>
      <c r="J1976" s="10"/>
      <c r="K1976" s="10"/>
      <c r="L1976" t="str">
        <f t="shared" si="153"/>
        <v/>
      </c>
      <c r="M1976" s="14" t="str">
        <f t="shared" si="154"/>
        <v/>
      </c>
    </row>
    <row r="1977" spans="1:13" x14ac:dyDescent="0.25">
      <c r="A1977" s="16"/>
      <c r="B1977" s="10"/>
      <c r="C1977" s="14" t="str">
        <f>IFERROR(INDEX(Menu!$C$6:$C$205,MATCH($B1977,Menu!$B$6:$B$205,0)),"")</f>
        <v/>
      </c>
      <c r="D1977" s="18"/>
      <c r="E1977" s="8" t="str">
        <f>IFERROR(INDEX(Menu!$E$6:$E$205,MATCH($B1977,Menu!$B$6:$B$205,0)),"")</f>
        <v/>
      </c>
      <c r="F1977" s="8" t="str">
        <f t="shared" si="150"/>
        <v/>
      </c>
      <c r="G1977" s="15" t="str">
        <f>IFERROR(INDEX(Menu!$D$6:$D$205,MATCH($B1977,Menu!$B$6:$B$205,0)),"")</f>
        <v/>
      </c>
      <c r="H1977" s="15" t="str">
        <f t="shared" si="151"/>
        <v/>
      </c>
      <c r="I1977" s="15" t="str">
        <f t="shared" si="152"/>
        <v/>
      </c>
      <c r="J1977" s="10"/>
      <c r="K1977" s="10"/>
      <c r="L1977" t="str">
        <f t="shared" si="153"/>
        <v/>
      </c>
      <c r="M1977" s="14" t="str">
        <f t="shared" si="154"/>
        <v/>
      </c>
    </row>
    <row r="1978" spans="1:13" x14ac:dyDescent="0.25">
      <c r="A1978" s="16"/>
      <c r="B1978" s="10"/>
      <c r="C1978" s="14" t="str">
        <f>IFERROR(INDEX(Menu!$C$6:$C$205,MATCH($B1978,Menu!$B$6:$B$205,0)),"")</f>
        <v/>
      </c>
      <c r="D1978" s="18"/>
      <c r="E1978" s="8" t="str">
        <f>IFERROR(INDEX(Menu!$E$6:$E$205,MATCH($B1978,Menu!$B$6:$B$205,0)),"")</f>
        <v/>
      </c>
      <c r="F1978" s="8" t="str">
        <f t="shared" si="150"/>
        <v/>
      </c>
      <c r="G1978" s="15" t="str">
        <f>IFERROR(INDEX(Menu!$D$6:$D$205,MATCH($B1978,Menu!$B$6:$B$205,0)),"")</f>
        <v/>
      </c>
      <c r="H1978" s="15" t="str">
        <f t="shared" si="151"/>
        <v/>
      </c>
      <c r="I1978" s="15" t="str">
        <f t="shared" si="152"/>
        <v/>
      </c>
      <c r="J1978" s="10"/>
      <c r="K1978" s="10"/>
      <c r="L1978" t="str">
        <f t="shared" si="153"/>
        <v/>
      </c>
      <c r="M1978" s="14" t="str">
        <f t="shared" si="154"/>
        <v/>
      </c>
    </row>
    <row r="1979" spans="1:13" x14ac:dyDescent="0.25">
      <c r="A1979" s="16"/>
      <c r="B1979" s="10"/>
      <c r="C1979" s="14" t="str">
        <f>IFERROR(INDEX(Menu!$C$6:$C$205,MATCH($B1979,Menu!$B$6:$B$205,0)),"")</f>
        <v/>
      </c>
      <c r="D1979" s="18"/>
      <c r="E1979" s="8" t="str">
        <f>IFERROR(INDEX(Menu!$E$6:$E$205,MATCH($B1979,Menu!$B$6:$B$205,0)),"")</f>
        <v/>
      </c>
      <c r="F1979" s="8" t="str">
        <f t="shared" si="150"/>
        <v/>
      </c>
      <c r="G1979" s="15" t="str">
        <f>IFERROR(INDEX(Menu!$D$6:$D$205,MATCH($B1979,Menu!$B$6:$B$205,0)),"")</f>
        <v/>
      </c>
      <c r="H1979" s="15" t="str">
        <f t="shared" si="151"/>
        <v/>
      </c>
      <c r="I1979" s="15" t="str">
        <f t="shared" si="152"/>
        <v/>
      </c>
      <c r="J1979" s="10"/>
      <c r="K1979" s="10"/>
      <c r="L1979" t="str">
        <f t="shared" si="153"/>
        <v/>
      </c>
      <c r="M1979" s="14" t="str">
        <f t="shared" si="154"/>
        <v/>
      </c>
    </row>
    <row r="1980" spans="1:13" x14ac:dyDescent="0.25">
      <c r="A1980" s="16"/>
      <c r="B1980" s="10"/>
      <c r="C1980" s="14" t="str">
        <f>IFERROR(INDEX(Menu!$C$6:$C$205,MATCH($B1980,Menu!$B$6:$B$205,0)),"")</f>
        <v/>
      </c>
      <c r="D1980" s="18"/>
      <c r="E1980" s="8" t="str">
        <f>IFERROR(INDEX(Menu!$E$6:$E$205,MATCH($B1980,Menu!$B$6:$B$205,0)),"")</f>
        <v/>
      </c>
      <c r="F1980" s="8" t="str">
        <f t="shared" si="150"/>
        <v/>
      </c>
      <c r="G1980" s="15" t="str">
        <f>IFERROR(INDEX(Menu!$D$6:$D$205,MATCH($B1980,Menu!$B$6:$B$205,0)),"")</f>
        <v/>
      </c>
      <c r="H1980" s="15" t="str">
        <f t="shared" si="151"/>
        <v/>
      </c>
      <c r="I1980" s="15" t="str">
        <f t="shared" si="152"/>
        <v/>
      </c>
      <c r="J1980" s="10"/>
      <c r="K1980" s="10"/>
      <c r="L1980" t="str">
        <f t="shared" si="153"/>
        <v/>
      </c>
      <c r="M1980" s="14" t="str">
        <f t="shared" si="154"/>
        <v/>
      </c>
    </row>
    <row r="1981" spans="1:13" x14ac:dyDescent="0.25">
      <c r="A1981" s="16"/>
      <c r="B1981" s="10"/>
      <c r="C1981" s="14" t="str">
        <f>IFERROR(INDEX(Menu!$C$6:$C$205,MATCH($B1981,Menu!$B$6:$B$205,0)),"")</f>
        <v/>
      </c>
      <c r="D1981" s="18"/>
      <c r="E1981" s="8" t="str">
        <f>IFERROR(INDEX(Menu!$E$6:$E$205,MATCH($B1981,Menu!$B$6:$B$205,0)),"")</f>
        <v/>
      </c>
      <c r="F1981" s="8" t="str">
        <f t="shared" si="150"/>
        <v/>
      </c>
      <c r="G1981" s="15" t="str">
        <f>IFERROR(INDEX(Menu!$D$6:$D$205,MATCH($B1981,Menu!$B$6:$B$205,0)),"")</f>
        <v/>
      </c>
      <c r="H1981" s="15" t="str">
        <f t="shared" si="151"/>
        <v/>
      </c>
      <c r="I1981" s="15" t="str">
        <f t="shared" si="152"/>
        <v/>
      </c>
      <c r="J1981" s="10"/>
      <c r="K1981" s="10"/>
      <c r="L1981" t="str">
        <f t="shared" si="153"/>
        <v/>
      </c>
      <c r="M1981" s="14" t="str">
        <f t="shared" si="154"/>
        <v/>
      </c>
    </row>
    <row r="1982" spans="1:13" x14ac:dyDescent="0.25">
      <c r="A1982" s="16"/>
      <c r="B1982" s="10"/>
      <c r="C1982" s="14" t="str">
        <f>IFERROR(INDEX(Menu!$C$6:$C$205,MATCH($B1982,Menu!$B$6:$B$205,0)),"")</f>
        <v/>
      </c>
      <c r="D1982" s="18"/>
      <c r="E1982" s="8" t="str">
        <f>IFERROR(INDEX(Menu!$E$6:$E$205,MATCH($B1982,Menu!$B$6:$B$205,0)),"")</f>
        <v/>
      </c>
      <c r="F1982" s="8" t="str">
        <f t="shared" si="150"/>
        <v/>
      </c>
      <c r="G1982" s="15" t="str">
        <f>IFERROR(INDEX(Menu!$D$6:$D$205,MATCH($B1982,Menu!$B$6:$B$205,0)),"")</f>
        <v/>
      </c>
      <c r="H1982" s="15" t="str">
        <f t="shared" si="151"/>
        <v/>
      </c>
      <c r="I1982" s="15" t="str">
        <f t="shared" si="152"/>
        <v/>
      </c>
      <c r="J1982" s="10"/>
      <c r="K1982" s="10"/>
      <c r="L1982" t="str">
        <f t="shared" si="153"/>
        <v/>
      </c>
      <c r="M1982" s="14" t="str">
        <f t="shared" si="154"/>
        <v/>
      </c>
    </row>
    <row r="1983" spans="1:13" x14ac:dyDescent="0.25">
      <c r="A1983" s="16"/>
      <c r="B1983" s="10"/>
      <c r="C1983" s="14" t="str">
        <f>IFERROR(INDEX(Menu!$C$6:$C$205,MATCH($B1983,Menu!$B$6:$B$205,0)),"")</f>
        <v/>
      </c>
      <c r="D1983" s="18"/>
      <c r="E1983" s="8" t="str">
        <f>IFERROR(INDEX(Menu!$E$6:$E$205,MATCH($B1983,Menu!$B$6:$B$205,0)),"")</f>
        <v/>
      </c>
      <c r="F1983" s="8" t="str">
        <f t="shared" si="150"/>
        <v/>
      </c>
      <c r="G1983" s="15" t="str">
        <f>IFERROR(INDEX(Menu!$D$6:$D$205,MATCH($B1983,Menu!$B$6:$B$205,0)),"")</f>
        <v/>
      </c>
      <c r="H1983" s="15" t="str">
        <f t="shared" si="151"/>
        <v/>
      </c>
      <c r="I1983" s="15" t="str">
        <f t="shared" si="152"/>
        <v/>
      </c>
      <c r="J1983" s="10"/>
      <c r="K1983" s="10"/>
      <c r="L1983" t="str">
        <f t="shared" si="153"/>
        <v/>
      </c>
      <c r="M1983" s="14" t="str">
        <f t="shared" si="154"/>
        <v/>
      </c>
    </row>
    <row r="1984" spans="1:13" x14ac:dyDescent="0.25">
      <c r="A1984" s="16"/>
      <c r="B1984" s="10"/>
      <c r="C1984" s="14" t="str">
        <f>IFERROR(INDEX(Menu!$C$6:$C$205,MATCH($B1984,Menu!$B$6:$B$205,0)),"")</f>
        <v/>
      </c>
      <c r="D1984" s="18"/>
      <c r="E1984" s="8" t="str">
        <f>IFERROR(INDEX(Menu!$E$6:$E$205,MATCH($B1984,Menu!$B$6:$B$205,0)),"")</f>
        <v/>
      </c>
      <c r="F1984" s="8" t="str">
        <f t="shared" si="150"/>
        <v/>
      </c>
      <c r="G1984" s="15" t="str">
        <f>IFERROR(INDEX(Menu!$D$6:$D$205,MATCH($B1984,Menu!$B$6:$B$205,0)),"")</f>
        <v/>
      </c>
      <c r="H1984" s="15" t="str">
        <f t="shared" si="151"/>
        <v/>
      </c>
      <c r="I1984" s="15" t="str">
        <f t="shared" si="152"/>
        <v/>
      </c>
      <c r="J1984" s="10"/>
      <c r="K1984" s="10"/>
      <c r="L1984" t="str">
        <f t="shared" si="153"/>
        <v/>
      </c>
      <c r="M1984" s="14" t="str">
        <f t="shared" si="154"/>
        <v/>
      </c>
    </row>
    <row r="1985" spans="1:13" x14ac:dyDescent="0.25">
      <c r="A1985" s="16"/>
      <c r="B1985" s="10"/>
      <c r="C1985" s="14" t="str">
        <f>IFERROR(INDEX(Menu!$C$6:$C$205,MATCH($B1985,Menu!$B$6:$B$205,0)),"")</f>
        <v/>
      </c>
      <c r="D1985" s="18"/>
      <c r="E1985" s="8" t="str">
        <f>IFERROR(INDEX(Menu!$E$6:$E$205,MATCH($B1985,Menu!$B$6:$B$205,0)),"")</f>
        <v/>
      </c>
      <c r="F1985" s="8" t="str">
        <f t="shared" si="150"/>
        <v/>
      </c>
      <c r="G1985" s="15" t="str">
        <f>IFERROR(INDEX(Menu!$D$6:$D$205,MATCH($B1985,Menu!$B$6:$B$205,0)),"")</f>
        <v/>
      </c>
      <c r="H1985" s="15" t="str">
        <f t="shared" si="151"/>
        <v/>
      </c>
      <c r="I1985" s="15" t="str">
        <f t="shared" si="152"/>
        <v/>
      </c>
      <c r="J1985" s="10"/>
      <c r="K1985" s="10"/>
      <c r="L1985" t="str">
        <f t="shared" si="153"/>
        <v/>
      </c>
      <c r="M1985" s="14" t="str">
        <f t="shared" si="154"/>
        <v/>
      </c>
    </row>
    <row r="1986" spans="1:13" x14ac:dyDescent="0.25">
      <c r="A1986" s="16"/>
      <c r="B1986" s="10"/>
      <c r="C1986" s="14" t="str">
        <f>IFERROR(INDEX(Menu!$C$6:$C$205,MATCH($B1986,Menu!$B$6:$B$205,0)),"")</f>
        <v/>
      </c>
      <c r="D1986" s="18"/>
      <c r="E1986" s="8" t="str">
        <f>IFERROR(INDEX(Menu!$E$6:$E$205,MATCH($B1986,Menu!$B$6:$B$205,0)),"")</f>
        <v/>
      </c>
      <c r="F1986" s="8" t="str">
        <f t="shared" si="150"/>
        <v/>
      </c>
      <c r="G1986" s="15" t="str">
        <f>IFERROR(INDEX(Menu!$D$6:$D$205,MATCH($B1986,Menu!$B$6:$B$205,0)),"")</f>
        <v/>
      </c>
      <c r="H1986" s="15" t="str">
        <f t="shared" si="151"/>
        <v/>
      </c>
      <c r="I1986" s="15" t="str">
        <f t="shared" si="152"/>
        <v/>
      </c>
      <c r="J1986" s="10"/>
      <c r="K1986" s="10"/>
      <c r="L1986" t="str">
        <f t="shared" si="153"/>
        <v/>
      </c>
      <c r="M1986" s="14" t="str">
        <f t="shared" si="154"/>
        <v/>
      </c>
    </row>
    <row r="1987" spans="1:13" x14ac:dyDescent="0.25">
      <c r="A1987" s="16"/>
      <c r="B1987" s="10"/>
      <c r="C1987" s="14" t="str">
        <f>IFERROR(INDEX(Menu!$C$6:$C$205,MATCH($B1987,Menu!$B$6:$B$205,0)),"")</f>
        <v/>
      </c>
      <c r="D1987" s="18"/>
      <c r="E1987" s="8" t="str">
        <f>IFERROR(INDEX(Menu!$E$6:$E$205,MATCH($B1987,Menu!$B$6:$B$205,0)),"")</f>
        <v/>
      </c>
      <c r="F1987" s="8" t="str">
        <f t="shared" si="150"/>
        <v/>
      </c>
      <c r="G1987" s="15" t="str">
        <f>IFERROR(INDEX(Menu!$D$6:$D$205,MATCH($B1987,Menu!$B$6:$B$205,0)),"")</f>
        <v/>
      </c>
      <c r="H1987" s="15" t="str">
        <f t="shared" si="151"/>
        <v/>
      </c>
      <c r="I1987" s="15" t="str">
        <f t="shared" si="152"/>
        <v/>
      </c>
      <c r="J1987" s="10"/>
      <c r="K1987" s="10"/>
      <c r="L1987" t="str">
        <f t="shared" si="153"/>
        <v/>
      </c>
      <c r="M1987" s="14" t="str">
        <f t="shared" si="154"/>
        <v/>
      </c>
    </row>
    <row r="1988" spans="1:13" x14ac:dyDescent="0.25">
      <c r="A1988" s="16"/>
      <c r="B1988" s="10"/>
      <c r="C1988" s="14" t="str">
        <f>IFERROR(INDEX(Menu!$C$6:$C$205,MATCH($B1988,Menu!$B$6:$B$205,0)),"")</f>
        <v/>
      </c>
      <c r="D1988" s="18"/>
      <c r="E1988" s="8" t="str">
        <f>IFERROR(INDEX(Menu!$E$6:$E$205,MATCH($B1988,Menu!$B$6:$B$205,0)),"")</f>
        <v/>
      </c>
      <c r="F1988" s="8" t="str">
        <f t="shared" si="150"/>
        <v/>
      </c>
      <c r="G1988" s="15" t="str">
        <f>IFERROR(INDEX(Menu!$D$6:$D$205,MATCH($B1988,Menu!$B$6:$B$205,0)),"")</f>
        <v/>
      </c>
      <c r="H1988" s="15" t="str">
        <f t="shared" si="151"/>
        <v/>
      </c>
      <c r="I1988" s="15" t="str">
        <f t="shared" si="152"/>
        <v/>
      </c>
      <c r="J1988" s="10"/>
      <c r="K1988" s="10"/>
      <c r="L1988" t="str">
        <f t="shared" si="153"/>
        <v/>
      </c>
      <c r="M1988" s="14" t="str">
        <f t="shared" si="154"/>
        <v/>
      </c>
    </row>
    <row r="1989" spans="1:13" x14ac:dyDescent="0.25">
      <c r="A1989" s="16"/>
      <c r="B1989" s="10"/>
      <c r="C1989" s="14" t="str">
        <f>IFERROR(INDEX(Menu!$C$6:$C$205,MATCH($B1989,Menu!$B$6:$B$205,0)),"")</f>
        <v/>
      </c>
      <c r="D1989" s="18"/>
      <c r="E1989" s="8" t="str">
        <f>IFERROR(INDEX(Menu!$E$6:$E$205,MATCH($B1989,Menu!$B$6:$B$205,0)),"")</f>
        <v/>
      </c>
      <c r="F1989" s="8" t="str">
        <f t="shared" si="150"/>
        <v/>
      </c>
      <c r="G1989" s="15" t="str">
        <f>IFERROR(INDEX(Menu!$D$6:$D$205,MATCH($B1989,Menu!$B$6:$B$205,0)),"")</f>
        <v/>
      </c>
      <c r="H1989" s="15" t="str">
        <f t="shared" si="151"/>
        <v/>
      </c>
      <c r="I1989" s="15" t="str">
        <f t="shared" si="152"/>
        <v/>
      </c>
      <c r="J1989" s="10"/>
      <c r="K1989" s="10"/>
      <c r="L1989" t="str">
        <f t="shared" si="153"/>
        <v/>
      </c>
      <c r="M1989" s="14" t="str">
        <f t="shared" si="154"/>
        <v/>
      </c>
    </row>
    <row r="1990" spans="1:13" x14ac:dyDescent="0.25">
      <c r="A1990" s="16"/>
      <c r="B1990" s="10"/>
      <c r="C1990" s="14" t="str">
        <f>IFERROR(INDEX(Menu!$C$6:$C$205,MATCH($B1990,Menu!$B$6:$B$205,0)),"")</f>
        <v/>
      </c>
      <c r="D1990" s="18"/>
      <c r="E1990" s="8" t="str">
        <f>IFERROR(INDEX(Menu!$E$6:$E$205,MATCH($B1990,Menu!$B$6:$B$205,0)),"")</f>
        <v/>
      </c>
      <c r="F1990" s="8" t="str">
        <f t="shared" ref="F1990:F2053" si="155">IF(OR($D1990="",$E1990=""),"",$D1990*$E1990)</f>
        <v/>
      </c>
      <c r="G1990" s="15" t="str">
        <f>IFERROR(INDEX(Menu!$D$6:$D$205,MATCH($B1990,Menu!$B$6:$B$205,0)),"")</f>
        <v/>
      </c>
      <c r="H1990" s="15" t="str">
        <f t="shared" ref="H1990:H2053" si="156">IF(OR($D1990="",$G1990=""),"",$D1990*$G1990)</f>
        <v/>
      </c>
      <c r="I1990" s="15" t="str">
        <f t="shared" ref="I1990:I2053" si="157">IF(OR($F1990="",$H1990=""),"",$F1990-$H1990)</f>
        <v/>
      </c>
      <c r="J1990" s="10"/>
      <c r="K1990" s="10"/>
      <c r="L1990" t="str">
        <f t="shared" ref="L1990:L2053" si="158">IF($A1990="","",CHOOSE(WEEKDAY($A1990,2),"Lunes","Martes","Miercoles","Jueves","Viernes","Sabado","Domingo"))</f>
        <v/>
      </c>
      <c r="M1990" s="14" t="str">
        <f t="shared" ref="M1990:M2053" si="159">IF($A1990="","",TEXT($A1990,"YYYY-MM"))</f>
        <v/>
      </c>
    </row>
    <row r="1991" spans="1:13" x14ac:dyDescent="0.25">
      <c r="A1991" s="16"/>
      <c r="B1991" s="10"/>
      <c r="C1991" s="14" t="str">
        <f>IFERROR(INDEX(Menu!$C$6:$C$205,MATCH($B1991,Menu!$B$6:$B$205,0)),"")</f>
        <v/>
      </c>
      <c r="D1991" s="18"/>
      <c r="E1991" s="8" t="str">
        <f>IFERROR(INDEX(Menu!$E$6:$E$205,MATCH($B1991,Menu!$B$6:$B$205,0)),"")</f>
        <v/>
      </c>
      <c r="F1991" s="8" t="str">
        <f t="shared" si="155"/>
        <v/>
      </c>
      <c r="G1991" s="15" t="str">
        <f>IFERROR(INDEX(Menu!$D$6:$D$205,MATCH($B1991,Menu!$B$6:$B$205,0)),"")</f>
        <v/>
      </c>
      <c r="H1991" s="15" t="str">
        <f t="shared" si="156"/>
        <v/>
      </c>
      <c r="I1991" s="15" t="str">
        <f t="shared" si="157"/>
        <v/>
      </c>
      <c r="J1991" s="10"/>
      <c r="K1991" s="10"/>
      <c r="L1991" t="str">
        <f t="shared" si="158"/>
        <v/>
      </c>
      <c r="M1991" s="14" t="str">
        <f t="shared" si="159"/>
        <v/>
      </c>
    </row>
    <row r="1992" spans="1:13" x14ac:dyDescent="0.25">
      <c r="A1992" s="16"/>
      <c r="B1992" s="10"/>
      <c r="C1992" s="14" t="str">
        <f>IFERROR(INDEX(Menu!$C$6:$C$205,MATCH($B1992,Menu!$B$6:$B$205,0)),"")</f>
        <v/>
      </c>
      <c r="D1992" s="18"/>
      <c r="E1992" s="8" t="str">
        <f>IFERROR(INDEX(Menu!$E$6:$E$205,MATCH($B1992,Menu!$B$6:$B$205,0)),"")</f>
        <v/>
      </c>
      <c r="F1992" s="8" t="str">
        <f t="shared" si="155"/>
        <v/>
      </c>
      <c r="G1992" s="15" t="str">
        <f>IFERROR(INDEX(Menu!$D$6:$D$205,MATCH($B1992,Menu!$B$6:$B$205,0)),"")</f>
        <v/>
      </c>
      <c r="H1992" s="15" t="str">
        <f t="shared" si="156"/>
        <v/>
      </c>
      <c r="I1992" s="15" t="str">
        <f t="shared" si="157"/>
        <v/>
      </c>
      <c r="J1992" s="10"/>
      <c r="K1992" s="10"/>
      <c r="L1992" t="str">
        <f t="shared" si="158"/>
        <v/>
      </c>
      <c r="M1992" s="14" t="str">
        <f t="shared" si="159"/>
        <v/>
      </c>
    </row>
    <row r="1993" spans="1:13" x14ac:dyDescent="0.25">
      <c r="A1993" s="16"/>
      <c r="B1993" s="10"/>
      <c r="C1993" s="14" t="str">
        <f>IFERROR(INDEX(Menu!$C$6:$C$205,MATCH($B1993,Menu!$B$6:$B$205,0)),"")</f>
        <v/>
      </c>
      <c r="D1993" s="18"/>
      <c r="E1993" s="8" t="str">
        <f>IFERROR(INDEX(Menu!$E$6:$E$205,MATCH($B1993,Menu!$B$6:$B$205,0)),"")</f>
        <v/>
      </c>
      <c r="F1993" s="8" t="str">
        <f t="shared" si="155"/>
        <v/>
      </c>
      <c r="G1993" s="15" t="str">
        <f>IFERROR(INDEX(Menu!$D$6:$D$205,MATCH($B1993,Menu!$B$6:$B$205,0)),"")</f>
        <v/>
      </c>
      <c r="H1993" s="15" t="str">
        <f t="shared" si="156"/>
        <v/>
      </c>
      <c r="I1993" s="15" t="str">
        <f t="shared" si="157"/>
        <v/>
      </c>
      <c r="J1993" s="10"/>
      <c r="K1993" s="10"/>
      <c r="L1993" t="str">
        <f t="shared" si="158"/>
        <v/>
      </c>
      <c r="M1993" s="14" t="str">
        <f t="shared" si="159"/>
        <v/>
      </c>
    </row>
    <row r="1994" spans="1:13" x14ac:dyDescent="0.25">
      <c r="A1994" s="16"/>
      <c r="B1994" s="10"/>
      <c r="C1994" s="14" t="str">
        <f>IFERROR(INDEX(Menu!$C$6:$C$205,MATCH($B1994,Menu!$B$6:$B$205,0)),"")</f>
        <v/>
      </c>
      <c r="D1994" s="18"/>
      <c r="E1994" s="8" t="str">
        <f>IFERROR(INDEX(Menu!$E$6:$E$205,MATCH($B1994,Menu!$B$6:$B$205,0)),"")</f>
        <v/>
      </c>
      <c r="F1994" s="8" t="str">
        <f t="shared" si="155"/>
        <v/>
      </c>
      <c r="G1994" s="15" t="str">
        <f>IFERROR(INDEX(Menu!$D$6:$D$205,MATCH($B1994,Menu!$B$6:$B$205,0)),"")</f>
        <v/>
      </c>
      <c r="H1994" s="15" t="str">
        <f t="shared" si="156"/>
        <v/>
      </c>
      <c r="I1994" s="15" t="str">
        <f t="shared" si="157"/>
        <v/>
      </c>
      <c r="J1994" s="10"/>
      <c r="K1994" s="10"/>
      <c r="L1994" t="str">
        <f t="shared" si="158"/>
        <v/>
      </c>
      <c r="M1994" s="14" t="str">
        <f t="shared" si="159"/>
        <v/>
      </c>
    </row>
    <row r="1995" spans="1:13" x14ac:dyDescent="0.25">
      <c r="A1995" s="16"/>
      <c r="B1995" s="10"/>
      <c r="C1995" s="14" t="str">
        <f>IFERROR(INDEX(Menu!$C$6:$C$205,MATCH($B1995,Menu!$B$6:$B$205,0)),"")</f>
        <v/>
      </c>
      <c r="D1995" s="18"/>
      <c r="E1995" s="8" t="str">
        <f>IFERROR(INDEX(Menu!$E$6:$E$205,MATCH($B1995,Menu!$B$6:$B$205,0)),"")</f>
        <v/>
      </c>
      <c r="F1995" s="8" t="str">
        <f t="shared" si="155"/>
        <v/>
      </c>
      <c r="G1995" s="15" t="str">
        <f>IFERROR(INDEX(Menu!$D$6:$D$205,MATCH($B1995,Menu!$B$6:$B$205,0)),"")</f>
        <v/>
      </c>
      <c r="H1995" s="15" t="str">
        <f t="shared" si="156"/>
        <v/>
      </c>
      <c r="I1995" s="15" t="str">
        <f t="shared" si="157"/>
        <v/>
      </c>
      <c r="J1995" s="10"/>
      <c r="K1995" s="10"/>
      <c r="L1995" t="str">
        <f t="shared" si="158"/>
        <v/>
      </c>
      <c r="M1995" s="14" t="str">
        <f t="shared" si="159"/>
        <v/>
      </c>
    </row>
    <row r="1996" spans="1:13" x14ac:dyDescent="0.25">
      <c r="A1996" s="16"/>
      <c r="B1996" s="10"/>
      <c r="C1996" s="14" t="str">
        <f>IFERROR(INDEX(Menu!$C$6:$C$205,MATCH($B1996,Menu!$B$6:$B$205,0)),"")</f>
        <v/>
      </c>
      <c r="D1996" s="18"/>
      <c r="E1996" s="8" t="str">
        <f>IFERROR(INDEX(Menu!$E$6:$E$205,MATCH($B1996,Menu!$B$6:$B$205,0)),"")</f>
        <v/>
      </c>
      <c r="F1996" s="8" t="str">
        <f t="shared" si="155"/>
        <v/>
      </c>
      <c r="G1996" s="15" t="str">
        <f>IFERROR(INDEX(Menu!$D$6:$D$205,MATCH($B1996,Menu!$B$6:$B$205,0)),"")</f>
        <v/>
      </c>
      <c r="H1996" s="15" t="str">
        <f t="shared" si="156"/>
        <v/>
      </c>
      <c r="I1996" s="15" t="str">
        <f t="shared" si="157"/>
        <v/>
      </c>
      <c r="J1996" s="10"/>
      <c r="K1996" s="10"/>
      <c r="L1996" t="str">
        <f t="shared" si="158"/>
        <v/>
      </c>
      <c r="M1996" s="14" t="str">
        <f t="shared" si="159"/>
        <v/>
      </c>
    </row>
    <row r="1997" spans="1:13" x14ac:dyDescent="0.25">
      <c r="A1997" s="16"/>
      <c r="B1997" s="10"/>
      <c r="C1997" s="14" t="str">
        <f>IFERROR(INDEX(Menu!$C$6:$C$205,MATCH($B1997,Menu!$B$6:$B$205,0)),"")</f>
        <v/>
      </c>
      <c r="D1997" s="18"/>
      <c r="E1997" s="8" t="str">
        <f>IFERROR(INDEX(Menu!$E$6:$E$205,MATCH($B1997,Menu!$B$6:$B$205,0)),"")</f>
        <v/>
      </c>
      <c r="F1997" s="8" t="str">
        <f t="shared" si="155"/>
        <v/>
      </c>
      <c r="G1997" s="15" t="str">
        <f>IFERROR(INDEX(Menu!$D$6:$D$205,MATCH($B1997,Menu!$B$6:$B$205,0)),"")</f>
        <v/>
      </c>
      <c r="H1997" s="15" t="str">
        <f t="shared" si="156"/>
        <v/>
      </c>
      <c r="I1997" s="15" t="str">
        <f t="shared" si="157"/>
        <v/>
      </c>
      <c r="J1997" s="10"/>
      <c r="K1997" s="10"/>
      <c r="L1997" t="str">
        <f t="shared" si="158"/>
        <v/>
      </c>
      <c r="M1997" s="14" t="str">
        <f t="shared" si="159"/>
        <v/>
      </c>
    </row>
    <row r="1998" spans="1:13" x14ac:dyDescent="0.25">
      <c r="A1998" s="16"/>
      <c r="B1998" s="10"/>
      <c r="C1998" s="14" t="str">
        <f>IFERROR(INDEX(Menu!$C$6:$C$205,MATCH($B1998,Menu!$B$6:$B$205,0)),"")</f>
        <v/>
      </c>
      <c r="D1998" s="18"/>
      <c r="E1998" s="8" t="str">
        <f>IFERROR(INDEX(Menu!$E$6:$E$205,MATCH($B1998,Menu!$B$6:$B$205,0)),"")</f>
        <v/>
      </c>
      <c r="F1998" s="8" t="str">
        <f t="shared" si="155"/>
        <v/>
      </c>
      <c r="G1998" s="15" t="str">
        <f>IFERROR(INDEX(Menu!$D$6:$D$205,MATCH($B1998,Menu!$B$6:$B$205,0)),"")</f>
        <v/>
      </c>
      <c r="H1998" s="15" t="str">
        <f t="shared" si="156"/>
        <v/>
      </c>
      <c r="I1998" s="15" t="str">
        <f t="shared" si="157"/>
        <v/>
      </c>
      <c r="J1998" s="10"/>
      <c r="K1998" s="10"/>
      <c r="L1998" t="str">
        <f t="shared" si="158"/>
        <v/>
      </c>
      <c r="M1998" s="14" t="str">
        <f t="shared" si="159"/>
        <v/>
      </c>
    </row>
    <row r="1999" spans="1:13" x14ac:dyDescent="0.25">
      <c r="A1999" s="16"/>
      <c r="B1999" s="10"/>
      <c r="C1999" s="14" t="str">
        <f>IFERROR(INDEX(Menu!$C$6:$C$205,MATCH($B1999,Menu!$B$6:$B$205,0)),"")</f>
        <v/>
      </c>
      <c r="D1999" s="18"/>
      <c r="E1999" s="8" t="str">
        <f>IFERROR(INDEX(Menu!$E$6:$E$205,MATCH($B1999,Menu!$B$6:$B$205,0)),"")</f>
        <v/>
      </c>
      <c r="F1999" s="8" t="str">
        <f t="shared" si="155"/>
        <v/>
      </c>
      <c r="G1999" s="15" t="str">
        <f>IFERROR(INDEX(Menu!$D$6:$D$205,MATCH($B1999,Menu!$B$6:$B$205,0)),"")</f>
        <v/>
      </c>
      <c r="H1999" s="15" t="str">
        <f t="shared" si="156"/>
        <v/>
      </c>
      <c r="I1999" s="15" t="str">
        <f t="shared" si="157"/>
        <v/>
      </c>
      <c r="J1999" s="10"/>
      <c r="K1999" s="10"/>
      <c r="L1999" t="str">
        <f t="shared" si="158"/>
        <v/>
      </c>
      <c r="M1999" s="14" t="str">
        <f t="shared" si="159"/>
        <v/>
      </c>
    </row>
    <row r="2000" spans="1:13" x14ac:dyDescent="0.25">
      <c r="A2000" s="16"/>
      <c r="B2000" s="10"/>
      <c r="C2000" s="14" t="str">
        <f>IFERROR(INDEX(Menu!$C$6:$C$205,MATCH($B2000,Menu!$B$6:$B$205,0)),"")</f>
        <v/>
      </c>
      <c r="D2000" s="18"/>
      <c r="E2000" s="8" t="str">
        <f>IFERROR(INDEX(Menu!$E$6:$E$205,MATCH($B2000,Menu!$B$6:$B$205,0)),"")</f>
        <v/>
      </c>
      <c r="F2000" s="8" t="str">
        <f t="shared" si="155"/>
        <v/>
      </c>
      <c r="G2000" s="15" t="str">
        <f>IFERROR(INDEX(Menu!$D$6:$D$205,MATCH($B2000,Menu!$B$6:$B$205,0)),"")</f>
        <v/>
      </c>
      <c r="H2000" s="15" t="str">
        <f t="shared" si="156"/>
        <v/>
      </c>
      <c r="I2000" s="15" t="str">
        <f t="shared" si="157"/>
        <v/>
      </c>
      <c r="J2000" s="10"/>
      <c r="K2000" s="10"/>
      <c r="L2000" t="str">
        <f t="shared" si="158"/>
        <v/>
      </c>
      <c r="M2000" s="14" t="str">
        <f t="shared" si="159"/>
        <v/>
      </c>
    </row>
    <row r="2001" spans="1:13" x14ac:dyDescent="0.25">
      <c r="A2001" s="16"/>
      <c r="B2001" s="10"/>
      <c r="C2001" s="14" t="str">
        <f>IFERROR(INDEX(Menu!$C$6:$C$205,MATCH($B2001,Menu!$B$6:$B$205,0)),"")</f>
        <v/>
      </c>
      <c r="D2001" s="18"/>
      <c r="E2001" s="8" t="str">
        <f>IFERROR(INDEX(Menu!$E$6:$E$205,MATCH($B2001,Menu!$B$6:$B$205,0)),"")</f>
        <v/>
      </c>
      <c r="F2001" s="8" t="str">
        <f t="shared" si="155"/>
        <v/>
      </c>
      <c r="G2001" s="15" t="str">
        <f>IFERROR(INDEX(Menu!$D$6:$D$205,MATCH($B2001,Menu!$B$6:$B$205,0)),"")</f>
        <v/>
      </c>
      <c r="H2001" s="15" t="str">
        <f t="shared" si="156"/>
        <v/>
      </c>
      <c r="I2001" s="15" t="str">
        <f t="shared" si="157"/>
        <v/>
      </c>
      <c r="J2001" s="10"/>
      <c r="K2001" s="10"/>
      <c r="L2001" t="str">
        <f t="shared" si="158"/>
        <v/>
      </c>
      <c r="M2001" s="14" t="str">
        <f t="shared" si="159"/>
        <v/>
      </c>
    </row>
    <row r="2002" spans="1:13" x14ac:dyDescent="0.25">
      <c r="A2002" s="16"/>
      <c r="B2002" s="10"/>
      <c r="C2002" s="14" t="str">
        <f>IFERROR(INDEX(Menu!$C$6:$C$205,MATCH($B2002,Menu!$B$6:$B$205,0)),"")</f>
        <v/>
      </c>
      <c r="D2002" s="18"/>
      <c r="E2002" s="8" t="str">
        <f>IFERROR(INDEX(Menu!$E$6:$E$205,MATCH($B2002,Menu!$B$6:$B$205,0)),"")</f>
        <v/>
      </c>
      <c r="F2002" s="8" t="str">
        <f t="shared" si="155"/>
        <v/>
      </c>
      <c r="G2002" s="15" t="str">
        <f>IFERROR(INDEX(Menu!$D$6:$D$205,MATCH($B2002,Menu!$B$6:$B$205,0)),"")</f>
        <v/>
      </c>
      <c r="H2002" s="15" t="str">
        <f t="shared" si="156"/>
        <v/>
      </c>
      <c r="I2002" s="15" t="str">
        <f t="shared" si="157"/>
        <v/>
      </c>
      <c r="J2002" s="10"/>
      <c r="K2002" s="10"/>
      <c r="L2002" t="str">
        <f t="shared" si="158"/>
        <v/>
      </c>
      <c r="M2002" s="14" t="str">
        <f t="shared" si="159"/>
        <v/>
      </c>
    </row>
    <row r="2003" spans="1:13" x14ac:dyDescent="0.25">
      <c r="A2003" s="16"/>
      <c r="B2003" s="10"/>
      <c r="C2003" s="14" t="str">
        <f>IFERROR(INDEX(Menu!$C$6:$C$205,MATCH($B2003,Menu!$B$6:$B$205,0)),"")</f>
        <v/>
      </c>
      <c r="D2003" s="18"/>
      <c r="E2003" s="8" t="str">
        <f>IFERROR(INDEX(Menu!$E$6:$E$205,MATCH($B2003,Menu!$B$6:$B$205,0)),"")</f>
        <v/>
      </c>
      <c r="F2003" s="8" t="str">
        <f t="shared" si="155"/>
        <v/>
      </c>
      <c r="G2003" s="15" t="str">
        <f>IFERROR(INDEX(Menu!$D$6:$D$205,MATCH($B2003,Menu!$B$6:$B$205,0)),"")</f>
        <v/>
      </c>
      <c r="H2003" s="15" t="str">
        <f t="shared" si="156"/>
        <v/>
      </c>
      <c r="I2003" s="15" t="str">
        <f t="shared" si="157"/>
        <v/>
      </c>
      <c r="J2003" s="10"/>
      <c r="K2003" s="10"/>
      <c r="L2003" t="str">
        <f t="shared" si="158"/>
        <v/>
      </c>
      <c r="M2003" s="14" t="str">
        <f t="shared" si="159"/>
        <v/>
      </c>
    </row>
    <row r="2004" spans="1:13" x14ac:dyDescent="0.25">
      <c r="A2004" s="16"/>
      <c r="B2004" s="10"/>
      <c r="C2004" s="14" t="str">
        <f>IFERROR(INDEX(Menu!$C$6:$C$205,MATCH($B2004,Menu!$B$6:$B$205,0)),"")</f>
        <v/>
      </c>
      <c r="D2004" s="18"/>
      <c r="E2004" s="8" t="str">
        <f>IFERROR(INDEX(Menu!$E$6:$E$205,MATCH($B2004,Menu!$B$6:$B$205,0)),"")</f>
        <v/>
      </c>
      <c r="F2004" s="8" t="str">
        <f t="shared" si="155"/>
        <v/>
      </c>
      <c r="G2004" s="15" t="str">
        <f>IFERROR(INDEX(Menu!$D$6:$D$205,MATCH($B2004,Menu!$B$6:$B$205,0)),"")</f>
        <v/>
      </c>
      <c r="H2004" s="15" t="str">
        <f t="shared" si="156"/>
        <v/>
      </c>
      <c r="I2004" s="15" t="str">
        <f t="shared" si="157"/>
        <v/>
      </c>
      <c r="J2004" s="10"/>
      <c r="K2004" s="10"/>
      <c r="L2004" t="str">
        <f t="shared" si="158"/>
        <v/>
      </c>
      <c r="M2004" s="14" t="str">
        <f t="shared" si="159"/>
        <v/>
      </c>
    </row>
    <row r="2005" spans="1:13" x14ac:dyDescent="0.25">
      <c r="A2005" s="16"/>
      <c r="B2005" s="10"/>
      <c r="C2005" s="14" t="str">
        <f>IFERROR(INDEX(Menu!$C$6:$C$205,MATCH($B2005,Menu!$B$6:$B$205,0)),"")</f>
        <v/>
      </c>
      <c r="D2005" s="18"/>
      <c r="E2005" s="8" t="str">
        <f>IFERROR(INDEX(Menu!$E$6:$E$205,MATCH($B2005,Menu!$B$6:$B$205,0)),"")</f>
        <v/>
      </c>
      <c r="F2005" s="8" t="str">
        <f t="shared" si="155"/>
        <v/>
      </c>
      <c r="G2005" s="15" t="str">
        <f>IFERROR(INDEX(Menu!$D$6:$D$205,MATCH($B2005,Menu!$B$6:$B$205,0)),"")</f>
        <v/>
      </c>
      <c r="H2005" s="15" t="str">
        <f t="shared" si="156"/>
        <v/>
      </c>
      <c r="I2005" s="15" t="str">
        <f t="shared" si="157"/>
        <v/>
      </c>
      <c r="J2005" s="10"/>
      <c r="K2005" s="10"/>
      <c r="L2005" t="str">
        <f t="shared" si="158"/>
        <v/>
      </c>
      <c r="M2005" s="14" t="str">
        <f t="shared" si="159"/>
        <v/>
      </c>
    </row>
    <row r="2006" spans="1:13" x14ac:dyDescent="0.25">
      <c r="A2006" s="16"/>
      <c r="B2006" s="10"/>
      <c r="C2006" s="14" t="str">
        <f>IFERROR(INDEX(Menu!$C$6:$C$205,MATCH($B2006,Menu!$B$6:$B$205,0)),"")</f>
        <v/>
      </c>
      <c r="D2006" s="18"/>
      <c r="E2006" s="8" t="str">
        <f>IFERROR(INDEX(Menu!$E$6:$E$205,MATCH($B2006,Menu!$B$6:$B$205,0)),"")</f>
        <v/>
      </c>
      <c r="F2006" s="8" t="str">
        <f t="shared" si="155"/>
        <v/>
      </c>
      <c r="G2006" s="15" t="str">
        <f>IFERROR(INDEX(Menu!$D$6:$D$205,MATCH($B2006,Menu!$B$6:$B$205,0)),"")</f>
        <v/>
      </c>
      <c r="H2006" s="15" t="str">
        <f t="shared" si="156"/>
        <v/>
      </c>
      <c r="I2006" s="15" t="str">
        <f t="shared" si="157"/>
        <v/>
      </c>
      <c r="J2006" s="10"/>
      <c r="K2006" s="10"/>
      <c r="L2006" t="str">
        <f t="shared" si="158"/>
        <v/>
      </c>
      <c r="M2006" s="14" t="str">
        <f t="shared" si="159"/>
        <v/>
      </c>
    </row>
    <row r="2007" spans="1:13" x14ac:dyDescent="0.25">
      <c r="A2007" s="16"/>
      <c r="B2007" s="10"/>
      <c r="C2007" s="14" t="str">
        <f>IFERROR(INDEX(Menu!$C$6:$C$205,MATCH($B2007,Menu!$B$6:$B$205,0)),"")</f>
        <v/>
      </c>
      <c r="D2007" s="18"/>
      <c r="E2007" s="8" t="str">
        <f>IFERROR(INDEX(Menu!$E$6:$E$205,MATCH($B2007,Menu!$B$6:$B$205,0)),"")</f>
        <v/>
      </c>
      <c r="F2007" s="8" t="str">
        <f t="shared" si="155"/>
        <v/>
      </c>
      <c r="G2007" s="15" t="str">
        <f>IFERROR(INDEX(Menu!$D$6:$D$205,MATCH($B2007,Menu!$B$6:$B$205,0)),"")</f>
        <v/>
      </c>
      <c r="H2007" s="15" t="str">
        <f t="shared" si="156"/>
        <v/>
      </c>
      <c r="I2007" s="15" t="str">
        <f t="shared" si="157"/>
        <v/>
      </c>
      <c r="J2007" s="10"/>
      <c r="K2007" s="10"/>
      <c r="L2007" t="str">
        <f t="shared" si="158"/>
        <v/>
      </c>
      <c r="M2007" s="14" t="str">
        <f t="shared" si="159"/>
        <v/>
      </c>
    </row>
    <row r="2008" spans="1:13" x14ac:dyDescent="0.25">
      <c r="A2008" s="16"/>
      <c r="B2008" s="10"/>
      <c r="C2008" s="14" t="str">
        <f>IFERROR(INDEX(Menu!$C$6:$C$205,MATCH($B2008,Menu!$B$6:$B$205,0)),"")</f>
        <v/>
      </c>
      <c r="D2008" s="18"/>
      <c r="E2008" s="8" t="str">
        <f>IFERROR(INDEX(Menu!$E$6:$E$205,MATCH($B2008,Menu!$B$6:$B$205,0)),"")</f>
        <v/>
      </c>
      <c r="F2008" s="8" t="str">
        <f t="shared" si="155"/>
        <v/>
      </c>
      <c r="G2008" s="15" t="str">
        <f>IFERROR(INDEX(Menu!$D$6:$D$205,MATCH($B2008,Menu!$B$6:$B$205,0)),"")</f>
        <v/>
      </c>
      <c r="H2008" s="15" t="str">
        <f t="shared" si="156"/>
        <v/>
      </c>
      <c r="I2008" s="15" t="str">
        <f t="shared" si="157"/>
        <v/>
      </c>
      <c r="J2008" s="10"/>
      <c r="K2008" s="10"/>
      <c r="L2008" t="str">
        <f t="shared" si="158"/>
        <v/>
      </c>
      <c r="M2008" s="14" t="str">
        <f t="shared" si="159"/>
        <v/>
      </c>
    </row>
    <row r="2009" spans="1:13" x14ac:dyDescent="0.25">
      <c r="A2009" s="16"/>
      <c r="B2009" s="10"/>
      <c r="C2009" s="14" t="str">
        <f>IFERROR(INDEX(Menu!$C$6:$C$205,MATCH($B2009,Menu!$B$6:$B$205,0)),"")</f>
        <v/>
      </c>
      <c r="D2009" s="18"/>
      <c r="E2009" s="8" t="str">
        <f>IFERROR(INDEX(Menu!$E$6:$E$205,MATCH($B2009,Menu!$B$6:$B$205,0)),"")</f>
        <v/>
      </c>
      <c r="F2009" s="8" t="str">
        <f t="shared" si="155"/>
        <v/>
      </c>
      <c r="G2009" s="15" t="str">
        <f>IFERROR(INDEX(Menu!$D$6:$D$205,MATCH($B2009,Menu!$B$6:$B$205,0)),"")</f>
        <v/>
      </c>
      <c r="H2009" s="15" t="str">
        <f t="shared" si="156"/>
        <v/>
      </c>
      <c r="I2009" s="15" t="str">
        <f t="shared" si="157"/>
        <v/>
      </c>
      <c r="J2009" s="10"/>
      <c r="K2009" s="10"/>
      <c r="L2009" t="str">
        <f t="shared" si="158"/>
        <v/>
      </c>
      <c r="M2009" s="14" t="str">
        <f t="shared" si="159"/>
        <v/>
      </c>
    </row>
    <row r="2010" spans="1:13" x14ac:dyDescent="0.25">
      <c r="A2010" s="16"/>
      <c r="B2010" s="10"/>
      <c r="C2010" s="14" t="str">
        <f>IFERROR(INDEX(Menu!$C$6:$C$205,MATCH($B2010,Menu!$B$6:$B$205,0)),"")</f>
        <v/>
      </c>
      <c r="D2010" s="18"/>
      <c r="E2010" s="8" t="str">
        <f>IFERROR(INDEX(Menu!$E$6:$E$205,MATCH($B2010,Menu!$B$6:$B$205,0)),"")</f>
        <v/>
      </c>
      <c r="F2010" s="8" t="str">
        <f t="shared" si="155"/>
        <v/>
      </c>
      <c r="G2010" s="15" t="str">
        <f>IFERROR(INDEX(Menu!$D$6:$D$205,MATCH($B2010,Menu!$B$6:$B$205,0)),"")</f>
        <v/>
      </c>
      <c r="H2010" s="15" t="str">
        <f t="shared" si="156"/>
        <v/>
      </c>
      <c r="I2010" s="15" t="str">
        <f t="shared" si="157"/>
        <v/>
      </c>
      <c r="J2010" s="10"/>
      <c r="K2010" s="10"/>
      <c r="L2010" t="str">
        <f t="shared" si="158"/>
        <v/>
      </c>
      <c r="M2010" s="14" t="str">
        <f t="shared" si="159"/>
        <v/>
      </c>
    </row>
    <row r="2011" spans="1:13" x14ac:dyDescent="0.25">
      <c r="A2011" s="16"/>
      <c r="B2011" s="10"/>
      <c r="C2011" s="14" t="str">
        <f>IFERROR(INDEX(Menu!$C$6:$C$205,MATCH($B2011,Menu!$B$6:$B$205,0)),"")</f>
        <v/>
      </c>
      <c r="D2011" s="18"/>
      <c r="E2011" s="8" t="str">
        <f>IFERROR(INDEX(Menu!$E$6:$E$205,MATCH($B2011,Menu!$B$6:$B$205,0)),"")</f>
        <v/>
      </c>
      <c r="F2011" s="8" t="str">
        <f t="shared" si="155"/>
        <v/>
      </c>
      <c r="G2011" s="15" t="str">
        <f>IFERROR(INDEX(Menu!$D$6:$D$205,MATCH($B2011,Menu!$B$6:$B$205,0)),"")</f>
        <v/>
      </c>
      <c r="H2011" s="15" t="str">
        <f t="shared" si="156"/>
        <v/>
      </c>
      <c r="I2011" s="15" t="str">
        <f t="shared" si="157"/>
        <v/>
      </c>
      <c r="J2011" s="10"/>
      <c r="K2011" s="10"/>
      <c r="L2011" t="str">
        <f t="shared" si="158"/>
        <v/>
      </c>
      <c r="M2011" s="14" t="str">
        <f t="shared" si="159"/>
        <v/>
      </c>
    </row>
    <row r="2012" spans="1:13" x14ac:dyDescent="0.25">
      <c r="A2012" s="16"/>
      <c r="B2012" s="10"/>
      <c r="C2012" s="14" t="str">
        <f>IFERROR(INDEX(Menu!$C$6:$C$205,MATCH($B2012,Menu!$B$6:$B$205,0)),"")</f>
        <v/>
      </c>
      <c r="D2012" s="18"/>
      <c r="E2012" s="8" t="str">
        <f>IFERROR(INDEX(Menu!$E$6:$E$205,MATCH($B2012,Menu!$B$6:$B$205,0)),"")</f>
        <v/>
      </c>
      <c r="F2012" s="8" t="str">
        <f t="shared" si="155"/>
        <v/>
      </c>
      <c r="G2012" s="15" t="str">
        <f>IFERROR(INDEX(Menu!$D$6:$D$205,MATCH($B2012,Menu!$B$6:$B$205,0)),"")</f>
        <v/>
      </c>
      <c r="H2012" s="15" t="str">
        <f t="shared" si="156"/>
        <v/>
      </c>
      <c r="I2012" s="15" t="str">
        <f t="shared" si="157"/>
        <v/>
      </c>
      <c r="J2012" s="10"/>
      <c r="K2012" s="10"/>
      <c r="L2012" t="str">
        <f t="shared" si="158"/>
        <v/>
      </c>
      <c r="M2012" s="14" t="str">
        <f t="shared" si="159"/>
        <v/>
      </c>
    </row>
    <row r="2013" spans="1:13" x14ac:dyDescent="0.25">
      <c r="A2013" s="16"/>
      <c r="B2013" s="10"/>
      <c r="C2013" s="14" t="str">
        <f>IFERROR(INDEX(Menu!$C$6:$C$205,MATCH($B2013,Menu!$B$6:$B$205,0)),"")</f>
        <v/>
      </c>
      <c r="D2013" s="18"/>
      <c r="E2013" s="8" t="str">
        <f>IFERROR(INDEX(Menu!$E$6:$E$205,MATCH($B2013,Menu!$B$6:$B$205,0)),"")</f>
        <v/>
      </c>
      <c r="F2013" s="8" t="str">
        <f t="shared" si="155"/>
        <v/>
      </c>
      <c r="G2013" s="15" t="str">
        <f>IFERROR(INDEX(Menu!$D$6:$D$205,MATCH($B2013,Menu!$B$6:$B$205,0)),"")</f>
        <v/>
      </c>
      <c r="H2013" s="15" t="str">
        <f t="shared" si="156"/>
        <v/>
      </c>
      <c r="I2013" s="15" t="str">
        <f t="shared" si="157"/>
        <v/>
      </c>
      <c r="J2013" s="10"/>
      <c r="K2013" s="10"/>
      <c r="L2013" t="str">
        <f t="shared" si="158"/>
        <v/>
      </c>
      <c r="M2013" s="14" t="str">
        <f t="shared" si="159"/>
        <v/>
      </c>
    </row>
    <row r="2014" spans="1:13" x14ac:dyDescent="0.25">
      <c r="A2014" s="16"/>
      <c r="B2014" s="10"/>
      <c r="C2014" s="14" t="str">
        <f>IFERROR(INDEX(Menu!$C$6:$C$205,MATCH($B2014,Menu!$B$6:$B$205,0)),"")</f>
        <v/>
      </c>
      <c r="D2014" s="18"/>
      <c r="E2014" s="8" t="str">
        <f>IFERROR(INDEX(Menu!$E$6:$E$205,MATCH($B2014,Menu!$B$6:$B$205,0)),"")</f>
        <v/>
      </c>
      <c r="F2014" s="8" t="str">
        <f t="shared" si="155"/>
        <v/>
      </c>
      <c r="G2014" s="15" t="str">
        <f>IFERROR(INDEX(Menu!$D$6:$D$205,MATCH($B2014,Menu!$B$6:$B$205,0)),"")</f>
        <v/>
      </c>
      <c r="H2014" s="15" t="str">
        <f t="shared" si="156"/>
        <v/>
      </c>
      <c r="I2014" s="15" t="str">
        <f t="shared" si="157"/>
        <v/>
      </c>
      <c r="J2014" s="10"/>
      <c r="K2014" s="10"/>
      <c r="L2014" t="str">
        <f t="shared" si="158"/>
        <v/>
      </c>
      <c r="M2014" s="14" t="str">
        <f t="shared" si="159"/>
        <v/>
      </c>
    </row>
    <row r="2015" spans="1:13" x14ac:dyDescent="0.25">
      <c r="A2015" s="16"/>
      <c r="B2015" s="10"/>
      <c r="C2015" s="14" t="str">
        <f>IFERROR(INDEX(Menu!$C$6:$C$205,MATCH($B2015,Menu!$B$6:$B$205,0)),"")</f>
        <v/>
      </c>
      <c r="D2015" s="18"/>
      <c r="E2015" s="8" t="str">
        <f>IFERROR(INDEX(Menu!$E$6:$E$205,MATCH($B2015,Menu!$B$6:$B$205,0)),"")</f>
        <v/>
      </c>
      <c r="F2015" s="8" t="str">
        <f t="shared" si="155"/>
        <v/>
      </c>
      <c r="G2015" s="15" t="str">
        <f>IFERROR(INDEX(Menu!$D$6:$D$205,MATCH($B2015,Menu!$B$6:$B$205,0)),"")</f>
        <v/>
      </c>
      <c r="H2015" s="15" t="str">
        <f t="shared" si="156"/>
        <v/>
      </c>
      <c r="I2015" s="15" t="str">
        <f t="shared" si="157"/>
        <v/>
      </c>
      <c r="J2015" s="10"/>
      <c r="K2015" s="10"/>
      <c r="L2015" t="str">
        <f t="shared" si="158"/>
        <v/>
      </c>
      <c r="M2015" s="14" t="str">
        <f t="shared" si="159"/>
        <v/>
      </c>
    </row>
    <row r="2016" spans="1:13" x14ac:dyDescent="0.25">
      <c r="A2016" s="16"/>
      <c r="B2016" s="10"/>
      <c r="C2016" s="14" t="str">
        <f>IFERROR(INDEX(Menu!$C$6:$C$205,MATCH($B2016,Menu!$B$6:$B$205,0)),"")</f>
        <v/>
      </c>
      <c r="D2016" s="18"/>
      <c r="E2016" s="8" t="str">
        <f>IFERROR(INDEX(Menu!$E$6:$E$205,MATCH($B2016,Menu!$B$6:$B$205,0)),"")</f>
        <v/>
      </c>
      <c r="F2016" s="8" t="str">
        <f t="shared" si="155"/>
        <v/>
      </c>
      <c r="G2016" s="15" t="str">
        <f>IFERROR(INDEX(Menu!$D$6:$D$205,MATCH($B2016,Menu!$B$6:$B$205,0)),"")</f>
        <v/>
      </c>
      <c r="H2016" s="15" t="str">
        <f t="shared" si="156"/>
        <v/>
      </c>
      <c r="I2016" s="15" t="str">
        <f t="shared" si="157"/>
        <v/>
      </c>
      <c r="J2016" s="10"/>
      <c r="K2016" s="10"/>
      <c r="L2016" t="str">
        <f t="shared" si="158"/>
        <v/>
      </c>
      <c r="M2016" s="14" t="str">
        <f t="shared" si="159"/>
        <v/>
      </c>
    </row>
    <row r="2017" spans="1:13" x14ac:dyDescent="0.25">
      <c r="A2017" s="16"/>
      <c r="B2017" s="10"/>
      <c r="C2017" s="14" t="str">
        <f>IFERROR(INDEX(Menu!$C$6:$C$205,MATCH($B2017,Menu!$B$6:$B$205,0)),"")</f>
        <v/>
      </c>
      <c r="D2017" s="18"/>
      <c r="E2017" s="8" t="str">
        <f>IFERROR(INDEX(Menu!$E$6:$E$205,MATCH($B2017,Menu!$B$6:$B$205,0)),"")</f>
        <v/>
      </c>
      <c r="F2017" s="8" t="str">
        <f t="shared" si="155"/>
        <v/>
      </c>
      <c r="G2017" s="15" t="str">
        <f>IFERROR(INDEX(Menu!$D$6:$D$205,MATCH($B2017,Menu!$B$6:$B$205,0)),"")</f>
        <v/>
      </c>
      <c r="H2017" s="15" t="str">
        <f t="shared" si="156"/>
        <v/>
      </c>
      <c r="I2017" s="15" t="str">
        <f t="shared" si="157"/>
        <v/>
      </c>
      <c r="J2017" s="10"/>
      <c r="K2017" s="10"/>
      <c r="L2017" t="str">
        <f t="shared" si="158"/>
        <v/>
      </c>
      <c r="M2017" s="14" t="str">
        <f t="shared" si="159"/>
        <v/>
      </c>
    </row>
    <row r="2018" spans="1:13" x14ac:dyDescent="0.25">
      <c r="A2018" s="16"/>
      <c r="B2018" s="10"/>
      <c r="C2018" s="14" t="str">
        <f>IFERROR(INDEX(Menu!$C$6:$C$205,MATCH($B2018,Menu!$B$6:$B$205,0)),"")</f>
        <v/>
      </c>
      <c r="D2018" s="18"/>
      <c r="E2018" s="8" t="str">
        <f>IFERROR(INDEX(Menu!$E$6:$E$205,MATCH($B2018,Menu!$B$6:$B$205,0)),"")</f>
        <v/>
      </c>
      <c r="F2018" s="8" t="str">
        <f t="shared" si="155"/>
        <v/>
      </c>
      <c r="G2018" s="15" t="str">
        <f>IFERROR(INDEX(Menu!$D$6:$D$205,MATCH($B2018,Menu!$B$6:$B$205,0)),"")</f>
        <v/>
      </c>
      <c r="H2018" s="15" t="str">
        <f t="shared" si="156"/>
        <v/>
      </c>
      <c r="I2018" s="15" t="str">
        <f t="shared" si="157"/>
        <v/>
      </c>
      <c r="J2018" s="10"/>
      <c r="K2018" s="10"/>
      <c r="L2018" t="str">
        <f t="shared" si="158"/>
        <v/>
      </c>
      <c r="M2018" s="14" t="str">
        <f t="shared" si="159"/>
        <v/>
      </c>
    </row>
    <row r="2019" spans="1:13" x14ac:dyDescent="0.25">
      <c r="A2019" s="16"/>
      <c r="B2019" s="10"/>
      <c r="C2019" s="14" t="str">
        <f>IFERROR(INDEX(Menu!$C$6:$C$205,MATCH($B2019,Menu!$B$6:$B$205,0)),"")</f>
        <v/>
      </c>
      <c r="D2019" s="18"/>
      <c r="E2019" s="8" t="str">
        <f>IFERROR(INDEX(Menu!$E$6:$E$205,MATCH($B2019,Menu!$B$6:$B$205,0)),"")</f>
        <v/>
      </c>
      <c r="F2019" s="8" t="str">
        <f t="shared" si="155"/>
        <v/>
      </c>
      <c r="G2019" s="15" t="str">
        <f>IFERROR(INDEX(Menu!$D$6:$D$205,MATCH($B2019,Menu!$B$6:$B$205,0)),"")</f>
        <v/>
      </c>
      <c r="H2019" s="15" t="str">
        <f t="shared" si="156"/>
        <v/>
      </c>
      <c r="I2019" s="15" t="str">
        <f t="shared" si="157"/>
        <v/>
      </c>
      <c r="J2019" s="10"/>
      <c r="K2019" s="10"/>
      <c r="L2019" t="str">
        <f t="shared" si="158"/>
        <v/>
      </c>
      <c r="M2019" s="14" t="str">
        <f t="shared" si="159"/>
        <v/>
      </c>
    </row>
    <row r="2020" spans="1:13" x14ac:dyDescent="0.25">
      <c r="A2020" s="16"/>
      <c r="B2020" s="10"/>
      <c r="C2020" s="14" t="str">
        <f>IFERROR(INDEX(Menu!$C$6:$C$205,MATCH($B2020,Menu!$B$6:$B$205,0)),"")</f>
        <v/>
      </c>
      <c r="D2020" s="18"/>
      <c r="E2020" s="8" t="str">
        <f>IFERROR(INDEX(Menu!$E$6:$E$205,MATCH($B2020,Menu!$B$6:$B$205,0)),"")</f>
        <v/>
      </c>
      <c r="F2020" s="8" t="str">
        <f t="shared" si="155"/>
        <v/>
      </c>
      <c r="G2020" s="15" t="str">
        <f>IFERROR(INDEX(Menu!$D$6:$D$205,MATCH($B2020,Menu!$B$6:$B$205,0)),"")</f>
        <v/>
      </c>
      <c r="H2020" s="15" t="str">
        <f t="shared" si="156"/>
        <v/>
      </c>
      <c r="I2020" s="15" t="str">
        <f t="shared" si="157"/>
        <v/>
      </c>
      <c r="J2020" s="10"/>
      <c r="K2020" s="10"/>
      <c r="L2020" t="str">
        <f t="shared" si="158"/>
        <v/>
      </c>
      <c r="M2020" s="14" t="str">
        <f t="shared" si="159"/>
        <v/>
      </c>
    </row>
    <row r="2021" spans="1:13" x14ac:dyDescent="0.25">
      <c r="A2021" s="16"/>
      <c r="B2021" s="10"/>
      <c r="C2021" s="14" t="str">
        <f>IFERROR(INDEX(Menu!$C$6:$C$205,MATCH($B2021,Menu!$B$6:$B$205,0)),"")</f>
        <v/>
      </c>
      <c r="D2021" s="18"/>
      <c r="E2021" s="8" t="str">
        <f>IFERROR(INDEX(Menu!$E$6:$E$205,MATCH($B2021,Menu!$B$6:$B$205,0)),"")</f>
        <v/>
      </c>
      <c r="F2021" s="8" t="str">
        <f t="shared" si="155"/>
        <v/>
      </c>
      <c r="G2021" s="15" t="str">
        <f>IFERROR(INDEX(Menu!$D$6:$D$205,MATCH($B2021,Menu!$B$6:$B$205,0)),"")</f>
        <v/>
      </c>
      <c r="H2021" s="15" t="str">
        <f t="shared" si="156"/>
        <v/>
      </c>
      <c r="I2021" s="15" t="str">
        <f t="shared" si="157"/>
        <v/>
      </c>
      <c r="J2021" s="10"/>
      <c r="K2021" s="10"/>
      <c r="L2021" t="str">
        <f t="shared" si="158"/>
        <v/>
      </c>
      <c r="M2021" s="14" t="str">
        <f t="shared" si="159"/>
        <v/>
      </c>
    </row>
    <row r="2022" spans="1:13" x14ac:dyDescent="0.25">
      <c r="A2022" s="16"/>
      <c r="B2022" s="10"/>
      <c r="C2022" s="14" t="str">
        <f>IFERROR(INDEX(Menu!$C$6:$C$205,MATCH($B2022,Menu!$B$6:$B$205,0)),"")</f>
        <v/>
      </c>
      <c r="D2022" s="18"/>
      <c r="E2022" s="8" t="str">
        <f>IFERROR(INDEX(Menu!$E$6:$E$205,MATCH($B2022,Menu!$B$6:$B$205,0)),"")</f>
        <v/>
      </c>
      <c r="F2022" s="8" t="str">
        <f t="shared" si="155"/>
        <v/>
      </c>
      <c r="G2022" s="15" t="str">
        <f>IFERROR(INDEX(Menu!$D$6:$D$205,MATCH($B2022,Menu!$B$6:$B$205,0)),"")</f>
        <v/>
      </c>
      <c r="H2022" s="15" t="str">
        <f t="shared" si="156"/>
        <v/>
      </c>
      <c r="I2022" s="15" t="str">
        <f t="shared" si="157"/>
        <v/>
      </c>
      <c r="J2022" s="10"/>
      <c r="K2022" s="10"/>
      <c r="L2022" t="str">
        <f t="shared" si="158"/>
        <v/>
      </c>
      <c r="M2022" s="14" t="str">
        <f t="shared" si="159"/>
        <v/>
      </c>
    </row>
    <row r="2023" spans="1:13" x14ac:dyDescent="0.25">
      <c r="A2023" s="16"/>
      <c r="B2023" s="10"/>
      <c r="C2023" s="14" t="str">
        <f>IFERROR(INDEX(Menu!$C$6:$C$205,MATCH($B2023,Menu!$B$6:$B$205,0)),"")</f>
        <v/>
      </c>
      <c r="D2023" s="18"/>
      <c r="E2023" s="8" t="str">
        <f>IFERROR(INDEX(Menu!$E$6:$E$205,MATCH($B2023,Menu!$B$6:$B$205,0)),"")</f>
        <v/>
      </c>
      <c r="F2023" s="8" t="str">
        <f t="shared" si="155"/>
        <v/>
      </c>
      <c r="G2023" s="15" t="str">
        <f>IFERROR(INDEX(Menu!$D$6:$D$205,MATCH($B2023,Menu!$B$6:$B$205,0)),"")</f>
        <v/>
      </c>
      <c r="H2023" s="15" t="str">
        <f t="shared" si="156"/>
        <v/>
      </c>
      <c r="I2023" s="15" t="str">
        <f t="shared" si="157"/>
        <v/>
      </c>
      <c r="J2023" s="10"/>
      <c r="K2023" s="10"/>
      <c r="L2023" t="str">
        <f t="shared" si="158"/>
        <v/>
      </c>
      <c r="M2023" s="14" t="str">
        <f t="shared" si="159"/>
        <v/>
      </c>
    </row>
    <row r="2024" spans="1:13" x14ac:dyDescent="0.25">
      <c r="A2024" s="16"/>
      <c r="B2024" s="10"/>
      <c r="C2024" s="14" t="str">
        <f>IFERROR(INDEX(Menu!$C$6:$C$205,MATCH($B2024,Menu!$B$6:$B$205,0)),"")</f>
        <v/>
      </c>
      <c r="D2024" s="18"/>
      <c r="E2024" s="8" t="str">
        <f>IFERROR(INDEX(Menu!$E$6:$E$205,MATCH($B2024,Menu!$B$6:$B$205,0)),"")</f>
        <v/>
      </c>
      <c r="F2024" s="8" t="str">
        <f t="shared" si="155"/>
        <v/>
      </c>
      <c r="G2024" s="15" t="str">
        <f>IFERROR(INDEX(Menu!$D$6:$D$205,MATCH($B2024,Menu!$B$6:$B$205,0)),"")</f>
        <v/>
      </c>
      <c r="H2024" s="15" t="str">
        <f t="shared" si="156"/>
        <v/>
      </c>
      <c r="I2024" s="15" t="str">
        <f t="shared" si="157"/>
        <v/>
      </c>
      <c r="J2024" s="10"/>
      <c r="K2024" s="10"/>
      <c r="L2024" t="str">
        <f t="shared" si="158"/>
        <v/>
      </c>
      <c r="M2024" s="14" t="str">
        <f t="shared" si="159"/>
        <v/>
      </c>
    </row>
    <row r="2025" spans="1:13" x14ac:dyDescent="0.25">
      <c r="A2025" s="16"/>
      <c r="B2025" s="10"/>
      <c r="C2025" s="14" t="str">
        <f>IFERROR(INDEX(Menu!$C$6:$C$205,MATCH($B2025,Menu!$B$6:$B$205,0)),"")</f>
        <v/>
      </c>
      <c r="D2025" s="18"/>
      <c r="E2025" s="8" t="str">
        <f>IFERROR(INDEX(Menu!$E$6:$E$205,MATCH($B2025,Menu!$B$6:$B$205,0)),"")</f>
        <v/>
      </c>
      <c r="F2025" s="8" t="str">
        <f t="shared" si="155"/>
        <v/>
      </c>
      <c r="G2025" s="15" t="str">
        <f>IFERROR(INDEX(Menu!$D$6:$D$205,MATCH($B2025,Menu!$B$6:$B$205,0)),"")</f>
        <v/>
      </c>
      <c r="H2025" s="15" t="str">
        <f t="shared" si="156"/>
        <v/>
      </c>
      <c r="I2025" s="15" t="str">
        <f t="shared" si="157"/>
        <v/>
      </c>
      <c r="J2025" s="10"/>
      <c r="K2025" s="10"/>
      <c r="L2025" t="str">
        <f t="shared" si="158"/>
        <v/>
      </c>
      <c r="M2025" s="14" t="str">
        <f t="shared" si="159"/>
        <v/>
      </c>
    </row>
    <row r="2026" spans="1:13" x14ac:dyDescent="0.25">
      <c r="A2026" s="16"/>
      <c r="B2026" s="10"/>
      <c r="C2026" s="14" t="str">
        <f>IFERROR(INDEX(Menu!$C$6:$C$205,MATCH($B2026,Menu!$B$6:$B$205,0)),"")</f>
        <v/>
      </c>
      <c r="D2026" s="18"/>
      <c r="E2026" s="8" t="str">
        <f>IFERROR(INDEX(Menu!$E$6:$E$205,MATCH($B2026,Menu!$B$6:$B$205,0)),"")</f>
        <v/>
      </c>
      <c r="F2026" s="8" t="str">
        <f t="shared" si="155"/>
        <v/>
      </c>
      <c r="G2026" s="15" t="str">
        <f>IFERROR(INDEX(Menu!$D$6:$D$205,MATCH($B2026,Menu!$B$6:$B$205,0)),"")</f>
        <v/>
      </c>
      <c r="H2026" s="15" t="str">
        <f t="shared" si="156"/>
        <v/>
      </c>
      <c r="I2026" s="15" t="str">
        <f t="shared" si="157"/>
        <v/>
      </c>
      <c r="J2026" s="10"/>
      <c r="K2026" s="10"/>
      <c r="L2026" t="str">
        <f t="shared" si="158"/>
        <v/>
      </c>
      <c r="M2026" s="14" t="str">
        <f t="shared" si="159"/>
        <v/>
      </c>
    </row>
    <row r="2027" spans="1:13" x14ac:dyDescent="0.25">
      <c r="A2027" s="16"/>
      <c r="B2027" s="10"/>
      <c r="C2027" s="14" t="str">
        <f>IFERROR(INDEX(Menu!$C$6:$C$205,MATCH($B2027,Menu!$B$6:$B$205,0)),"")</f>
        <v/>
      </c>
      <c r="D2027" s="18"/>
      <c r="E2027" s="8" t="str">
        <f>IFERROR(INDEX(Menu!$E$6:$E$205,MATCH($B2027,Menu!$B$6:$B$205,0)),"")</f>
        <v/>
      </c>
      <c r="F2027" s="8" t="str">
        <f t="shared" si="155"/>
        <v/>
      </c>
      <c r="G2027" s="15" t="str">
        <f>IFERROR(INDEX(Menu!$D$6:$D$205,MATCH($B2027,Menu!$B$6:$B$205,0)),"")</f>
        <v/>
      </c>
      <c r="H2027" s="15" t="str">
        <f t="shared" si="156"/>
        <v/>
      </c>
      <c r="I2027" s="15" t="str">
        <f t="shared" si="157"/>
        <v/>
      </c>
      <c r="J2027" s="10"/>
      <c r="K2027" s="10"/>
      <c r="L2027" t="str">
        <f t="shared" si="158"/>
        <v/>
      </c>
      <c r="M2027" s="14" t="str">
        <f t="shared" si="159"/>
        <v/>
      </c>
    </row>
    <row r="2028" spans="1:13" x14ac:dyDescent="0.25">
      <c r="A2028" s="16"/>
      <c r="B2028" s="10"/>
      <c r="C2028" s="14" t="str">
        <f>IFERROR(INDEX(Menu!$C$6:$C$205,MATCH($B2028,Menu!$B$6:$B$205,0)),"")</f>
        <v/>
      </c>
      <c r="D2028" s="18"/>
      <c r="E2028" s="8" t="str">
        <f>IFERROR(INDEX(Menu!$E$6:$E$205,MATCH($B2028,Menu!$B$6:$B$205,0)),"")</f>
        <v/>
      </c>
      <c r="F2028" s="8" t="str">
        <f t="shared" si="155"/>
        <v/>
      </c>
      <c r="G2028" s="15" t="str">
        <f>IFERROR(INDEX(Menu!$D$6:$D$205,MATCH($B2028,Menu!$B$6:$B$205,0)),"")</f>
        <v/>
      </c>
      <c r="H2028" s="15" t="str">
        <f t="shared" si="156"/>
        <v/>
      </c>
      <c r="I2028" s="15" t="str">
        <f t="shared" si="157"/>
        <v/>
      </c>
      <c r="J2028" s="10"/>
      <c r="K2028" s="10"/>
      <c r="L2028" t="str">
        <f t="shared" si="158"/>
        <v/>
      </c>
      <c r="M2028" s="14" t="str">
        <f t="shared" si="159"/>
        <v/>
      </c>
    </row>
    <row r="2029" spans="1:13" x14ac:dyDescent="0.25">
      <c r="A2029" s="16"/>
      <c r="B2029" s="10"/>
      <c r="C2029" s="14" t="str">
        <f>IFERROR(INDEX(Menu!$C$6:$C$205,MATCH($B2029,Menu!$B$6:$B$205,0)),"")</f>
        <v/>
      </c>
      <c r="D2029" s="18"/>
      <c r="E2029" s="8" t="str">
        <f>IFERROR(INDEX(Menu!$E$6:$E$205,MATCH($B2029,Menu!$B$6:$B$205,0)),"")</f>
        <v/>
      </c>
      <c r="F2029" s="8" t="str">
        <f t="shared" si="155"/>
        <v/>
      </c>
      <c r="G2029" s="15" t="str">
        <f>IFERROR(INDEX(Menu!$D$6:$D$205,MATCH($B2029,Menu!$B$6:$B$205,0)),"")</f>
        <v/>
      </c>
      <c r="H2029" s="15" t="str">
        <f t="shared" si="156"/>
        <v/>
      </c>
      <c r="I2029" s="15" t="str">
        <f t="shared" si="157"/>
        <v/>
      </c>
      <c r="J2029" s="10"/>
      <c r="K2029" s="10"/>
      <c r="L2029" t="str">
        <f t="shared" si="158"/>
        <v/>
      </c>
      <c r="M2029" s="14" t="str">
        <f t="shared" si="159"/>
        <v/>
      </c>
    </row>
    <row r="2030" spans="1:13" x14ac:dyDescent="0.25">
      <c r="A2030" s="16"/>
      <c r="B2030" s="10"/>
      <c r="C2030" s="14" t="str">
        <f>IFERROR(INDEX(Menu!$C$6:$C$205,MATCH($B2030,Menu!$B$6:$B$205,0)),"")</f>
        <v/>
      </c>
      <c r="D2030" s="18"/>
      <c r="E2030" s="8" t="str">
        <f>IFERROR(INDEX(Menu!$E$6:$E$205,MATCH($B2030,Menu!$B$6:$B$205,0)),"")</f>
        <v/>
      </c>
      <c r="F2030" s="8" t="str">
        <f t="shared" si="155"/>
        <v/>
      </c>
      <c r="G2030" s="15" t="str">
        <f>IFERROR(INDEX(Menu!$D$6:$D$205,MATCH($B2030,Menu!$B$6:$B$205,0)),"")</f>
        <v/>
      </c>
      <c r="H2030" s="15" t="str">
        <f t="shared" si="156"/>
        <v/>
      </c>
      <c r="I2030" s="15" t="str">
        <f t="shared" si="157"/>
        <v/>
      </c>
      <c r="J2030" s="10"/>
      <c r="K2030" s="10"/>
      <c r="L2030" t="str">
        <f t="shared" si="158"/>
        <v/>
      </c>
      <c r="M2030" s="14" t="str">
        <f t="shared" si="159"/>
        <v/>
      </c>
    </row>
    <row r="2031" spans="1:13" x14ac:dyDescent="0.25">
      <c r="A2031" s="16"/>
      <c r="B2031" s="10"/>
      <c r="C2031" s="14" t="str">
        <f>IFERROR(INDEX(Menu!$C$6:$C$205,MATCH($B2031,Menu!$B$6:$B$205,0)),"")</f>
        <v/>
      </c>
      <c r="D2031" s="18"/>
      <c r="E2031" s="8" t="str">
        <f>IFERROR(INDEX(Menu!$E$6:$E$205,MATCH($B2031,Menu!$B$6:$B$205,0)),"")</f>
        <v/>
      </c>
      <c r="F2031" s="8" t="str">
        <f t="shared" si="155"/>
        <v/>
      </c>
      <c r="G2031" s="15" t="str">
        <f>IFERROR(INDEX(Menu!$D$6:$D$205,MATCH($B2031,Menu!$B$6:$B$205,0)),"")</f>
        <v/>
      </c>
      <c r="H2031" s="15" t="str">
        <f t="shared" si="156"/>
        <v/>
      </c>
      <c r="I2031" s="15" t="str">
        <f t="shared" si="157"/>
        <v/>
      </c>
      <c r="J2031" s="10"/>
      <c r="K2031" s="10"/>
      <c r="L2031" t="str">
        <f t="shared" si="158"/>
        <v/>
      </c>
      <c r="M2031" s="14" t="str">
        <f t="shared" si="159"/>
        <v/>
      </c>
    </row>
    <row r="2032" spans="1:13" x14ac:dyDescent="0.25">
      <c r="A2032" s="16"/>
      <c r="B2032" s="10"/>
      <c r="C2032" s="14" t="str">
        <f>IFERROR(INDEX(Menu!$C$6:$C$205,MATCH($B2032,Menu!$B$6:$B$205,0)),"")</f>
        <v/>
      </c>
      <c r="D2032" s="18"/>
      <c r="E2032" s="8" t="str">
        <f>IFERROR(INDEX(Menu!$E$6:$E$205,MATCH($B2032,Menu!$B$6:$B$205,0)),"")</f>
        <v/>
      </c>
      <c r="F2032" s="8" t="str">
        <f t="shared" si="155"/>
        <v/>
      </c>
      <c r="G2032" s="15" t="str">
        <f>IFERROR(INDEX(Menu!$D$6:$D$205,MATCH($B2032,Menu!$B$6:$B$205,0)),"")</f>
        <v/>
      </c>
      <c r="H2032" s="15" t="str">
        <f t="shared" si="156"/>
        <v/>
      </c>
      <c r="I2032" s="15" t="str">
        <f t="shared" si="157"/>
        <v/>
      </c>
      <c r="J2032" s="10"/>
      <c r="K2032" s="10"/>
      <c r="L2032" t="str">
        <f t="shared" si="158"/>
        <v/>
      </c>
      <c r="M2032" s="14" t="str">
        <f t="shared" si="159"/>
        <v/>
      </c>
    </row>
    <row r="2033" spans="1:13" x14ac:dyDescent="0.25">
      <c r="A2033" s="16"/>
      <c r="B2033" s="10"/>
      <c r="C2033" s="14" t="str">
        <f>IFERROR(INDEX(Menu!$C$6:$C$205,MATCH($B2033,Menu!$B$6:$B$205,0)),"")</f>
        <v/>
      </c>
      <c r="D2033" s="18"/>
      <c r="E2033" s="8" t="str">
        <f>IFERROR(INDEX(Menu!$E$6:$E$205,MATCH($B2033,Menu!$B$6:$B$205,0)),"")</f>
        <v/>
      </c>
      <c r="F2033" s="8" t="str">
        <f t="shared" si="155"/>
        <v/>
      </c>
      <c r="G2033" s="15" t="str">
        <f>IFERROR(INDEX(Menu!$D$6:$D$205,MATCH($B2033,Menu!$B$6:$B$205,0)),"")</f>
        <v/>
      </c>
      <c r="H2033" s="15" t="str">
        <f t="shared" si="156"/>
        <v/>
      </c>
      <c r="I2033" s="15" t="str">
        <f t="shared" si="157"/>
        <v/>
      </c>
      <c r="J2033" s="10"/>
      <c r="K2033" s="10"/>
      <c r="L2033" t="str">
        <f t="shared" si="158"/>
        <v/>
      </c>
      <c r="M2033" s="14" t="str">
        <f t="shared" si="159"/>
        <v/>
      </c>
    </row>
    <row r="2034" spans="1:13" x14ac:dyDescent="0.25">
      <c r="A2034" s="16"/>
      <c r="B2034" s="10"/>
      <c r="C2034" s="14" t="str">
        <f>IFERROR(INDEX(Menu!$C$6:$C$205,MATCH($B2034,Menu!$B$6:$B$205,0)),"")</f>
        <v/>
      </c>
      <c r="D2034" s="18"/>
      <c r="E2034" s="8" t="str">
        <f>IFERROR(INDEX(Menu!$E$6:$E$205,MATCH($B2034,Menu!$B$6:$B$205,0)),"")</f>
        <v/>
      </c>
      <c r="F2034" s="8" t="str">
        <f t="shared" si="155"/>
        <v/>
      </c>
      <c r="G2034" s="15" t="str">
        <f>IFERROR(INDEX(Menu!$D$6:$D$205,MATCH($B2034,Menu!$B$6:$B$205,0)),"")</f>
        <v/>
      </c>
      <c r="H2034" s="15" t="str">
        <f t="shared" si="156"/>
        <v/>
      </c>
      <c r="I2034" s="15" t="str">
        <f t="shared" si="157"/>
        <v/>
      </c>
      <c r="J2034" s="10"/>
      <c r="K2034" s="10"/>
      <c r="L2034" t="str">
        <f t="shared" si="158"/>
        <v/>
      </c>
      <c r="M2034" s="14" t="str">
        <f t="shared" si="159"/>
        <v/>
      </c>
    </row>
    <row r="2035" spans="1:13" x14ac:dyDescent="0.25">
      <c r="A2035" s="16"/>
      <c r="B2035" s="10"/>
      <c r="C2035" s="14" t="str">
        <f>IFERROR(INDEX(Menu!$C$6:$C$205,MATCH($B2035,Menu!$B$6:$B$205,0)),"")</f>
        <v/>
      </c>
      <c r="D2035" s="18"/>
      <c r="E2035" s="8" t="str">
        <f>IFERROR(INDEX(Menu!$E$6:$E$205,MATCH($B2035,Menu!$B$6:$B$205,0)),"")</f>
        <v/>
      </c>
      <c r="F2035" s="8" t="str">
        <f t="shared" si="155"/>
        <v/>
      </c>
      <c r="G2035" s="15" t="str">
        <f>IFERROR(INDEX(Menu!$D$6:$D$205,MATCH($B2035,Menu!$B$6:$B$205,0)),"")</f>
        <v/>
      </c>
      <c r="H2035" s="15" t="str">
        <f t="shared" si="156"/>
        <v/>
      </c>
      <c r="I2035" s="15" t="str">
        <f t="shared" si="157"/>
        <v/>
      </c>
      <c r="J2035" s="10"/>
      <c r="K2035" s="10"/>
      <c r="L2035" t="str">
        <f t="shared" si="158"/>
        <v/>
      </c>
      <c r="M2035" s="14" t="str">
        <f t="shared" si="159"/>
        <v/>
      </c>
    </row>
    <row r="2036" spans="1:13" x14ac:dyDescent="0.25">
      <c r="A2036" s="16"/>
      <c r="B2036" s="10"/>
      <c r="C2036" s="14" t="str">
        <f>IFERROR(INDEX(Menu!$C$6:$C$205,MATCH($B2036,Menu!$B$6:$B$205,0)),"")</f>
        <v/>
      </c>
      <c r="D2036" s="18"/>
      <c r="E2036" s="8" t="str">
        <f>IFERROR(INDEX(Menu!$E$6:$E$205,MATCH($B2036,Menu!$B$6:$B$205,0)),"")</f>
        <v/>
      </c>
      <c r="F2036" s="8" t="str">
        <f t="shared" si="155"/>
        <v/>
      </c>
      <c r="G2036" s="15" t="str">
        <f>IFERROR(INDEX(Menu!$D$6:$D$205,MATCH($B2036,Menu!$B$6:$B$205,0)),"")</f>
        <v/>
      </c>
      <c r="H2036" s="15" t="str">
        <f t="shared" si="156"/>
        <v/>
      </c>
      <c r="I2036" s="15" t="str">
        <f t="shared" si="157"/>
        <v/>
      </c>
      <c r="J2036" s="10"/>
      <c r="K2036" s="10"/>
      <c r="L2036" t="str">
        <f t="shared" si="158"/>
        <v/>
      </c>
      <c r="M2036" s="14" t="str">
        <f t="shared" si="159"/>
        <v/>
      </c>
    </row>
    <row r="2037" spans="1:13" x14ac:dyDescent="0.25">
      <c r="A2037" s="16"/>
      <c r="B2037" s="10"/>
      <c r="C2037" s="14" t="str">
        <f>IFERROR(INDEX(Menu!$C$6:$C$205,MATCH($B2037,Menu!$B$6:$B$205,0)),"")</f>
        <v/>
      </c>
      <c r="D2037" s="18"/>
      <c r="E2037" s="8" t="str">
        <f>IFERROR(INDEX(Menu!$E$6:$E$205,MATCH($B2037,Menu!$B$6:$B$205,0)),"")</f>
        <v/>
      </c>
      <c r="F2037" s="8" t="str">
        <f t="shared" si="155"/>
        <v/>
      </c>
      <c r="G2037" s="15" t="str">
        <f>IFERROR(INDEX(Menu!$D$6:$D$205,MATCH($B2037,Menu!$B$6:$B$205,0)),"")</f>
        <v/>
      </c>
      <c r="H2037" s="15" t="str">
        <f t="shared" si="156"/>
        <v/>
      </c>
      <c r="I2037" s="15" t="str">
        <f t="shared" si="157"/>
        <v/>
      </c>
      <c r="J2037" s="10"/>
      <c r="K2037" s="10"/>
      <c r="L2037" t="str">
        <f t="shared" si="158"/>
        <v/>
      </c>
      <c r="M2037" s="14" t="str">
        <f t="shared" si="159"/>
        <v/>
      </c>
    </row>
    <row r="2038" spans="1:13" x14ac:dyDescent="0.25">
      <c r="A2038" s="16"/>
      <c r="B2038" s="10"/>
      <c r="C2038" s="14" t="str">
        <f>IFERROR(INDEX(Menu!$C$6:$C$205,MATCH($B2038,Menu!$B$6:$B$205,0)),"")</f>
        <v/>
      </c>
      <c r="D2038" s="18"/>
      <c r="E2038" s="8" t="str">
        <f>IFERROR(INDEX(Menu!$E$6:$E$205,MATCH($B2038,Menu!$B$6:$B$205,0)),"")</f>
        <v/>
      </c>
      <c r="F2038" s="8" t="str">
        <f t="shared" si="155"/>
        <v/>
      </c>
      <c r="G2038" s="15" t="str">
        <f>IFERROR(INDEX(Menu!$D$6:$D$205,MATCH($B2038,Menu!$B$6:$B$205,0)),"")</f>
        <v/>
      </c>
      <c r="H2038" s="15" t="str">
        <f t="shared" si="156"/>
        <v/>
      </c>
      <c r="I2038" s="15" t="str">
        <f t="shared" si="157"/>
        <v/>
      </c>
      <c r="J2038" s="10"/>
      <c r="K2038" s="10"/>
      <c r="L2038" t="str">
        <f t="shared" si="158"/>
        <v/>
      </c>
      <c r="M2038" s="14" t="str">
        <f t="shared" si="159"/>
        <v/>
      </c>
    </row>
    <row r="2039" spans="1:13" x14ac:dyDescent="0.25">
      <c r="A2039" s="16"/>
      <c r="B2039" s="10"/>
      <c r="C2039" s="14" t="str">
        <f>IFERROR(INDEX(Menu!$C$6:$C$205,MATCH($B2039,Menu!$B$6:$B$205,0)),"")</f>
        <v/>
      </c>
      <c r="D2039" s="18"/>
      <c r="E2039" s="8" t="str">
        <f>IFERROR(INDEX(Menu!$E$6:$E$205,MATCH($B2039,Menu!$B$6:$B$205,0)),"")</f>
        <v/>
      </c>
      <c r="F2039" s="8" t="str">
        <f t="shared" si="155"/>
        <v/>
      </c>
      <c r="G2039" s="15" t="str">
        <f>IFERROR(INDEX(Menu!$D$6:$D$205,MATCH($B2039,Menu!$B$6:$B$205,0)),"")</f>
        <v/>
      </c>
      <c r="H2039" s="15" t="str">
        <f t="shared" si="156"/>
        <v/>
      </c>
      <c r="I2039" s="15" t="str">
        <f t="shared" si="157"/>
        <v/>
      </c>
      <c r="J2039" s="10"/>
      <c r="K2039" s="10"/>
      <c r="L2039" t="str">
        <f t="shared" si="158"/>
        <v/>
      </c>
      <c r="M2039" s="14" t="str">
        <f t="shared" si="159"/>
        <v/>
      </c>
    </row>
    <row r="2040" spans="1:13" x14ac:dyDescent="0.25">
      <c r="A2040" s="16"/>
      <c r="B2040" s="10"/>
      <c r="C2040" s="14" t="str">
        <f>IFERROR(INDEX(Menu!$C$6:$C$205,MATCH($B2040,Menu!$B$6:$B$205,0)),"")</f>
        <v/>
      </c>
      <c r="D2040" s="18"/>
      <c r="E2040" s="8" t="str">
        <f>IFERROR(INDEX(Menu!$E$6:$E$205,MATCH($B2040,Menu!$B$6:$B$205,0)),"")</f>
        <v/>
      </c>
      <c r="F2040" s="8" t="str">
        <f t="shared" si="155"/>
        <v/>
      </c>
      <c r="G2040" s="15" t="str">
        <f>IFERROR(INDEX(Menu!$D$6:$D$205,MATCH($B2040,Menu!$B$6:$B$205,0)),"")</f>
        <v/>
      </c>
      <c r="H2040" s="15" t="str">
        <f t="shared" si="156"/>
        <v/>
      </c>
      <c r="I2040" s="15" t="str">
        <f t="shared" si="157"/>
        <v/>
      </c>
      <c r="J2040" s="10"/>
      <c r="K2040" s="10"/>
      <c r="L2040" t="str">
        <f t="shared" si="158"/>
        <v/>
      </c>
      <c r="M2040" s="14" t="str">
        <f t="shared" si="159"/>
        <v/>
      </c>
    </row>
    <row r="2041" spans="1:13" x14ac:dyDescent="0.25">
      <c r="A2041" s="16"/>
      <c r="B2041" s="10"/>
      <c r="C2041" s="14" t="str">
        <f>IFERROR(INDEX(Menu!$C$6:$C$205,MATCH($B2041,Menu!$B$6:$B$205,0)),"")</f>
        <v/>
      </c>
      <c r="D2041" s="18"/>
      <c r="E2041" s="8" t="str">
        <f>IFERROR(INDEX(Menu!$E$6:$E$205,MATCH($B2041,Menu!$B$6:$B$205,0)),"")</f>
        <v/>
      </c>
      <c r="F2041" s="8" t="str">
        <f t="shared" si="155"/>
        <v/>
      </c>
      <c r="G2041" s="15" t="str">
        <f>IFERROR(INDEX(Menu!$D$6:$D$205,MATCH($B2041,Menu!$B$6:$B$205,0)),"")</f>
        <v/>
      </c>
      <c r="H2041" s="15" t="str">
        <f t="shared" si="156"/>
        <v/>
      </c>
      <c r="I2041" s="15" t="str">
        <f t="shared" si="157"/>
        <v/>
      </c>
      <c r="J2041" s="10"/>
      <c r="K2041" s="10"/>
      <c r="L2041" t="str">
        <f t="shared" si="158"/>
        <v/>
      </c>
      <c r="M2041" s="14" t="str">
        <f t="shared" si="159"/>
        <v/>
      </c>
    </row>
    <row r="2042" spans="1:13" x14ac:dyDescent="0.25">
      <c r="A2042" s="16"/>
      <c r="B2042" s="10"/>
      <c r="C2042" s="14" t="str">
        <f>IFERROR(INDEX(Menu!$C$6:$C$205,MATCH($B2042,Menu!$B$6:$B$205,0)),"")</f>
        <v/>
      </c>
      <c r="D2042" s="18"/>
      <c r="E2042" s="8" t="str">
        <f>IFERROR(INDEX(Menu!$E$6:$E$205,MATCH($B2042,Menu!$B$6:$B$205,0)),"")</f>
        <v/>
      </c>
      <c r="F2042" s="8" t="str">
        <f t="shared" si="155"/>
        <v/>
      </c>
      <c r="G2042" s="15" t="str">
        <f>IFERROR(INDEX(Menu!$D$6:$D$205,MATCH($B2042,Menu!$B$6:$B$205,0)),"")</f>
        <v/>
      </c>
      <c r="H2042" s="15" t="str">
        <f t="shared" si="156"/>
        <v/>
      </c>
      <c r="I2042" s="15" t="str">
        <f t="shared" si="157"/>
        <v/>
      </c>
      <c r="J2042" s="10"/>
      <c r="K2042" s="10"/>
      <c r="L2042" t="str">
        <f t="shared" si="158"/>
        <v/>
      </c>
      <c r="M2042" s="14" t="str">
        <f t="shared" si="159"/>
        <v/>
      </c>
    </row>
    <row r="2043" spans="1:13" x14ac:dyDescent="0.25">
      <c r="A2043" s="16"/>
      <c r="B2043" s="10"/>
      <c r="C2043" s="14" t="str">
        <f>IFERROR(INDEX(Menu!$C$6:$C$205,MATCH($B2043,Menu!$B$6:$B$205,0)),"")</f>
        <v/>
      </c>
      <c r="D2043" s="18"/>
      <c r="E2043" s="8" t="str">
        <f>IFERROR(INDEX(Menu!$E$6:$E$205,MATCH($B2043,Menu!$B$6:$B$205,0)),"")</f>
        <v/>
      </c>
      <c r="F2043" s="8" t="str">
        <f t="shared" si="155"/>
        <v/>
      </c>
      <c r="G2043" s="15" t="str">
        <f>IFERROR(INDEX(Menu!$D$6:$D$205,MATCH($B2043,Menu!$B$6:$B$205,0)),"")</f>
        <v/>
      </c>
      <c r="H2043" s="15" t="str">
        <f t="shared" si="156"/>
        <v/>
      </c>
      <c r="I2043" s="15" t="str">
        <f t="shared" si="157"/>
        <v/>
      </c>
      <c r="J2043" s="10"/>
      <c r="K2043" s="10"/>
      <c r="L2043" t="str">
        <f t="shared" si="158"/>
        <v/>
      </c>
      <c r="M2043" s="14" t="str">
        <f t="shared" si="159"/>
        <v/>
      </c>
    </row>
    <row r="2044" spans="1:13" x14ac:dyDescent="0.25">
      <c r="A2044" s="16"/>
      <c r="B2044" s="10"/>
      <c r="C2044" s="14" t="str">
        <f>IFERROR(INDEX(Menu!$C$6:$C$205,MATCH($B2044,Menu!$B$6:$B$205,0)),"")</f>
        <v/>
      </c>
      <c r="D2044" s="18"/>
      <c r="E2044" s="8" t="str">
        <f>IFERROR(INDEX(Menu!$E$6:$E$205,MATCH($B2044,Menu!$B$6:$B$205,0)),"")</f>
        <v/>
      </c>
      <c r="F2044" s="8" t="str">
        <f t="shared" si="155"/>
        <v/>
      </c>
      <c r="G2044" s="15" t="str">
        <f>IFERROR(INDEX(Menu!$D$6:$D$205,MATCH($B2044,Menu!$B$6:$B$205,0)),"")</f>
        <v/>
      </c>
      <c r="H2044" s="15" t="str">
        <f t="shared" si="156"/>
        <v/>
      </c>
      <c r="I2044" s="15" t="str">
        <f t="shared" si="157"/>
        <v/>
      </c>
      <c r="J2044" s="10"/>
      <c r="K2044" s="10"/>
      <c r="L2044" t="str">
        <f t="shared" si="158"/>
        <v/>
      </c>
      <c r="M2044" s="14" t="str">
        <f t="shared" si="159"/>
        <v/>
      </c>
    </row>
    <row r="2045" spans="1:13" x14ac:dyDescent="0.25">
      <c r="A2045" s="16"/>
      <c r="B2045" s="10"/>
      <c r="C2045" s="14" t="str">
        <f>IFERROR(INDEX(Menu!$C$6:$C$205,MATCH($B2045,Menu!$B$6:$B$205,0)),"")</f>
        <v/>
      </c>
      <c r="D2045" s="18"/>
      <c r="E2045" s="8" t="str">
        <f>IFERROR(INDEX(Menu!$E$6:$E$205,MATCH($B2045,Menu!$B$6:$B$205,0)),"")</f>
        <v/>
      </c>
      <c r="F2045" s="8" t="str">
        <f t="shared" si="155"/>
        <v/>
      </c>
      <c r="G2045" s="15" t="str">
        <f>IFERROR(INDEX(Menu!$D$6:$D$205,MATCH($B2045,Menu!$B$6:$B$205,0)),"")</f>
        <v/>
      </c>
      <c r="H2045" s="15" t="str">
        <f t="shared" si="156"/>
        <v/>
      </c>
      <c r="I2045" s="15" t="str">
        <f t="shared" si="157"/>
        <v/>
      </c>
      <c r="J2045" s="10"/>
      <c r="K2045" s="10"/>
      <c r="L2045" t="str">
        <f t="shared" si="158"/>
        <v/>
      </c>
      <c r="M2045" s="14" t="str">
        <f t="shared" si="159"/>
        <v/>
      </c>
    </row>
    <row r="2046" spans="1:13" x14ac:dyDescent="0.25">
      <c r="A2046" s="16"/>
      <c r="B2046" s="10"/>
      <c r="C2046" s="14" t="str">
        <f>IFERROR(INDEX(Menu!$C$6:$C$205,MATCH($B2046,Menu!$B$6:$B$205,0)),"")</f>
        <v/>
      </c>
      <c r="D2046" s="18"/>
      <c r="E2046" s="8" t="str">
        <f>IFERROR(INDEX(Menu!$E$6:$E$205,MATCH($B2046,Menu!$B$6:$B$205,0)),"")</f>
        <v/>
      </c>
      <c r="F2046" s="8" t="str">
        <f t="shared" si="155"/>
        <v/>
      </c>
      <c r="G2046" s="15" t="str">
        <f>IFERROR(INDEX(Menu!$D$6:$D$205,MATCH($B2046,Menu!$B$6:$B$205,0)),"")</f>
        <v/>
      </c>
      <c r="H2046" s="15" t="str">
        <f t="shared" si="156"/>
        <v/>
      </c>
      <c r="I2046" s="15" t="str">
        <f t="shared" si="157"/>
        <v/>
      </c>
      <c r="J2046" s="10"/>
      <c r="K2046" s="10"/>
      <c r="L2046" t="str">
        <f t="shared" si="158"/>
        <v/>
      </c>
      <c r="M2046" s="14" t="str">
        <f t="shared" si="159"/>
        <v/>
      </c>
    </row>
    <row r="2047" spans="1:13" x14ac:dyDescent="0.25">
      <c r="A2047" s="16"/>
      <c r="B2047" s="10"/>
      <c r="C2047" s="14" t="str">
        <f>IFERROR(INDEX(Menu!$C$6:$C$205,MATCH($B2047,Menu!$B$6:$B$205,0)),"")</f>
        <v/>
      </c>
      <c r="D2047" s="18"/>
      <c r="E2047" s="8" t="str">
        <f>IFERROR(INDEX(Menu!$E$6:$E$205,MATCH($B2047,Menu!$B$6:$B$205,0)),"")</f>
        <v/>
      </c>
      <c r="F2047" s="8" t="str">
        <f t="shared" si="155"/>
        <v/>
      </c>
      <c r="G2047" s="15" t="str">
        <f>IFERROR(INDEX(Menu!$D$6:$D$205,MATCH($B2047,Menu!$B$6:$B$205,0)),"")</f>
        <v/>
      </c>
      <c r="H2047" s="15" t="str">
        <f t="shared" si="156"/>
        <v/>
      </c>
      <c r="I2047" s="15" t="str">
        <f t="shared" si="157"/>
        <v/>
      </c>
      <c r="J2047" s="10"/>
      <c r="K2047" s="10"/>
      <c r="L2047" t="str">
        <f t="shared" si="158"/>
        <v/>
      </c>
      <c r="M2047" s="14" t="str">
        <f t="shared" si="159"/>
        <v/>
      </c>
    </row>
    <row r="2048" spans="1:13" x14ac:dyDescent="0.25">
      <c r="A2048" s="16"/>
      <c r="B2048" s="10"/>
      <c r="C2048" s="14" t="str">
        <f>IFERROR(INDEX(Menu!$C$6:$C$205,MATCH($B2048,Menu!$B$6:$B$205,0)),"")</f>
        <v/>
      </c>
      <c r="D2048" s="18"/>
      <c r="E2048" s="8" t="str">
        <f>IFERROR(INDEX(Menu!$E$6:$E$205,MATCH($B2048,Menu!$B$6:$B$205,0)),"")</f>
        <v/>
      </c>
      <c r="F2048" s="8" t="str">
        <f t="shared" si="155"/>
        <v/>
      </c>
      <c r="G2048" s="15" t="str">
        <f>IFERROR(INDEX(Menu!$D$6:$D$205,MATCH($B2048,Menu!$B$6:$B$205,0)),"")</f>
        <v/>
      </c>
      <c r="H2048" s="15" t="str">
        <f t="shared" si="156"/>
        <v/>
      </c>
      <c r="I2048" s="15" t="str">
        <f t="shared" si="157"/>
        <v/>
      </c>
      <c r="J2048" s="10"/>
      <c r="K2048" s="10"/>
      <c r="L2048" t="str">
        <f t="shared" si="158"/>
        <v/>
      </c>
      <c r="M2048" s="14" t="str">
        <f t="shared" si="159"/>
        <v/>
      </c>
    </row>
    <row r="2049" spans="1:13" x14ac:dyDescent="0.25">
      <c r="A2049" s="16"/>
      <c r="B2049" s="10"/>
      <c r="C2049" s="14" t="str">
        <f>IFERROR(INDEX(Menu!$C$6:$C$205,MATCH($B2049,Menu!$B$6:$B$205,0)),"")</f>
        <v/>
      </c>
      <c r="D2049" s="18"/>
      <c r="E2049" s="8" t="str">
        <f>IFERROR(INDEX(Menu!$E$6:$E$205,MATCH($B2049,Menu!$B$6:$B$205,0)),"")</f>
        <v/>
      </c>
      <c r="F2049" s="8" t="str">
        <f t="shared" si="155"/>
        <v/>
      </c>
      <c r="G2049" s="15" t="str">
        <f>IFERROR(INDEX(Menu!$D$6:$D$205,MATCH($B2049,Menu!$B$6:$B$205,0)),"")</f>
        <v/>
      </c>
      <c r="H2049" s="15" t="str">
        <f t="shared" si="156"/>
        <v/>
      </c>
      <c r="I2049" s="15" t="str">
        <f t="shared" si="157"/>
        <v/>
      </c>
      <c r="J2049" s="10"/>
      <c r="K2049" s="10"/>
      <c r="L2049" t="str">
        <f t="shared" si="158"/>
        <v/>
      </c>
      <c r="M2049" s="14" t="str">
        <f t="shared" si="159"/>
        <v/>
      </c>
    </row>
    <row r="2050" spans="1:13" x14ac:dyDescent="0.25">
      <c r="A2050" s="16"/>
      <c r="B2050" s="10"/>
      <c r="C2050" s="14" t="str">
        <f>IFERROR(INDEX(Menu!$C$6:$C$205,MATCH($B2050,Menu!$B$6:$B$205,0)),"")</f>
        <v/>
      </c>
      <c r="D2050" s="18"/>
      <c r="E2050" s="8" t="str">
        <f>IFERROR(INDEX(Menu!$E$6:$E$205,MATCH($B2050,Menu!$B$6:$B$205,0)),"")</f>
        <v/>
      </c>
      <c r="F2050" s="8" t="str">
        <f t="shared" si="155"/>
        <v/>
      </c>
      <c r="G2050" s="15" t="str">
        <f>IFERROR(INDEX(Menu!$D$6:$D$205,MATCH($B2050,Menu!$B$6:$B$205,0)),"")</f>
        <v/>
      </c>
      <c r="H2050" s="15" t="str">
        <f t="shared" si="156"/>
        <v/>
      </c>
      <c r="I2050" s="15" t="str">
        <f t="shared" si="157"/>
        <v/>
      </c>
      <c r="J2050" s="10"/>
      <c r="K2050" s="10"/>
      <c r="L2050" t="str">
        <f t="shared" si="158"/>
        <v/>
      </c>
      <c r="M2050" s="14" t="str">
        <f t="shared" si="159"/>
        <v/>
      </c>
    </row>
    <row r="2051" spans="1:13" x14ac:dyDescent="0.25">
      <c r="A2051" s="16"/>
      <c r="B2051" s="10"/>
      <c r="C2051" s="14" t="str">
        <f>IFERROR(INDEX(Menu!$C$6:$C$205,MATCH($B2051,Menu!$B$6:$B$205,0)),"")</f>
        <v/>
      </c>
      <c r="D2051" s="18"/>
      <c r="E2051" s="8" t="str">
        <f>IFERROR(INDEX(Menu!$E$6:$E$205,MATCH($B2051,Menu!$B$6:$B$205,0)),"")</f>
        <v/>
      </c>
      <c r="F2051" s="8" t="str">
        <f t="shared" si="155"/>
        <v/>
      </c>
      <c r="G2051" s="15" t="str">
        <f>IFERROR(INDEX(Menu!$D$6:$D$205,MATCH($B2051,Menu!$B$6:$B$205,0)),"")</f>
        <v/>
      </c>
      <c r="H2051" s="15" t="str">
        <f t="shared" si="156"/>
        <v/>
      </c>
      <c r="I2051" s="15" t="str">
        <f t="shared" si="157"/>
        <v/>
      </c>
      <c r="J2051" s="10"/>
      <c r="K2051" s="10"/>
      <c r="L2051" t="str">
        <f t="shared" si="158"/>
        <v/>
      </c>
      <c r="M2051" s="14" t="str">
        <f t="shared" si="159"/>
        <v/>
      </c>
    </row>
    <row r="2052" spans="1:13" x14ac:dyDescent="0.25">
      <c r="A2052" s="16"/>
      <c r="B2052" s="10"/>
      <c r="C2052" s="14" t="str">
        <f>IFERROR(INDEX(Menu!$C$6:$C$205,MATCH($B2052,Menu!$B$6:$B$205,0)),"")</f>
        <v/>
      </c>
      <c r="D2052" s="18"/>
      <c r="E2052" s="8" t="str">
        <f>IFERROR(INDEX(Menu!$E$6:$E$205,MATCH($B2052,Menu!$B$6:$B$205,0)),"")</f>
        <v/>
      </c>
      <c r="F2052" s="8" t="str">
        <f t="shared" si="155"/>
        <v/>
      </c>
      <c r="G2052" s="15" t="str">
        <f>IFERROR(INDEX(Menu!$D$6:$D$205,MATCH($B2052,Menu!$B$6:$B$205,0)),"")</f>
        <v/>
      </c>
      <c r="H2052" s="15" t="str">
        <f t="shared" si="156"/>
        <v/>
      </c>
      <c r="I2052" s="15" t="str">
        <f t="shared" si="157"/>
        <v/>
      </c>
      <c r="J2052" s="10"/>
      <c r="K2052" s="10"/>
      <c r="L2052" t="str">
        <f t="shared" si="158"/>
        <v/>
      </c>
      <c r="M2052" s="14" t="str">
        <f t="shared" si="159"/>
        <v/>
      </c>
    </row>
    <row r="2053" spans="1:13" x14ac:dyDescent="0.25">
      <c r="A2053" s="16"/>
      <c r="B2053" s="10"/>
      <c r="C2053" s="14" t="str">
        <f>IFERROR(INDEX(Menu!$C$6:$C$205,MATCH($B2053,Menu!$B$6:$B$205,0)),"")</f>
        <v/>
      </c>
      <c r="D2053" s="18"/>
      <c r="E2053" s="8" t="str">
        <f>IFERROR(INDEX(Menu!$E$6:$E$205,MATCH($B2053,Menu!$B$6:$B$205,0)),"")</f>
        <v/>
      </c>
      <c r="F2053" s="8" t="str">
        <f t="shared" si="155"/>
        <v/>
      </c>
      <c r="G2053" s="15" t="str">
        <f>IFERROR(INDEX(Menu!$D$6:$D$205,MATCH($B2053,Menu!$B$6:$B$205,0)),"")</f>
        <v/>
      </c>
      <c r="H2053" s="15" t="str">
        <f t="shared" si="156"/>
        <v/>
      </c>
      <c r="I2053" s="15" t="str">
        <f t="shared" si="157"/>
        <v/>
      </c>
      <c r="J2053" s="10"/>
      <c r="K2053" s="10"/>
      <c r="L2053" t="str">
        <f t="shared" si="158"/>
        <v/>
      </c>
      <c r="M2053" s="14" t="str">
        <f t="shared" si="159"/>
        <v/>
      </c>
    </row>
    <row r="2054" spans="1:13" x14ac:dyDescent="0.25">
      <c r="A2054" s="16"/>
      <c r="B2054" s="10"/>
      <c r="C2054" s="14" t="str">
        <f>IFERROR(INDEX(Menu!$C$6:$C$205,MATCH($B2054,Menu!$B$6:$B$205,0)),"")</f>
        <v/>
      </c>
      <c r="D2054" s="18"/>
      <c r="E2054" s="8" t="str">
        <f>IFERROR(INDEX(Menu!$E$6:$E$205,MATCH($B2054,Menu!$B$6:$B$205,0)),"")</f>
        <v/>
      </c>
      <c r="F2054" s="8" t="str">
        <f t="shared" ref="F2054:F2117" si="160">IF(OR($D2054="",$E2054=""),"",$D2054*$E2054)</f>
        <v/>
      </c>
      <c r="G2054" s="15" t="str">
        <f>IFERROR(INDEX(Menu!$D$6:$D$205,MATCH($B2054,Menu!$B$6:$B$205,0)),"")</f>
        <v/>
      </c>
      <c r="H2054" s="15" t="str">
        <f t="shared" ref="H2054:H2117" si="161">IF(OR($D2054="",$G2054=""),"",$D2054*$G2054)</f>
        <v/>
      </c>
      <c r="I2054" s="15" t="str">
        <f t="shared" ref="I2054:I2117" si="162">IF(OR($F2054="",$H2054=""),"",$F2054-$H2054)</f>
        <v/>
      </c>
      <c r="J2054" s="10"/>
      <c r="K2054" s="10"/>
      <c r="L2054" t="str">
        <f t="shared" ref="L2054:L2117" si="163">IF($A2054="","",CHOOSE(WEEKDAY($A2054,2),"Lunes","Martes","Miercoles","Jueves","Viernes","Sabado","Domingo"))</f>
        <v/>
      </c>
      <c r="M2054" s="14" t="str">
        <f t="shared" ref="M2054:M2117" si="164">IF($A2054="","",TEXT($A2054,"YYYY-MM"))</f>
        <v/>
      </c>
    </row>
    <row r="2055" spans="1:13" x14ac:dyDescent="0.25">
      <c r="A2055" s="16"/>
      <c r="B2055" s="10"/>
      <c r="C2055" s="14" t="str">
        <f>IFERROR(INDEX(Menu!$C$6:$C$205,MATCH($B2055,Menu!$B$6:$B$205,0)),"")</f>
        <v/>
      </c>
      <c r="D2055" s="18"/>
      <c r="E2055" s="8" t="str">
        <f>IFERROR(INDEX(Menu!$E$6:$E$205,MATCH($B2055,Menu!$B$6:$B$205,0)),"")</f>
        <v/>
      </c>
      <c r="F2055" s="8" t="str">
        <f t="shared" si="160"/>
        <v/>
      </c>
      <c r="G2055" s="15" t="str">
        <f>IFERROR(INDEX(Menu!$D$6:$D$205,MATCH($B2055,Menu!$B$6:$B$205,0)),"")</f>
        <v/>
      </c>
      <c r="H2055" s="15" t="str">
        <f t="shared" si="161"/>
        <v/>
      </c>
      <c r="I2055" s="15" t="str">
        <f t="shared" si="162"/>
        <v/>
      </c>
      <c r="J2055" s="10"/>
      <c r="K2055" s="10"/>
      <c r="L2055" t="str">
        <f t="shared" si="163"/>
        <v/>
      </c>
      <c r="M2055" s="14" t="str">
        <f t="shared" si="164"/>
        <v/>
      </c>
    </row>
    <row r="2056" spans="1:13" x14ac:dyDescent="0.25">
      <c r="A2056" s="16"/>
      <c r="B2056" s="10"/>
      <c r="C2056" s="14" t="str">
        <f>IFERROR(INDEX(Menu!$C$6:$C$205,MATCH($B2056,Menu!$B$6:$B$205,0)),"")</f>
        <v/>
      </c>
      <c r="D2056" s="18"/>
      <c r="E2056" s="8" t="str">
        <f>IFERROR(INDEX(Menu!$E$6:$E$205,MATCH($B2056,Menu!$B$6:$B$205,0)),"")</f>
        <v/>
      </c>
      <c r="F2056" s="8" t="str">
        <f t="shared" si="160"/>
        <v/>
      </c>
      <c r="G2056" s="15" t="str">
        <f>IFERROR(INDEX(Menu!$D$6:$D$205,MATCH($B2056,Menu!$B$6:$B$205,0)),"")</f>
        <v/>
      </c>
      <c r="H2056" s="15" t="str">
        <f t="shared" si="161"/>
        <v/>
      </c>
      <c r="I2056" s="15" t="str">
        <f t="shared" si="162"/>
        <v/>
      </c>
      <c r="J2056" s="10"/>
      <c r="K2056" s="10"/>
      <c r="L2056" t="str">
        <f t="shared" si="163"/>
        <v/>
      </c>
      <c r="M2056" s="14" t="str">
        <f t="shared" si="164"/>
        <v/>
      </c>
    </row>
    <row r="2057" spans="1:13" x14ac:dyDescent="0.25">
      <c r="A2057" s="16"/>
      <c r="B2057" s="10"/>
      <c r="C2057" s="14" t="str">
        <f>IFERROR(INDEX(Menu!$C$6:$C$205,MATCH($B2057,Menu!$B$6:$B$205,0)),"")</f>
        <v/>
      </c>
      <c r="D2057" s="18"/>
      <c r="E2057" s="8" t="str">
        <f>IFERROR(INDEX(Menu!$E$6:$E$205,MATCH($B2057,Menu!$B$6:$B$205,0)),"")</f>
        <v/>
      </c>
      <c r="F2057" s="8" t="str">
        <f t="shared" si="160"/>
        <v/>
      </c>
      <c r="G2057" s="15" t="str">
        <f>IFERROR(INDEX(Menu!$D$6:$D$205,MATCH($B2057,Menu!$B$6:$B$205,0)),"")</f>
        <v/>
      </c>
      <c r="H2057" s="15" t="str">
        <f t="shared" si="161"/>
        <v/>
      </c>
      <c r="I2057" s="15" t="str">
        <f t="shared" si="162"/>
        <v/>
      </c>
      <c r="J2057" s="10"/>
      <c r="K2057" s="10"/>
      <c r="L2057" t="str">
        <f t="shared" si="163"/>
        <v/>
      </c>
      <c r="M2057" s="14" t="str">
        <f t="shared" si="164"/>
        <v/>
      </c>
    </row>
    <row r="2058" spans="1:13" x14ac:dyDescent="0.25">
      <c r="A2058" s="16"/>
      <c r="B2058" s="10"/>
      <c r="C2058" s="14" t="str">
        <f>IFERROR(INDEX(Menu!$C$6:$C$205,MATCH($B2058,Menu!$B$6:$B$205,0)),"")</f>
        <v/>
      </c>
      <c r="D2058" s="18"/>
      <c r="E2058" s="8" t="str">
        <f>IFERROR(INDEX(Menu!$E$6:$E$205,MATCH($B2058,Menu!$B$6:$B$205,0)),"")</f>
        <v/>
      </c>
      <c r="F2058" s="8" t="str">
        <f t="shared" si="160"/>
        <v/>
      </c>
      <c r="G2058" s="15" t="str">
        <f>IFERROR(INDEX(Menu!$D$6:$D$205,MATCH($B2058,Menu!$B$6:$B$205,0)),"")</f>
        <v/>
      </c>
      <c r="H2058" s="15" t="str">
        <f t="shared" si="161"/>
        <v/>
      </c>
      <c r="I2058" s="15" t="str">
        <f t="shared" si="162"/>
        <v/>
      </c>
      <c r="J2058" s="10"/>
      <c r="K2058" s="10"/>
      <c r="L2058" t="str">
        <f t="shared" si="163"/>
        <v/>
      </c>
      <c r="M2058" s="14" t="str">
        <f t="shared" si="164"/>
        <v/>
      </c>
    </row>
    <row r="2059" spans="1:13" x14ac:dyDescent="0.25">
      <c r="A2059" s="16"/>
      <c r="B2059" s="10"/>
      <c r="C2059" s="14" t="str">
        <f>IFERROR(INDEX(Menu!$C$6:$C$205,MATCH($B2059,Menu!$B$6:$B$205,0)),"")</f>
        <v/>
      </c>
      <c r="D2059" s="18"/>
      <c r="E2059" s="8" t="str">
        <f>IFERROR(INDEX(Menu!$E$6:$E$205,MATCH($B2059,Menu!$B$6:$B$205,0)),"")</f>
        <v/>
      </c>
      <c r="F2059" s="8" t="str">
        <f t="shared" si="160"/>
        <v/>
      </c>
      <c r="G2059" s="15" t="str">
        <f>IFERROR(INDEX(Menu!$D$6:$D$205,MATCH($B2059,Menu!$B$6:$B$205,0)),"")</f>
        <v/>
      </c>
      <c r="H2059" s="15" t="str">
        <f t="shared" si="161"/>
        <v/>
      </c>
      <c r="I2059" s="15" t="str">
        <f t="shared" si="162"/>
        <v/>
      </c>
      <c r="J2059" s="10"/>
      <c r="K2059" s="10"/>
      <c r="L2059" t="str">
        <f t="shared" si="163"/>
        <v/>
      </c>
      <c r="M2059" s="14" t="str">
        <f t="shared" si="164"/>
        <v/>
      </c>
    </row>
    <row r="2060" spans="1:13" x14ac:dyDescent="0.25">
      <c r="A2060" s="16"/>
      <c r="B2060" s="10"/>
      <c r="C2060" s="14" t="str">
        <f>IFERROR(INDEX(Menu!$C$6:$C$205,MATCH($B2060,Menu!$B$6:$B$205,0)),"")</f>
        <v/>
      </c>
      <c r="D2060" s="18"/>
      <c r="E2060" s="8" t="str">
        <f>IFERROR(INDEX(Menu!$E$6:$E$205,MATCH($B2060,Menu!$B$6:$B$205,0)),"")</f>
        <v/>
      </c>
      <c r="F2060" s="8" t="str">
        <f t="shared" si="160"/>
        <v/>
      </c>
      <c r="G2060" s="15" t="str">
        <f>IFERROR(INDEX(Menu!$D$6:$D$205,MATCH($B2060,Menu!$B$6:$B$205,0)),"")</f>
        <v/>
      </c>
      <c r="H2060" s="15" t="str">
        <f t="shared" si="161"/>
        <v/>
      </c>
      <c r="I2060" s="15" t="str">
        <f t="shared" si="162"/>
        <v/>
      </c>
      <c r="J2060" s="10"/>
      <c r="K2060" s="10"/>
      <c r="L2060" t="str">
        <f t="shared" si="163"/>
        <v/>
      </c>
      <c r="M2060" s="14" t="str">
        <f t="shared" si="164"/>
        <v/>
      </c>
    </row>
    <row r="2061" spans="1:13" x14ac:dyDescent="0.25">
      <c r="A2061" s="16"/>
      <c r="B2061" s="10"/>
      <c r="C2061" s="14" t="str">
        <f>IFERROR(INDEX(Menu!$C$6:$C$205,MATCH($B2061,Menu!$B$6:$B$205,0)),"")</f>
        <v/>
      </c>
      <c r="D2061" s="18"/>
      <c r="E2061" s="8" t="str">
        <f>IFERROR(INDEX(Menu!$E$6:$E$205,MATCH($B2061,Menu!$B$6:$B$205,0)),"")</f>
        <v/>
      </c>
      <c r="F2061" s="8" t="str">
        <f t="shared" si="160"/>
        <v/>
      </c>
      <c r="G2061" s="15" t="str">
        <f>IFERROR(INDEX(Menu!$D$6:$D$205,MATCH($B2061,Menu!$B$6:$B$205,0)),"")</f>
        <v/>
      </c>
      <c r="H2061" s="15" t="str">
        <f t="shared" si="161"/>
        <v/>
      </c>
      <c r="I2061" s="15" t="str">
        <f t="shared" si="162"/>
        <v/>
      </c>
      <c r="J2061" s="10"/>
      <c r="K2061" s="10"/>
      <c r="L2061" t="str">
        <f t="shared" si="163"/>
        <v/>
      </c>
      <c r="M2061" s="14" t="str">
        <f t="shared" si="164"/>
        <v/>
      </c>
    </row>
    <row r="2062" spans="1:13" x14ac:dyDescent="0.25">
      <c r="A2062" s="16"/>
      <c r="B2062" s="10"/>
      <c r="C2062" s="14" t="str">
        <f>IFERROR(INDEX(Menu!$C$6:$C$205,MATCH($B2062,Menu!$B$6:$B$205,0)),"")</f>
        <v/>
      </c>
      <c r="D2062" s="18"/>
      <c r="E2062" s="8" t="str">
        <f>IFERROR(INDEX(Menu!$E$6:$E$205,MATCH($B2062,Menu!$B$6:$B$205,0)),"")</f>
        <v/>
      </c>
      <c r="F2062" s="8" t="str">
        <f t="shared" si="160"/>
        <v/>
      </c>
      <c r="G2062" s="15" t="str">
        <f>IFERROR(INDEX(Menu!$D$6:$D$205,MATCH($B2062,Menu!$B$6:$B$205,0)),"")</f>
        <v/>
      </c>
      <c r="H2062" s="15" t="str">
        <f t="shared" si="161"/>
        <v/>
      </c>
      <c r="I2062" s="15" t="str">
        <f t="shared" si="162"/>
        <v/>
      </c>
      <c r="J2062" s="10"/>
      <c r="K2062" s="10"/>
      <c r="L2062" t="str">
        <f t="shared" si="163"/>
        <v/>
      </c>
      <c r="M2062" s="14" t="str">
        <f t="shared" si="164"/>
        <v/>
      </c>
    </row>
    <row r="2063" spans="1:13" x14ac:dyDescent="0.25">
      <c r="A2063" s="16"/>
      <c r="B2063" s="10"/>
      <c r="C2063" s="14" t="str">
        <f>IFERROR(INDEX(Menu!$C$6:$C$205,MATCH($B2063,Menu!$B$6:$B$205,0)),"")</f>
        <v/>
      </c>
      <c r="D2063" s="18"/>
      <c r="E2063" s="8" t="str">
        <f>IFERROR(INDEX(Menu!$E$6:$E$205,MATCH($B2063,Menu!$B$6:$B$205,0)),"")</f>
        <v/>
      </c>
      <c r="F2063" s="8" t="str">
        <f t="shared" si="160"/>
        <v/>
      </c>
      <c r="G2063" s="15" t="str">
        <f>IFERROR(INDEX(Menu!$D$6:$D$205,MATCH($B2063,Menu!$B$6:$B$205,0)),"")</f>
        <v/>
      </c>
      <c r="H2063" s="15" t="str">
        <f t="shared" si="161"/>
        <v/>
      </c>
      <c r="I2063" s="15" t="str">
        <f t="shared" si="162"/>
        <v/>
      </c>
      <c r="J2063" s="10"/>
      <c r="K2063" s="10"/>
      <c r="L2063" t="str">
        <f t="shared" si="163"/>
        <v/>
      </c>
      <c r="M2063" s="14" t="str">
        <f t="shared" si="164"/>
        <v/>
      </c>
    </row>
    <row r="2064" spans="1:13" x14ac:dyDescent="0.25">
      <c r="A2064" s="16"/>
      <c r="B2064" s="10"/>
      <c r="C2064" s="14" t="str">
        <f>IFERROR(INDEX(Menu!$C$6:$C$205,MATCH($B2064,Menu!$B$6:$B$205,0)),"")</f>
        <v/>
      </c>
      <c r="D2064" s="18"/>
      <c r="E2064" s="8" t="str">
        <f>IFERROR(INDEX(Menu!$E$6:$E$205,MATCH($B2064,Menu!$B$6:$B$205,0)),"")</f>
        <v/>
      </c>
      <c r="F2064" s="8" t="str">
        <f t="shared" si="160"/>
        <v/>
      </c>
      <c r="G2064" s="15" t="str">
        <f>IFERROR(INDEX(Menu!$D$6:$D$205,MATCH($B2064,Menu!$B$6:$B$205,0)),"")</f>
        <v/>
      </c>
      <c r="H2064" s="15" t="str">
        <f t="shared" si="161"/>
        <v/>
      </c>
      <c r="I2064" s="15" t="str">
        <f t="shared" si="162"/>
        <v/>
      </c>
      <c r="J2064" s="10"/>
      <c r="K2064" s="10"/>
      <c r="L2064" t="str">
        <f t="shared" si="163"/>
        <v/>
      </c>
      <c r="M2064" s="14" t="str">
        <f t="shared" si="164"/>
        <v/>
      </c>
    </row>
    <row r="2065" spans="1:13" x14ac:dyDescent="0.25">
      <c r="A2065" s="16"/>
      <c r="B2065" s="10"/>
      <c r="C2065" s="14" t="str">
        <f>IFERROR(INDEX(Menu!$C$6:$C$205,MATCH($B2065,Menu!$B$6:$B$205,0)),"")</f>
        <v/>
      </c>
      <c r="D2065" s="18"/>
      <c r="E2065" s="8" t="str">
        <f>IFERROR(INDEX(Menu!$E$6:$E$205,MATCH($B2065,Menu!$B$6:$B$205,0)),"")</f>
        <v/>
      </c>
      <c r="F2065" s="8" t="str">
        <f t="shared" si="160"/>
        <v/>
      </c>
      <c r="G2065" s="15" t="str">
        <f>IFERROR(INDEX(Menu!$D$6:$D$205,MATCH($B2065,Menu!$B$6:$B$205,0)),"")</f>
        <v/>
      </c>
      <c r="H2065" s="15" t="str">
        <f t="shared" si="161"/>
        <v/>
      </c>
      <c r="I2065" s="15" t="str">
        <f t="shared" si="162"/>
        <v/>
      </c>
      <c r="J2065" s="10"/>
      <c r="K2065" s="10"/>
      <c r="L2065" t="str">
        <f t="shared" si="163"/>
        <v/>
      </c>
      <c r="M2065" s="14" t="str">
        <f t="shared" si="164"/>
        <v/>
      </c>
    </row>
    <row r="2066" spans="1:13" x14ac:dyDescent="0.25">
      <c r="A2066" s="16"/>
      <c r="B2066" s="10"/>
      <c r="C2066" s="14" t="str">
        <f>IFERROR(INDEX(Menu!$C$6:$C$205,MATCH($B2066,Menu!$B$6:$B$205,0)),"")</f>
        <v/>
      </c>
      <c r="D2066" s="18"/>
      <c r="E2066" s="8" t="str">
        <f>IFERROR(INDEX(Menu!$E$6:$E$205,MATCH($B2066,Menu!$B$6:$B$205,0)),"")</f>
        <v/>
      </c>
      <c r="F2066" s="8" t="str">
        <f t="shared" si="160"/>
        <v/>
      </c>
      <c r="G2066" s="15" t="str">
        <f>IFERROR(INDEX(Menu!$D$6:$D$205,MATCH($B2066,Menu!$B$6:$B$205,0)),"")</f>
        <v/>
      </c>
      <c r="H2066" s="15" t="str">
        <f t="shared" si="161"/>
        <v/>
      </c>
      <c r="I2066" s="15" t="str">
        <f t="shared" si="162"/>
        <v/>
      </c>
      <c r="J2066" s="10"/>
      <c r="K2066" s="10"/>
      <c r="L2066" t="str">
        <f t="shared" si="163"/>
        <v/>
      </c>
      <c r="M2066" s="14" t="str">
        <f t="shared" si="164"/>
        <v/>
      </c>
    </row>
    <row r="2067" spans="1:13" x14ac:dyDescent="0.25">
      <c r="A2067" s="16"/>
      <c r="B2067" s="10"/>
      <c r="C2067" s="14" t="str">
        <f>IFERROR(INDEX(Menu!$C$6:$C$205,MATCH($B2067,Menu!$B$6:$B$205,0)),"")</f>
        <v/>
      </c>
      <c r="D2067" s="18"/>
      <c r="E2067" s="8" t="str">
        <f>IFERROR(INDEX(Menu!$E$6:$E$205,MATCH($B2067,Menu!$B$6:$B$205,0)),"")</f>
        <v/>
      </c>
      <c r="F2067" s="8" t="str">
        <f t="shared" si="160"/>
        <v/>
      </c>
      <c r="G2067" s="15" t="str">
        <f>IFERROR(INDEX(Menu!$D$6:$D$205,MATCH($B2067,Menu!$B$6:$B$205,0)),"")</f>
        <v/>
      </c>
      <c r="H2067" s="15" t="str">
        <f t="shared" si="161"/>
        <v/>
      </c>
      <c r="I2067" s="15" t="str">
        <f t="shared" si="162"/>
        <v/>
      </c>
      <c r="J2067" s="10"/>
      <c r="K2067" s="10"/>
      <c r="L2067" t="str">
        <f t="shared" si="163"/>
        <v/>
      </c>
      <c r="M2067" s="14" t="str">
        <f t="shared" si="164"/>
        <v/>
      </c>
    </row>
    <row r="2068" spans="1:13" x14ac:dyDescent="0.25">
      <c r="A2068" s="16"/>
      <c r="B2068" s="10"/>
      <c r="C2068" s="14" t="str">
        <f>IFERROR(INDEX(Menu!$C$6:$C$205,MATCH($B2068,Menu!$B$6:$B$205,0)),"")</f>
        <v/>
      </c>
      <c r="D2068" s="18"/>
      <c r="E2068" s="8" t="str">
        <f>IFERROR(INDEX(Menu!$E$6:$E$205,MATCH($B2068,Menu!$B$6:$B$205,0)),"")</f>
        <v/>
      </c>
      <c r="F2068" s="8" t="str">
        <f t="shared" si="160"/>
        <v/>
      </c>
      <c r="G2068" s="15" t="str">
        <f>IFERROR(INDEX(Menu!$D$6:$D$205,MATCH($B2068,Menu!$B$6:$B$205,0)),"")</f>
        <v/>
      </c>
      <c r="H2068" s="15" t="str">
        <f t="shared" si="161"/>
        <v/>
      </c>
      <c r="I2068" s="15" t="str">
        <f t="shared" si="162"/>
        <v/>
      </c>
      <c r="J2068" s="10"/>
      <c r="K2068" s="10"/>
      <c r="L2068" t="str">
        <f t="shared" si="163"/>
        <v/>
      </c>
      <c r="M2068" s="14" t="str">
        <f t="shared" si="164"/>
        <v/>
      </c>
    </row>
    <row r="2069" spans="1:13" x14ac:dyDescent="0.25">
      <c r="A2069" s="16"/>
      <c r="B2069" s="10"/>
      <c r="C2069" s="14" t="str">
        <f>IFERROR(INDEX(Menu!$C$6:$C$205,MATCH($B2069,Menu!$B$6:$B$205,0)),"")</f>
        <v/>
      </c>
      <c r="D2069" s="18"/>
      <c r="E2069" s="8" t="str">
        <f>IFERROR(INDEX(Menu!$E$6:$E$205,MATCH($B2069,Menu!$B$6:$B$205,0)),"")</f>
        <v/>
      </c>
      <c r="F2069" s="8" t="str">
        <f t="shared" si="160"/>
        <v/>
      </c>
      <c r="G2069" s="15" t="str">
        <f>IFERROR(INDEX(Menu!$D$6:$D$205,MATCH($B2069,Menu!$B$6:$B$205,0)),"")</f>
        <v/>
      </c>
      <c r="H2069" s="15" t="str">
        <f t="shared" si="161"/>
        <v/>
      </c>
      <c r="I2069" s="15" t="str">
        <f t="shared" si="162"/>
        <v/>
      </c>
      <c r="J2069" s="10"/>
      <c r="K2069" s="10"/>
      <c r="L2069" t="str">
        <f t="shared" si="163"/>
        <v/>
      </c>
      <c r="M2069" s="14" t="str">
        <f t="shared" si="164"/>
        <v/>
      </c>
    </row>
    <row r="2070" spans="1:13" x14ac:dyDescent="0.25">
      <c r="A2070" s="16"/>
      <c r="B2070" s="10"/>
      <c r="C2070" s="14" t="str">
        <f>IFERROR(INDEX(Menu!$C$6:$C$205,MATCH($B2070,Menu!$B$6:$B$205,0)),"")</f>
        <v/>
      </c>
      <c r="D2070" s="18"/>
      <c r="E2070" s="8" t="str">
        <f>IFERROR(INDEX(Menu!$E$6:$E$205,MATCH($B2070,Menu!$B$6:$B$205,0)),"")</f>
        <v/>
      </c>
      <c r="F2070" s="8" t="str">
        <f t="shared" si="160"/>
        <v/>
      </c>
      <c r="G2070" s="15" t="str">
        <f>IFERROR(INDEX(Menu!$D$6:$D$205,MATCH($B2070,Menu!$B$6:$B$205,0)),"")</f>
        <v/>
      </c>
      <c r="H2070" s="15" t="str">
        <f t="shared" si="161"/>
        <v/>
      </c>
      <c r="I2070" s="15" t="str">
        <f t="shared" si="162"/>
        <v/>
      </c>
      <c r="J2070" s="10"/>
      <c r="K2070" s="10"/>
      <c r="L2070" t="str">
        <f t="shared" si="163"/>
        <v/>
      </c>
      <c r="M2070" s="14" t="str">
        <f t="shared" si="164"/>
        <v/>
      </c>
    </row>
    <row r="2071" spans="1:13" x14ac:dyDescent="0.25">
      <c r="A2071" s="16"/>
      <c r="B2071" s="10"/>
      <c r="C2071" s="14" t="str">
        <f>IFERROR(INDEX(Menu!$C$6:$C$205,MATCH($B2071,Menu!$B$6:$B$205,0)),"")</f>
        <v/>
      </c>
      <c r="D2071" s="18"/>
      <c r="E2071" s="8" t="str">
        <f>IFERROR(INDEX(Menu!$E$6:$E$205,MATCH($B2071,Menu!$B$6:$B$205,0)),"")</f>
        <v/>
      </c>
      <c r="F2071" s="8" t="str">
        <f t="shared" si="160"/>
        <v/>
      </c>
      <c r="G2071" s="15" t="str">
        <f>IFERROR(INDEX(Menu!$D$6:$D$205,MATCH($B2071,Menu!$B$6:$B$205,0)),"")</f>
        <v/>
      </c>
      <c r="H2071" s="15" t="str">
        <f t="shared" si="161"/>
        <v/>
      </c>
      <c r="I2071" s="15" t="str">
        <f t="shared" si="162"/>
        <v/>
      </c>
      <c r="J2071" s="10"/>
      <c r="K2071" s="10"/>
      <c r="L2071" t="str">
        <f t="shared" si="163"/>
        <v/>
      </c>
      <c r="M2071" s="14" t="str">
        <f t="shared" si="164"/>
        <v/>
      </c>
    </row>
    <row r="2072" spans="1:13" x14ac:dyDescent="0.25">
      <c r="A2072" s="16"/>
      <c r="B2072" s="10"/>
      <c r="C2072" s="14" t="str">
        <f>IFERROR(INDEX(Menu!$C$6:$C$205,MATCH($B2072,Menu!$B$6:$B$205,0)),"")</f>
        <v/>
      </c>
      <c r="D2072" s="18"/>
      <c r="E2072" s="8" t="str">
        <f>IFERROR(INDEX(Menu!$E$6:$E$205,MATCH($B2072,Menu!$B$6:$B$205,0)),"")</f>
        <v/>
      </c>
      <c r="F2072" s="8" t="str">
        <f t="shared" si="160"/>
        <v/>
      </c>
      <c r="G2072" s="15" t="str">
        <f>IFERROR(INDEX(Menu!$D$6:$D$205,MATCH($B2072,Menu!$B$6:$B$205,0)),"")</f>
        <v/>
      </c>
      <c r="H2072" s="15" t="str">
        <f t="shared" si="161"/>
        <v/>
      </c>
      <c r="I2072" s="15" t="str">
        <f t="shared" si="162"/>
        <v/>
      </c>
      <c r="J2072" s="10"/>
      <c r="K2072" s="10"/>
      <c r="L2072" t="str">
        <f t="shared" si="163"/>
        <v/>
      </c>
      <c r="M2072" s="14" t="str">
        <f t="shared" si="164"/>
        <v/>
      </c>
    </row>
    <row r="2073" spans="1:13" x14ac:dyDescent="0.25">
      <c r="A2073" s="16"/>
      <c r="B2073" s="10"/>
      <c r="C2073" s="14" t="str">
        <f>IFERROR(INDEX(Menu!$C$6:$C$205,MATCH($B2073,Menu!$B$6:$B$205,0)),"")</f>
        <v/>
      </c>
      <c r="D2073" s="18"/>
      <c r="E2073" s="8" t="str">
        <f>IFERROR(INDEX(Menu!$E$6:$E$205,MATCH($B2073,Menu!$B$6:$B$205,0)),"")</f>
        <v/>
      </c>
      <c r="F2073" s="8" t="str">
        <f t="shared" si="160"/>
        <v/>
      </c>
      <c r="G2073" s="15" t="str">
        <f>IFERROR(INDEX(Menu!$D$6:$D$205,MATCH($B2073,Menu!$B$6:$B$205,0)),"")</f>
        <v/>
      </c>
      <c r="H2073" s="15" t="str">
        <f t="shared" si="161"/>
        <v/>
      </c>
      <c r="I2073" s="15" t="str">
        <f t="shared" si="162"/>
        <v/>
      </c>
      <c r="J2073" s="10"/>
      <c r="K2073" s="10"/>
      <c r="L2073" t="str">
        <f t="shared" si="163"/>
        <v/>
      </c>
      <c r="M2073" s="14" t="str">
        <f t="shared" si="164"/>
        <v/>
      </c>
    </row>
    <row r="2074" spans="1:13" x14ac:dyDescent="0.25">
      <c r="A2074" s="16"/>
      <c r="B2074" s="10"/>
      <c r="C2074" s="14" t="str">
        <f>IFERROR(INDEX(Menu!$C$6:$C$205,MATCH($B2074,Menu!$B$6:$B$205,0)),"")</f>
        <v/>
      </c>
      <c r="D2074" s="18"/>
      <c r="E2074" s="8" t="str">
        <f>IFERROR(INDEX(Menu!$E$6:$E$205,MATCH($B2074,Menu!$B$6:$B$205,0)),"")</f>
        <v/>
      </c>
      <c r="F2074" s="8" t="str">
        <f t="shared" si="160"/>
        <v/>
      </c>
      <c r="G2074" s="15" t="str">
        <f>IFERROR(INDEX(Menu!$D$6:$D$205,MATCH($B2074,Menu!$B$6:$B$205,0)),"")</f>
        <v/>
      </c>
      <c r="H2074" s="15" t="str">
        <f t="shared" si="161"/>
        <v/>
      </c>
      <c r="I2074" s="15" t="str">
        <f t="shared" si="162"/>
        <v/>
      </c>
      <c r="J2074" s="10"/>
      <c r="K2074" s="10"/>
      <c r="L2074" t="str">
        <f t="shared" si="163"/>
        <v/>
      </c>
      <c r="M2074" s="14" t="str">
        <f t="shared" si="164"/>
        <v/>
      </c>
    </row>
    <row r="2075" spans="1:13" x14ac:dyDescent="0.25">
      <c r="A2075" s="16"/>
      <c r="B2075" s="10"/>
      <c r="C2075" s="14" t="str">
        <f>IFERROR(INDEX(Menu!$C$6:$C$205,MATCH($B2075,Menu!$B$6:$B$205,0)),"")</f>
        <v/>
      </c>
      <c r="D2075" s="18"/>
      <c r="E2075" s="8" t="str">
        <f>IFERROR(INDEX(Menu!$E$6:$E$205,MATCH($B2075,Menu!$B$6:$B$205,0)),"")</f>
        <v/>
      </c>
      <c r="F2075" s="8" t="str">
        <f t="shared" si="160"/>
        <v/>
      </c>
      <c r="G2075" s="15" t="str">
        <f>IFERROR(INDEX(Menu!$D$6:$D$205,MATCH($B2075,Menu!$B$6:$B$205,0)),"")</f>
        <v/>
      </c>
      <c r="H2075" s="15" t="str">
        <f t="shared" si="161"/>
        <v/>
      </c>
      <c r="I2075" s="15" t="str">
        <f t="shared" si="162"/>
        <v/>
      </c>
      <c r="J2075" s="10"/>
      <c r="K2075" s="10"/>
      <c r="L2075" t="str">
        <f t="shared" si="163"/>
        <v/>
      </c>
      <c r="M2075" s="14" t="str">
        <f t="shared" si="164"/>
        <v/>
      </c>
    </row>
    <row r="2076" spans="1:13" x14ac:dyDescent="0.25">
      <c r="A2076" s="16"/>
      <c r="B2076" s="10"/>
      <c r="C2076" s="14" t="str">
        <f>IFERROR(INDEX(Menu!$C$6:$C$205,MATCH($B2076,Menu!$B$6:$B$205,0)),"")</f>
        <v/>
      </c>
      <c r="D2076" s="18"/>
      <c r="E2076" s="8" t="str">
        <f>IFERROR(INDEX(Menu!$E$6:$E$205,MATCH($B2076,Menu!$B$6:$B$205,0)),"")</f>
        <v/>
      </c>
      <c r="F2076" s="8" t="str">
        <f t="shared" si="160"/>
        <v/>
      </c>
      <c r="G2076" s="15" t="str">
        <f>IFERROR(INDEX(Menu!$D$6:$D$205,MATCH($B2076,Menu!$B$6:$B$205,0)),"")</f>
        <v/>
      </c>
      <c r="H2076" s="15" t="str">
        <f t="shared" si="161"/>
        <v/>
      </c>
      <c r="I2076" s="15" t="str">
        <f t="shared" si="162"/>
        <v/>
      </c>
      <c r="J2076" s="10"/>
      <c r="K2076" s="10"/>
      <c r="L2076" t="str">
        <f t="shared" si="163"/>
        <v/>
      </c>
      <c r="M2076" s="14" t="str">
        <f t="shared" si="164"/>
        <v/>
      </c>
    </row>
    <row r="2077" spans="1:13" x14ac:dyDescent="0.25">
      <c r="A2077" s="16"/>
      <c r="B2077" s="10"/>
      <c r="C2077" s="14" t="str">
        <f>IFERROR(INDEX(Menu!$C$6:$C$205,MATCH($B2077,Menu!$B$6:$B$205,0)),"")</f>
        <v/>
      </c>
      <c r="D2077" s="18"/>
      <c r="E2077" s="8" t="str">
        <f>IFERROR(INDEX(Menu!$E$6:$E$205,MATCH($B2077,Menu!$B$6:$B$205,0)),"")</f>
        <v/>
      </c>
      <c r="F2077" s="8" t="str">
        <f t="shared" si="160"/>
        <v/>
      </c>
      <c r="G2077" s="15" t="str">
        <f>IFERROR(INDEX(Menu!$D$6:$D$205,MATCH($B2077,Menu!$B$6:$B$205,0)),"")</f>
        <v/>
      </c>
      <c r="H2077" s="15" t="str">
        <f t="shared" si="161"/>
        <v/>
      </c>
      <c r="I2077" s="15" t="str">
        <f t="shared" si="162"/>
        <v/>
      </c>
      <c r="J2077" s="10"/>
      <c r="K2077" s="10"/>
      <c r="L2077" t="str">
        <f t="shared" si="163"/>
        <v/>
      </c>
      <c r="M2077" s="14" t="str">
        <f t="shared" si="164"/>
        <v/>
      </c>
    </row>
    <row r="2078" spans="1:13" x14ac:dyDescent="0.25">
      <c r="A2078" s="16"/>
      <c r="B2078" s="10"/>
      <c r="C2078" s="14" t="str">
        <f>IFERROR(INDEX(Menu!$C$6:$C$205,MATCH($B2078,Menu!$B$6:$B$205,0)),"")</f>
        <v/>
      </c>
      <c r="D2078" s="18"/>
      <c r="E2078" s="8" t="str">
        <f>IFERROR(INDEX(Menu!$E$6:$E$205,MATCH($B2078,Menu!$B$6:$B$205,0)),"")</f>
        <v/>
      </c>
      <c r="F2078" s="8" t="str">
        <f t="shared" si="160"/>
        <v/>
      </c>
      <c r="G2078" s="15" t="str">
        <f>IFERROR(INDEX(Menu!$D$6:$D$205,MATCH($B2078,Menu!$B$6:$B$205,0)),"")</f>
        <v/>
      </c>
      <c r="H2078" s="15" t="str">
        <f t="shared" si="161"/>
        <v/>
      </c>
      <c r="I2078" s="15" t="str">
        <f t="shared" si="162"/>
        <v/>
      </c>
      <c r="J2078" s="10"/>
      <c r="K2078" s="10"/>
      <c r="L2078" t="str">
        <f t="shared" si="163"/>
        <v/>
      </c>
      <c r="M2078" s="14" t="str">
        <f t="shared" si="164"/>
        <v/>
      </c>
    </row>
    <row r="2079" spans="1:13" x14ac:dyDescent="0.25">
      <c r="A2079" s="16"/>
      <c r="B2079" s="10"/>
      <c r="C2079" s="14" t="str">
        <f>IFERROR(INDEX(Menu!$C$6:$C$205,MATCH($B2079,Menu!$B$6:$B$205,0)),"")</f>
        <v/>
      </c>
      <c r="D2079" s="18"/>
      <c r="E2079" s="8" t="str">
        <f>IFERROR(INDEX(Menu!$E$6:$E$205,MATCH($B2079,Menu!$B$6:$B$205,0)),"")</f>
        <v/>
      </c>
      <c r="F2079" s="8" t="str">
        <f t="shared" si="160"/>
        <v/>
      </c>
      <c r="G2079" s="15" t="str">
        <f>IFERROR(INDEX(Menu!$D$6:$D$205,MATCH($B2079,Menu!$B$6:$B$205,0)),"")</f>
        <v/>
      </c>
      <c r="H2079" s="15" t="str">
        <f t="shared" si="161"/>
        <v/>
      </c>
      <c r="I2079" s="15" t="str">
        <f t="shared" si="162"/>
        <v/>
      </c>
      <c r="J2079" s="10"/>
      <c r="K2079" s="10"/>
      <c r="L2079" t="str">
        <f t="shared" si="163"/>
        <v/>
      </c>
      <c r="M2079" s="14" t="str">
        <f t="shared" si="164"/>
        <v/>
      </c>
    </row>
    <row r="2080" spans="1:13" x14ac:dyDescent="0.25">
      <c r="A2080" s="16"/>
      <c r="B2080" s="10"/>
      <c r="C2080" s="14" t="str">
        <f>IFERROR(INDEX(Menu!$C$6:$C$205,MATCH($B2080,Menu!$B$6:$B$205,0)),"")</f>
        <v/>
      </c>
      <c r="D2080" s="18"/>
      <c r="E2080" s="8" t="str">
        <f>IFERROR(INDEX(Menu!$E$6:$E$205,MATCH($B2080,Menu!$B$6:$B$205,0)),"")</f>
        <v/>
      </c>
      <c r="F2080" s="8" t="str">
        <f t="shared" si="160"/>
        <v/>
      </c>
      <c r="G2080" s="15" t="str">
        <f>IFERROR(INDEX(Menu!$D$6:$D$205,MATCH($B2080,Menu!$B$6:$B$205,0)),"")</f>
        <v/>
      </c>
      <c r="H2080" s="15" t="str">
        <f t="shared" si="161"/>
        <v/>
      </c>
      <c r="I2080" s="15" t="str">
        <f t="shared" si="162"/>
        <v/>
      </c>
      <c r="J2080" s="10"/>
      <c r="K2080" s="10"/>
      <c r="L2080" t="str">
        <f t="shared" si="163"/>
        <v/>
      </c>
      <c r="M2080" s="14" t="str">
        <f t="shared" si="164"/>
        <v/>
      </c>
    </row>
    <row r="2081" spans="1:13" x14ac:dyDescent="0.25">
      <c r="A2081" s="16"/>
      <c r="B2081" s="10"/>
      <c r="C2081" s="14" t="str">
        <f>IFERROR(INDEX(Menu!$C$6:$C$205,MATCH($B2081,Menu!$B$6:$B$205,0)),"")</f>
        <v/>
      </c>
      <c r="D2081" s="18"/>
      <c r="E2081" s="8" t="str">
        <f>IFERROR(INDEX(Menu!$E$6:$E$205,MATCH($B2081,Menu!$B$6:$B$205,0)),"")</f>
        <v/>
      </c>
      <c r="F2081" s="8" t="str">
        <f t="shared" si="160"/>
        <v/>
      </c>
      <c r="G2081" s="15" t="str">
        <f>IFERROR(INDEX(Menu!$D$6:$D$205,MATCH($B2081,Menu!$B$6:$B$205,0)),"")</f>
        <v/>
      </c>
      <c r="H2081" s="15" t="str">
        <f t="shared" si="161"/>
        <v/>
      </c>
      <c r="I2081" s="15" t="str">
        <f t="shared" si="162"/>
        <v/>
      </c>
      <c r="J2081" s="10"/>
      <c r="K2081" s="10"/>
      <c r="L2081" t="str">
        <f t="shared" si="163"/>
        <v/>
      </c>
      <c r="M2081" s="14" t="str">
        <f t="shared" si="164"/>
        <v/>
      </c>
    </row>
    <row r="2082" spans="1:13" x14ac:dyDescent="0.25">
      <c r="A2082" s="16"/>
      <c r="B2082" s="10"/>
      <c r="C2082" s="14" t="str">
        <f>IFERROR(INDEX(Menu!$C$6:$C$205,MATCH($B2082,Menu!$B$6:$B$205,0)),"")</f>
        <v/>
      </c>
      <c r="D2082" s="18"/>
      <c r="E2082" s="8" t="str">
        <f>IFERROR(INDEX(Menu!$E$6:$E$205,MATCH($B2082,Menu!$B$6:$B$205,0)),"")</f>
        <v/>
      </c>
      <c r="F2082" s="8" t="str">
        <f t="shared" si="160"/>
        <v/>
      </c>
      <c r="G2082" s="15" t="str">
        <f>IFERROR(INDEX(Menu!$D$6:$D$205,MATCH($B2082,Menu!$B$6:$B$205,0)),"")</f>
        <v/>
      </c>
      <c r="H2082" s="15" t="str">
        <f t="shared" si="161"/>
        <v/>
      </c>
      <c r="I2082" s="15" t="str">
        <f t="shared" si="162"/>
        <v/>
      </c>
      <c r="J2082" s="10"/>
      <c r="K2082" s="10"/>
      <c r="L2082" t="str">
        <f t="shared" si="163"/>
        <v/>
      </c>
      <c r="M2082" s="14" t="str">
        <f t="shared" si="164"/>
        <v/>
      </c>
    </row>
    <row r="2083" spans="1:13" x14ac:dyDescent="0.25">
      <c r="A2083" s="16"/>
      <c r="B2083" s="10"/>
      <c r="C2083" s="14" t="str">
        <f>IFERROR(INDEX(Menu!$C$6:$C$205,MATCH($B2083,Menu!$B$6:$B$205,0)),"")</f>
        <v/>
      </c>
      <c r="D2083" s="18"/>
      <c r="E2083" s="8" t="str">
        <f>IFERROR(INDEX(Menu!$E$6:$E$205,MATCH($B2083,Menu!$B$6:$B$205,0)),"")</f>
        <v/>
      </c>
      <c r="F2083" s="8" t="str">
        <f t="shared" si="160"/>
        <v/>
      </c>
      <c r="G2083" s="15" t="str">
        <f>IFERROR(INDEX(Menu!$D$6:$D$205,MATCH($B2083,Menu!$B$6:$B$205,0)),"")</f>
        <v/>
      </c>
      <c r="H2083" s="15" t="str">
        <f t="shared" si="161"/>
        <v/>
      </c>
      <c r="I2083" s="15" t="str">
        <f t="shared" si="162"/>
        <v/>
      </c>
      <c r="J2083" s="10"/>
      <c r="K2083" s="10"/>
      <c r="L2083" t="str">
        <f t="shared" si="163"/>
        <v/>
      </c>
      <c r="M2083" s="14" t="str">
        <f t="shared" si="164"/>
        <v/>
      </c>
    </row>
    <row r="2084" spans="1:13" x14ac:dyDescent="0.25">
      <c r="A2084" s="16"/>
      <c r="B2084" s="10"/>
      <c r="C2084" s="14" t="str">
        <f>IFERROR(INDEX(Menu!$C$6:$C$205,MATCH($B2084,Menu!$B$6:$B$205,0)),"")</f>
        <v/>
      </c>
      <c r="D2084" s="18"/>
      <c r="E2084" s="8" t="str">
        <f>IFERROR(INDEX(Menu!$E$6:$E$205,MATCH($B2084,Menu!$B$6:$B$205,0)),"")</f>
        <v/>
      </c>
      <c r="F2084" s="8" t="str">
        <f t="shared" si="160"/>
        <v/>
      </c>
      <c r="G2084" s="15" t="str">
        <f>IFERROR(INDEX(Menu!$D$6:$D$205,MATCH($B2084,Menu!$B$6:$B$205,0)),"")</f>
        <v/>
      </c>
      <c r="H2084" s="15" t="str">
        <f t="shared" si="161"/>
        <v/>
      </c>
      <c r="I2084" s="15" t="str">
        <f t="shared" si="162"/>
        <v/>
      </c>
      <c r="J2084" s="10"/>
      <c r="K2084" s="10"/>
      <c r="L2084" t="str">
        <f t="shared" si="163"/>
        <v/>
      </c>
      <c r="M2084" s="14" t="str">
        <f t="shared" si="164"/>
        <v/>
      </c>
    </row>
    <row r="2085" spans="1:13" x14ac:dyDescent="0.25">
      <c r="A2085" s="16"/>
      <c r="B2085" s="10"/>
      <c r="C2085" s="14" t="str">
        <f>IFERROR(INDEX(Menu!$C$6:$C$205,MATCH($B2085,Menu!$B$6:$B$205,0)),"")</f>
        <v/>
      </c>
      <c r="D2085" s="18"/>
      <c r="E2085" s="8" t="str">
        <f>IFERROR(INDEX(Menu!$E$6:$E$205,MATCH($B2085,Menu!$B$6:$B$205,0)),"")</f>
        <v/>
      </c>
      <c r="F2085" s="8" t="str">
        <f t="shared" si="160"/>
        <v/>
      </c>
      <c r="G2085" s="15" t="str">
        <f>IFERROR(INDEX(Menu!$D$6:$D$205,MATCH($B2085,Menu!$B$6:$B$205,0)),"")</f>
        <v/>
      </c>
      <c r="H2085" s="15" t="str">
        <f t="shared" si="161"/>
        <v/>
      </c>
      <c r="I2085" s="15" t="str">
        <f t="shared" si="162"/>
        <v/>
      </c>
      <c r="J2085" s="10"/>
      <c r="K2085" s="10"/>
      <c r="L2085" t="str">
        <f t="shared" si="163"/>
        <v/>
      </c>
      <c r="M2085" s="14" t="str">
        <f t="shared" si="164"/>
        <v/>
      </c>
    </row>
    <row r="2086" spans="1:13" x14ac:dyDescent="0.25">
      <c r="A2086" s="16"/>
      <c r="B2086" s="10"/>
      <c r="C2086" s="14" t="str">
        <f>IFERROR(INDEX(Menu!$C$6:$C$205,MATCH($B2086,Menu!$B$6:$B$205,0)),"")</f>
        <v/>
      </c>
      <c r="D2086" s="18"/>
      <c r="E2086" s="8" t="str">
        <f>IFERROR(INDEX(Menu!$E$6:$E$205,MATCH($B2086,Menu!$B$6:$B$205,0)),"")</f>
        <v/>
      </c>
      <c r="F2086" s="8" t="str">
        <f t="shared" si="160"/>
        <v/>
      </c>
      <c r="G2086" s="15" t="str">
        <f>IFERROR(INDEX(Menu!$D$6:$D$205,MATCH($B2086,Menu!$B$6:$B$205,0)),"")</f>
        <v/>
      </c>
      <c r="H2086" s="15" t="str">
        <f t="shared" si="161"/>
        <v/>
      </c>
      <c r="I2086" s="15" t="str">
        <f t="shared" si="162"/>
        <v/>
      </c>
      <c r="J2086" s="10"/>
      <c r="K2086" s="10"/>
      <c r="L2086" t="str">
        <f t="shared" si="163"/>
        <v/>
      </c>
      <c r="M2086" s="14" t="str">
        <f t="shared" si="164"/>
        <v/>
      </c>
    </row>
    <row r="2087" spans="1:13" x14ac:dyDescent="0.25">
      <c r="A2087" s="16"/>
      <c r="B2087" s="10"/>
      <c r="C2087" s="14" t="str">
        <f>IFERROR(INDEX(Menu!$C$6:$C$205,MATCH($B2087,Menu!$B$6:$B$205,0)),"")</f>
        <v/>
      </c>
      <c r="D2087" s="18"/>
      <c r="E2087" s="8" t="str">
        <f>IFERROR(INDEX(Menu!$E$6:$E$205,MATCH($B2087,Menu!$B$6:$B$205,0)),"")</f>
        <v/>
      </c>
      <c r="F2087" s="8" t="str">
        <f t="shared" si="160"/>
        <v/>
      </c>
      <c r="G2087" s="15" t="str">
        <f>IFERROR(INDEX(Menu!$D$6:$D$205,MATCH($B2087,Menu!$B$6:$B$205,0)),"")</f>
        <v/>
      </c>
      <c r="H2087" s="15" t="str">
        <f t="shared" si="161"/>
        <v/>
      </c>
      <c r="I2087" s="15" t="str">
        <f t="shared" si="162"/>
        <v/>
      </c>
      <c r="J2087" s="10"/>
      <c r="K2087" s="10"/>
      <c r="L2087" t="str">
        <f t="shared" si="163"/>
        <v/>
      </c>
      <c r="M2087" s="14" t="str">
        <f t="shared" si="164"/>
        <v/>
      </c>
    </row>
    <row r="2088" spans="1:13" x14ac:dyDescent="0.25">
      <c r="A2088" s="16"/>
      <c r="B2088" s="10"/>
      <c r="C2088" s="14" t="str">
        <f>IFERROR(INDEX(Menu!$C$6:$C$205,MATCH($B2088,Menu!$B$6:$B$205,0)),"")</f>
        <v/>
      </c>
      <c r="D2088" s="18"/>
      <c r="E2088" s="8" t="str">
        <f>IFERROR(INDEX(Menu!$E$6:$E$205,MATCH($B2088,Menu!$B$6:$B$205,0)),"")</f>
        <v/>
      </c>
      <c r="F2088" s="8" t="str">
        <f t="shared" si="160"/>
        <v/>
      </c>
      <c r="G2088" s="15" t="str">
        <f>IFERROR(INDEX(Menu!$D$6:$D$205,MATCH($B2088,Menu!$B$6:$B$205,0)),"")</f>
        <v/>
      </c>
      <c r="H2088" s="15" t="str">
        <f t="shared" si="161"/>
        <v/>
      </c>
      <c r="I2088" s="15" t="str">
        <f t="shared" si="162"/>
        <v/>
      </c>
      <c r="J2088" s="10"/>
      <c r="K2088" s="10"/>
      <c r="L2088" t="str">
        <f t="shared" si="163"/>
        <v/>
      </c>
      <c r="M2088" s="14" t="str">
        <f t="shared" si="164"/>
        <v/>
      </c>
    </row>
    <row r="2089" spans="1:13" x14ac:dyDescent="0.25">
      <c r="A2089" s="16"/>
      <c r="B2089" s="10"/>
      <c r="C2089" s="14" t="str">
        <f>IFERROR(INDEX(Menu!$C$6:$C$205,MATCH($B2089,Menu!$B$6:$B$205,0)),"")</f>
        <v/>
      </c>
      <c r="D2089" s="18"/>
      <c r="E2089" s="8" t="str">
        <f>IFERROR(INDEX(Menu!$E$6:$E$205,MATCH($B2089,Menu!$B$6:$B$205,0)),"")</f>
        <v/>
      </c>
      <c r="F2089" s="8" t="str">
        <f t="shared" si="160"/>
        <v/>
      </c>
      <c r="G2089" s="15" t="str">
        <f>IFERROR(INDEX(Menu!$D$6:$D$205,MATCH($B2089,Menu!$B$6:$B$205,0)),"")</f>
        <v/>
      </c>
      <c r="H2089" s="15" t="str">
        <f t="shared" si="161"/>
        <v/>
      </c>
      <c r="I2089" s="15" t="str">
        <f t="shared" si="162"/>
        <v/>
      </c>
      <c r="J2089" s="10"/>
      <c r="K2089" s="10"/>
      <c r="L2089" t="str">
        <f t="shared" si="163"/>
        <v/>
      </c>
      <c r="M2089" s="14" t="str">
        <f t="shared" si="164"/>
        <v/>
      </c>
    </row>
    <row r="2090" spans="1:13" x14ac:dyDescent="0.25">
      <c r="A2090" s="16"/>
      <c r="B2090" s="10"/>
      <c r="C2090" s="14" t="str">
        <f>IFERROR(INDEX(Menu!$C$6:$C$205,MATCH($B2090,Menu!$B$6:$B$205,0)),"")</f>
        <v/>
      </c>
      <c r="D2090" s="18"/>
      <c r="E2090" s="8" t="str">
        <f>IFERROR(INDEX(Menu!$E$6:$E$205,MATCH($B2090,Menu!$B$6:$B$205,0)),"")</f>
        <v/>
      </c>
      <c r="F2090" s="8" t="str">
        <f t="shared" si="160"/>
        <v/>
      </c>
      <c r="G2090" s="15" t="str">
        <f>IFERROR(INDEX(Menu!$D$6:$D$205,MATCH($B2090,Menu!$B$6:$B$205,0)),"")</f>
        <v/>
      </c>
      <c r="H2090" s="15" t="str">
        <f t="shared" si="161"/>
        <v/>
      </c>
      <c r="I2090" s="15" t="str">
        <f t="shared" si="162"/>
        <v/>
      </c>
      <c r="J2090" s="10"/>
      <c r="K2090" s="10"/>
      <c r="L2090" t="str">
        <f t="shared" si="163"/>
        <v/>
      </c>
      <c r="M2090" s="14" t="str">
        <f t="shared" si="164"/>
        <v/>
      </c>
    </row>
    <row r="2091" spans="1:13" x14ac:dyDescent="0.25">
      <c r="A2091" s="16"/>
      <c r="B2091" s="10"/>
      <c r="C2091" s="14" t="str">
        <f>IFERROR(INDEX(Menu!$C$6:$C$205,MATCH($B2091,Menu!$B$6:$B$205,0)),"")</f>
        <v/>
      </c>
      <c r="D2091" s="18"/>
      <c r="E2091" s="8" t="str">
        <f>IFERROR(INDEX(Menu!$E$6:$E$205,MATCH($B2091,Menu!$B$6:$B$205,0)),"")</f>
        <v/>
      </c>
      <c r="F2091" s="8" t="str">
        <f t="shared" si="160"/>
        <v/>
      </c>
      <c r="G2091" s="15" t="str">
        <f>IFERROR(INDEX(Menu!$D$6:$D$205,MATCH($B2091,Menu!$B$6:$B$205,0)),"")</f>
        <v/>
      </c>
      <c r="H2091" s="15" t="str">
        <f t="shared" si="161"/>
        <v/>
      </c>
      <c r="I2091" s="15" t="str">
        <f t="shared" si="162"/>
        <v/>
      </c>
      <c r="J2091" s="10"/>
      <c r="K2091" s="10"/>
      <c r="L2091" t="str">
        <f t="shared" si="163"/>
        <v/>
      </c>
      <c r="M2091" s="14" t="str">
        <f t="shared" si="164"/>
        <v/>
      </c>
    </row>
    <row r="2092" spans="1:13" x14ac:dyDescent="0.25">
      <c r="A2092" s="16"/>
      <c r="B2092" s="10"/>
      <c r="C2092" s="14" t="str">
        <f>IFERROR(INDEX(Menu!$C$6:$C$205,MATCH($B2092,Menu!$B$6:$B$205,0)),"")</f>
        <v/>
      </c>
      <c r="D2092" s="18"/>
      <c r="E2092" s="8" t="str">
        <f>IFERROR(INDEX(Menu!$E$6:$E$205,MATCH($B2092,Menu!$B$6:$B$205,0)),"")</f>
        <v/>
      </c>
      <c r="F2092" s="8" t="str">
        <f t="shared" si="160"/>
        <v/>
      </c>
      <c r="G2092" s="15" t="str">
        <f>IFERROR(INDEX(Menu!$D$6:$D$205,MATCH($B2092,Menu!$B$6:$B$205,0)),"")</f>
        <v/>
      </c>
      <c r="H2092" s="15" t="str">
        <f t="shared" si="161"/>
        <v/>
      </c>
      <c r="I2092" s="15" t="str">
        <f t="shared" si="162"/>
        <v/>
      </c>
      <c r="J2092" s="10"/>
      <c r="K2092" s="10"/>
      <c r="L2092" t="str">
        <f t="shared" si="163"/>
        <v/>
      </c>
      <c r="M2092" s="14" t="str">
        <f t="shared" si="164"/>
        <v/>
      </c>
    </row>
    <row r="2093" spans="1:13" x14ac:dyDescent="0.25">
      <c r="A2093" s="16"/>
      <c r="B2093" s="10"/>
      <c r="C2093" s="14" t="str">
        <f>IFERROR(INDEX(Menu!$C$6:$C$205,MATCH($B2093,Menu!$B$6:$B$205,0)),"")</f>
        <v/>
      </c>
      <c r="D2093" s="18"/>
      <c r="E2093" s="8" t="str">
        <f>IFERROR(INDEX(Menu!$E$6:$E$205,MATCH($B2093,Menu!$B$6:$B$205,0)),"")</f>
        <v/>
      </c>
      <c r="F2093" s="8" t="str">
        <f t="shared" si="160"/>
        <v/>
      </c>
      <c r="G2093" s="15" t="str">
        <f>IFERROR(INDEX(Menu!$D$6:$D$205,MATCH($B2093,Menu!$B$6:$B$205,0)),"")</f>
        <v/>
      </c>
      <c r="H2093" s="15" t="str">
        <f t="shared" si="161"/>
        <v/>
      </c>
      <c r="I2093" s="15" t="str">
        <f t="shared" si="162"/>
        <v/>
      </c>
      <c r="J2093" s="10"/>
      <c r="K2093" s="10"/>
      <c r="L2093" t="str">
        <f t="shared" si="163"/>
        <v/>
      </c>
      <c r="M2093" s="14" t="str">
        <f t="shared" si="164"/>
        <v/>
      </c>
    </row>
    <row r="2094" spans="1:13" x14ac:dyDescent="0.25">
      <c r="A2094" s="16"/>
      <c r="B2094" s="10"/>
      <c r="C2094" s="14" t="str">
        <f>IFERROR(INDEX(Menu!$C$6:$C$205,MATCH($B2094,Menu!$B$6:$B$205,0)),"")</f>
        <v/>
      </c>
      <c r="D2094" s="18"/>
      <c r="E2094" s="8" t="str">
        <f>IFERROR(INDEX(Menu!$E$6:$E$205,MATCH($B2094,Menu!$B$6:$B$205,0)),"")</f>
        <v/>
      </c>
      <c r="F2094" s="8" t="str">
        <f t="shared" si="160"/>
        <v/>
      </c>
      <c r="G2094" s="15" t="str">
        <f>IFERROR(INDEX(Menu!$D$6:$D$205,MATCH($B2094,Menu!$B$6:$B$205,0)),"")</f>
        <v/>
      </c>
      <c r="H2094" s="15" t="str">
        <f t="shared" si="161"/>
        <v/>
      </c>
      <c r="I2094" s="15" t="str">
        <f t="shared" si="162"/>
        <v/>
      </c>
      <c r="J2094" s="10"/>
      <c r="K2094" s="10"/>
      <c r="L2094" t="str">
        <f t="shared" si="163"/>
        <v/>
      </c>
      <c r="M2094" s="14" t="str">
        <f t="shared" si="164"/>
        <v/>
      </c>
    </row>
    <row r="2095" spans="1:13" x14ac:dyDescent="0.25">
      <c r="A2095" s="16"/>
      <c r="B2095" s="10"/>
      <c r="C2095" s="14" t="str">
        <f>IFERROR(INDEX(Menu!$C$6:$C$205,MATCH($B2095,Menu!$B$6:$B$205,0)),"")</f>
        <v/>
      </c>
      <c r="D2095" s="18"/>
      <c r="E2095" s="8" t="str">
        <f>IFERROR(INDEX(Menu!$E$6:$E$205,MATCH($B2095,Menu!$B$6:$B$205,0)),"")</f>
        <v/>
      </c>
      <c r="F2095" s="8" t="str">
        <f t="shared" si="160"/>
        <v/>
      </c>
      <c r="G2095" s="15" t="str">
        <f>IFERROR(INDEX(Menu!$D$6:$D$205,MATCH($B2095,Menu!$B$6:$B$205,0)),"")</f>
        <v/>
      </c>
      <c r="H2095" s="15" t="str">
        <f t="shared" si="161"/>
        <v/>
      </c>
      <c r="I2095" s="15" t="str">
        <f t="shared" si="162"/>
        <v/>
      </c>
      <c r="J2095" s="10"/>
      <c r="K2095" s="10"/>
      <c r="L2095" t="str">
        <f t="shared" si="163"/>
        <v/>
      </c>
      <c r="M2095" s="14" t="str">
        <f t="shared" si="164"/>
        <v/>
      </c>
    </row>
    <row r="2096" spans="1:13" x14ac:dyDescent="0.25">
      <c r="A2096" s="16"/>
      <c r="B2096" s="10"/>
      <c r="C2096" s="14" t="str">
        <f>IFERROR(INDEX(Menu!$C$6:$C$205,MATCH($B2096,Menu!$B$6:$B$205,0)),"")</f>
        <v/>
      </c>
      <c r="D2096" s="18"/>
      <c r="E2096" s="8" t="str">
        <f>IFERROR(INDEX(Menu!$E$6:$E$205,MATCH($B2096,Menu!$B$6:$B$205,0)),"")</f>
        <v/>
      </c>
      <c r="F2096" s="8" t="str">
        <f t="shared" si="160"/>
        <v/>
      </c>
      <c r="G2096" s="15" t="str">
        <f>IFERROR(INDEX(Menu!$D$6:$D$205,MATCH($B2096,Menu!$B$6:$B$205,0)),"")</f>
        <v/>
      </c>
      <c r="H2096" s="15" t="str">
        <f t="shared" si="161"/>
        <v/>
      </c>
      <c r="I2096" s="15" t="str">
        <f t="shared" si="162"/>
        <v/>
      </c>
      <c r="J2096" s="10"/>
      <c r="K2096" s="10"/>
      <c r="L2096" t="str">
        <f t="shared" si="163"/>
        <v/>
      </c>
      <c r="M2096" s="14" t="str">
        <f t="shared" si="164"/>
        <v/>
      </c>
    </row>
    <row r="2097" spans="1:13" x14ac:dyDescent="0.25">
      <c r="A2097" s="16"/>
      <c r="B2097" s="10"/>
      <c r="C2097" s="14" t="str">
        <f>IFERROR(INDEX(Menu!$C$6:$C$205,MATCH($B2097,Menu!$B$6:$B$205,0)),"")</f>
        <v/>
      </c>
      <c r="D2097" s="18"/>
      <c r="E2097" s="8" t="str">
        <f>IFERROR(INDEX(Menu!$E$6:$E$205,MATCH($B2097,Menu!$B$6:$B$205,0)),"")</f>
        <v/>
      </c>
      <c r="F2097" s="8" t="str">
        <f t="shared" si="160"/>
        <v/>
      </c>
      <c r="G2097" s="15" t="str">
        <f>IFERROR(INDEX(Menu!$D$6:$D$205,MATCH($B2097,Menu!$B$6:$B$205,0)),"")</f>
        <v/>
      </c>
      <c r="H2097" s="15" t="str">
        <f t="shared" si="161"/>
        <v/>
      </c>
      <c r="I2097" s="15" t="str">
        <f t="shared" si="162"/>
        <v/>
      </c>
      <c r="J2097" s="10"/>
      <c r="K2097" s="10"/>
      <c r="L2097" t="str">
        <f t="shared" si="163"/>
        <v/>
      </c>
      <c r="M2097" s="14" t="str">
        <f t="shared" si="164"/>
        <v/>
      </c>
    </row>
    <row r="2098" spans="1:13" x14ac:dyDescent="0.25">
      <c r="A2098" s="16"/>
      <c r="B2098" s="10"/>
      <c r="C2098" s="14" t="str">
        <f>IFERROR(INDEX(Menu!$C$6:$C$205,MATCH($B2098,Menu!$B$6:$B$205,0)),"")</f>
        <v/>
      </c>
      <c r="D2098" s="18"/>
      <c r="E2098" s="8" t="str">
        <f>IFERROR(INDEX(Menu!$E$6:$E$205,MATCH($B2098,Menu!$B$6:$B$205,0)),"")</f>
        <v/>
      </c>
      <c r="F2098" s="8" t="str">
        <f t="shared" si="160"/>
        <v/>
      </c>
      <c r="G2098" s="15" t="str">
        <f>IFERROR(INDEX(Menu!$D$6:$D$205,MATCH($B2098,Menu!$B$6:$B$205,0)),"")</f>
        <v/>
      </c>
      <c r="H2098" s="15" t="str">
        <f t="shared" si="161"/>
        <v/>
      </c>
      <c r="I2098" s="15" t="str">
        <f t="shared" si="162"/>
        <v/>
      </c>
      <c r="J2098" s="10"/>
      <c r="K2098" s="10"/>
      <c r="L2098" t="str">
        <f t="shared" si="163"/>
        <v/>
      </c>
      <c r="M2098" s="14" t="str">
        <f t="shared" si="164"/>
        <v/>
      </c>
    </row>
    <row r="2099" spans="1:13" x14ac:dyDescent="0.25">
      <c r="A2099" s="16"/>
      <c r="B2099" s="10"/>
      <c r="C2099" s="14" t="str">
        <f>IFERROR(INDEX(Menu!$C$6:$C$205,MATCH($B2099,Menu!$B$6:$B$205,0)),"")</f>
        <v/>
      </c>
      <c r="D2099" s="18"/>
      <c r="E2099" s="8" t="str">
        <f>IFERROR(INDEX(Menu!$E$6:$E$205,MATCH($B2099,Menu!$B$6:$B$205,0)),"")</f>
        <v/>
      </c>
      <c r="F2099" s="8" t="str">
        <f t="shared" si="160"/>
        <v/>
      </c>
      <c r="G2099" s="15" t="str">
        <f>IFERROR(INDEX(Menu!$D$6:$D$205,MATCH($B2099,Menu!$B$6:$B$205,0)),"")</f>
        <v/>
      </c>
      <c r="H2099" s="15" t="str">
        <f t="shared" si="161"/>
        <v/>
      </c>
      <c r="I2099" s="15" t="str">
        <f t="shared" si="162"/>
        <v/>
      </c>
      <c r="J2099" s="10"/>
      <c r="K2099" s="10"/>
      <c r="L2099" t="str">
        <f t="shared" si="163"/>
        <v/>
      </c>
      <c r="M2099" s="14" t="str">
        <f t="shared" si="164"/>
        <v/>
      </c>
    </row>
    <row r="2100" spans="1:13" x14ac:dyDescent="0.25">
      <c r="A2100" s="16"/>
      <c r="B2100" s="10"/>
      <c r="C2100" s="14" t="str">
        <f>IFERROR(INDEX(Menu!$C$6:$C$205,MATCH($B2100,Menu!$B$6:$B$205,0)),"")</f>
        <v/>
      </c>
      <c r="D2100" s="18"/>
      <c r="E2100" s="8" t="str">
        <f>IFERROR(INDEX(Menu!$E$6:$E$205,MATCH($B2100,Menu!$B$6:$B$205,0)),"")</f>
        <v/>
      </c>
      <c r="F2100" s="8" t="str">
        <f t="shared" si="160"/>
        <v/>
      </c>
      <c r="G2100" s="15" t="str">
        <f>IFERROR(INDEX(Menu!$D$6:$D$205,MATCH($B2100,Menu!$B$6:$B$205,0)),"")</f>
        <v/>
      </c>
      <c r="H2100" s="15" t="str">
        <f t="shared" si="161"/>
        <v/>
      </c>
      <c r="I2100" s="15" t="str">
        <f t="shared" si="162"/>
        <v/>
      </c>
      <c r="J2100" s="10"/>
      <c r="K2100" s="10"/>
      <c r="L2100" t="str">
        <f t="shared" si="163"/>
        <v/>
      </c>
      <c r="M2100" s="14" t="str">
        <f t="shared" si="164"/>
        <v/>
      </c>
    </row>
    <row r="2101" spans="1:13" x14ac:dyDescent="0.25">
      <c r="A2101" s="16"/>
      <c r="B2101" s="10"/>
      <c r="C2101" s="14" t="str">
        <f>IFERROR(INDEX(Menu!$C$6:$C$205,MATCH($B2101,Menu!$B$6:$B$205,0)),"")</f>
        <v/>
      </c>
      <c r="D2101" s="18"/>
      <c r="E2101" s="8" t="str">
        <f>IFERROR(INDEX(Menu!$E$6:$E$205,MATCH($B2101,Menu!$B$6:$B$205,0)),"")</f>
        <v/>
      </c>
      <c r="F2101" s="8" t="str">
        <f t="shared" si="160"/>
        <v/>
      </c>
      <c r="G2101" s="15" t="str">
        <f>IFERROR(INDEX(Menu!$D$6:$D$205,MATCH($B2101,Menu!$B$6:$B$205,0)),"")</f>
        <v/>
      </c>
      <c r="H2101" s="15" t="str">
        <f t="shared" si="161"/>
        <v/>
      </c>
      <c r="I2101" s="15" t="str">
        <f t="shared" si="162"/>
        <v/>
      </c>
      <c r="J2101" s="10"/>
      <c r="K2101" s="10"/>
      <c r="L2101" t="str">
        <f t="shared" si="163"/>
        <v/>
      </c>
      <c r="M2101" s="14" t="str">
        <f t="shared" si="164"/>
        <v/>
      </c>
    </row>
    <row r="2102" spans="1:13" x14ac:dyDescent="0.25">
      <c r="A2102" s="16"/>
      <c r="B2102" s="10"/>
      <c r="C2102" s="14" t="str">
        <f>IFERROR(INDEX(Menu!$C$6:$C$205,MATCH($B2102,Menu!$B$6:$B$205,0)),"")</f>
        <v/>
      </c>
      <c r="D2102" s="18"/>
      <c r="E2102" s="8" t="str">
        <f>IFERROR(INDEX(Menu!$E$6:$E$205,MATCH($B2102,Menu!$B$6:$B$205,0)),"")</f>
        <v/>
      </c>
      <c r="F2102" s="8" t="str">
        <f t="shared" si="160"/>
        <v/>
      </c>
      <c r="G2102" s="15" t="str">
        <f>IFERROR(INDEX(Menu!$D$6:$D$205,MATCH($B2102,Menu!$B$6:$B$205,0)),"")</f>
        <v/>
      </c>
      <c r="H2102" s="15" t="str">
        <f t="shared" si="161"/>
        <v/>
      </c>
      <c r="I2102" s="15" t="str">
        <f t="shared" si="162"/>
        <v/>
      </c>
      <c r="J2102" s="10"/>
      <c r="K2102" s="10"/>
      <c r="L2102" t="str">
        <f t="shared" si="163"/>
        <v/>
      </c>
      <c r="M2102" s="14" t="str">
        <f t="shared" si="164"/>
        <v/>
      </c>
    </row>
    <row r="2103" spans="1:13" x14ac:dyDescent="0.25">
      <c r="A2103" s="16"/>
      <c r="B2103" s="10"/>
      <c r="C2103" s="14" t="str">
        <f>IFERROR(INDEX(Menu!$C$6:$C$205,MATCH($B2103,Menu!$B$6:$B$205,0)),"")</f>
        <v/>
      </c>
      <c r="D2103" s="18"/>
      <c r="E2103" s="8" t="str">
        <f>IFERROR(INDEX(Menu!$E$6:$E$205,MATCH($B2103,Menu!$B$6:$B$205,0)),"")</f>
        <v/>
      </c>
      <c r="F2103" s="8" t="str">
        <f t="shared" si="160"/>
        <v/>
      </c>
      <c r="G2103" s="15" t="str">
        <f>IFERROR(INDEX(Menu!$D$6:$D$205,MATCH($B2103,Menu!$B$6:$B$205,0)),"")</f>
        <v/>
      </c>
      <c r="H2103" s="15" t="str">
        <f t="shared" si="161"/>
        <v/>
      </c>
      <c r="I2103" s="15" t="str">
        <f t="shared" si="162"/>
        <v/>
      </c>
      <c r="J2103" s="10"/>
      <c r="K2103" s="10"/>
      <c r="L2103" t="str">
        <f t="shared" si="163"/>
        <v/>
      </c>
      <c r="M2103" s="14" t="str">
        <f t="shared" si="164"/>
        <v/>
      </c>
    </row>
    <row r="2104" spans="1:13" x14ac:dyDescent="0.25">
      <c r="A2104" s="16"/>
      <c r="B2104" s="10"/>
      <c r="C2104" s="14" t="str">
        <f>IFERROR(INDEX(Menu!$C$6:$C$205,MATCH($B2104,Menu!$B$6:$B$205,0)),"")</f>
        <v/>
      </c>
      <c r="D2104" s="18"/>
      <c r="E2104" s="8" t="str">
        <f>IFERROR(INDEX(Menu!$E$6:$E$205,MATCH($B2104,Menu!$B$6:$B$205,0)),"")</f>
        <v/>
      </c>
      <c r="F2104" s="8" t="str">
        <f t="shared" si="160"/>
        <v/>
      </c>
      <c r="G2104" s="15" t="str">
        <f>IFERROR(INDEX(Menu!$D$6:$D$205,MATCH($B2104,Menu!$B$6:$B$205,0)),"")</f>
        <v/>
      </c>
      <c r="H2104" s="15" t="str">
        <f t="shared" si="161"/>
        <v/>
      </c>
      <c r="I2104" s="15" t="str">
        <f t="shared" si="162"/>
        <v/>
      </c>
      <c r="J2104" s="10"/>
      <c r="K2104" s="10"/>
      <c r="L2104" t="str">
        <f t="shared" si="163"/>
        <v/>
      </c>
      <c r="M2104" s="14" t="str">
        <f t="shared" si="164"/>
        <v/>
      </c>
    </row>
    <row r="2105" spans="1:13" x14ac:dyDescent="0.25">
      <c r="A2105" s="16"/>
      <c r="B2105" s="10"/>
      <c r="C2105" s="14" t="str">
        <f>IFERROR(INDEX(Menu!$C$6:$C$205,MATCH($B2105,Menu!$B$6:$B$205,0)),"")</f>
        <v/>
      </c>
      <c r="D2105" s="18"/>
      <c r="E2105" s="8" t="str">
        <f>IFERROR(INDEX(Menu!$E$6:$E$205,MATCH($B2105,Menu!$B$6:$B$205,0)),"")</f>
        <v/>
      </c>
      <c r="F2105" s="8" t="str">
        <f t="shared" si="160"/>
        <v/>
      </c>
      <c r="G2105" s="15" t="str">
        <f>IFERROR(INDEX(Menu!$D$6:$D$205,MATCH($B2105,Menu!$B$6:$B$205,0)),"")</f>
        <v/>
      </c>
      <c r="H2105" s="15" t="str">
        <f t="shared" si="161"/>
        <v/>
      </c>
      <c r="I2105" s="15" t="str">
        <f t="shared" si="162"/>
        <v/>
      </c>
      <c r="J2105" s="10"/>
      <c r="K2105" s="10"/>
      <c r="L2105" t="str">
        <f t="shared" si="163"/>
        <v/>
      </c>
      <c r="M2105" s="14" t="str">
        <f t="shared" si="164"/>
        <v/>
      </c>
    </row>
    <row r="2106" spans="1:13" x14ac:dyDescent="0.25">
      <c r="A2106" s="16"/>
      <c r="B2106" s="10"/>
      <c r="C2106" s="14" t="str">
        <f>IFERROR(INDEX(Menu!$C$6:$C$205,MATCH($B2106,Menu!$B$6:$B$205,0)),"")</f>
        <v/>
      </c>
      <c r="D2106" s="18"/>
      <c r="E2106" s="8" t="str">
        <f>IFERROR(INDEX(Menu!$E$6:$E$205,MATCH($B2106,Menu!$B$6:$B$205,0)),"")</f>
        <v/>
      </c>
      <c r="F2106" s="8" t="str">
        <f t="shared" si="160"/>
        <v/>
      </c>
      <c r="G2106" s="15" t="str">
        <f>IFERROR(INDEX(Menu!$D$6:$D$205,MATCH($B2106,Menu!$B$6:$B$205,0)),"")</f>
        <v/>
      </c>
      <c r="H2106" s="15" t="str">
        <f t="shared" si="161"/>
        <v/>
      </c>
      <c r="I2106" s="15" t="str">
        <f t="shared" si="162"/>
        <v/>
      </c>
      <c r="J2106" s="10"/>
      <c r="K2106" s="10"/>
      <c r="L2106" t="str">
        <f t="shared" si="163"/>
        <v/>
      </c>
      <c r="M2106" s="14" t="str">
        <f t="shared" si="164"/>
        <v/>
      </c>
    </row>
    <row r="2107" spans="1:13" x14ac:dyDescent="0.25">
      <c r="A2107" s="16"/>
      <c r="B2107" s="10"/>
      <c r="C2107" s="14" t="str">
        <f>IFERROR(INDEX(Menu!$C$6:$C$205,MATCH($B2107,Menu!$B$6:$B$205,0)),"")</f>
        <v/>
      </c>
      <c r="D2107" s="18"/>
      <c r="E2107" s="8" t="str">
        <f>IFERROR(INDEX(Menu!$E$6:$E$205,MATCH($B2107,Menu!$B$6:$B$205,0)),"")</f>
        <v/>
      </c>
      <c r="F2107" s="8" t="str">
        <f t="shared" si="160"/>
        <v/>
      </c>
      <c r="G2107" s="15" t="str">
        <f>IFERROR(INDEX(Menu!$D$6:$D$205,MATCH($B2107,Menu!$B$6:$B$205,0)),"")</f>
        <v/>
      </c>
      <c r="H2107" s="15" t="str">
        <f t="shared" si="161"/>
        <v/>
      </c>
      <c r="I2107" s="15" t="str">
        <f t="shared" si="162"/>
        <v/>
      </c>
      <c r="J2107" s="10"/>
      <c r="K2107" s="10"/>
      <c r="L2107" t="str">
        <f t="shared" si="163"/>
        <v/>
      </c>
      <c r="M2107" s="14" t="str">
        <f t="shared" si="164"/>
        <v/>
      </c>
    </row>
    <row r="2108" spans="1:13" x14ac:dyDescent="0.25">
      <c r="A2108" s="16"/>
      <c r="B2108" s="10"/>
      <c r="C2108" s="14" t="str">
        <f>IFERROR(INDEX(Menu!$C$6:$C$205,MATCH($B2108,Menu!$B$6:$B$205,0)),"")</f>
        <v/>
      </c>
      <c r="D2108" s="18"/>
      <c r="E2108" s="8" t="str">
        <f>IFERROR(INDEX(Menu!$E$6:$E$205,MATCH($B2108,Menu!$B$6:$B$205,0)),"")</f>
        <v/>
      </c>
      <c r="F2108" s="8" t="str">
        <f t="shared" si="160"/>
        <v/>
      </c>
      <c r="G2108" s="15" t="str">
        <f>IFERROR(INDEX(Menu!$D$6:$D$205,MATCH($B2108,Menu!$B$6:$B$205,0)),"")</f>
        <v/>
      </c>
      <c r="H2108" s="15" t="str">
        <f t="shared" si="161"/>
        <v/>
      </c>
      <c r="I2108" s="15" t="str">
        <f t="shared" si="162"/>
        <v/>
      </c>
      <c r="J2108" s="10"/>
      <c r="K2108" s="10"/>
      <c r="L2108" t="str">
        <f t="shared" si="163"/>
        <v/>
      </c>
      <c r="M2108" s="14" t="str">
        <f t="shared" si="164"/>
        <v/>
      </c>
    </row>
    <row r="2109" spans="1:13" x14ac:dyDescent="0.25">
      <c r="A2109" s="16"/>
      <c r="B2109" s="10"/>
      <c r="C2109" s="14" t="str">
        <f>IFERROR(INDEX(Menu!$C$6:$C$205,MATCH($B2109,Menu!$B$6:$B$205,0)),"")</f>
        <v/>
      </c>
      <c r="D2109" s="18"/>
      <c r="E2109" s="8" t="str">
        <f>IFERROR(INDEX(Menu!$E$6:$E$205,MATCH($B2109,Menu!$B$6:$B$205,0)),"")</f>
        <v/>
      </c>
      <c r="F2109" s="8" t="str">
        <f t="shared" si="160"/>
        <v/>
      </c>
      <c r="G2109" s="15" t="str">
        <f>IFERROR(INDEX(Menu!$D$6:$D$205,MATCH($B2109,Menu!$B$6:$B$205,0)),"")</f>
        <v/>
      </c>
      <c r="H2109" s="15" t="str">
        <f t="shared" si="161"/>
        <v/>
      </c>
      <c r="I2109" s="15" t="str">
        <f t="shared" si="162"/>
        <v/>
      </c>
      <c r="J2109" s="10"/>
      <c r="K2109" s="10"/>
      <c r="L2109" t="str">
        <f t="shared" si="163"/>
        <v/>
      </c>
      <c r="M2109" s="14" t="str">
        <f t="shared" si="164"/>
        <v/>
      </c>
    </row>
    <row r="2110" spans="1:13" x14ac:dyDescent="0.25">
      <c r="A2110" s="16"/>
      <c r="B2110" s="10"/>
      <c r="C2110" s="14" t="str">
        <f>IFERROR(INDEX(Menu!$C$6:$C$205,MATCH($B2110,Menu!$B$6:$B$205,0)),"")</f>
        <v/>
      </c>
      <c r="D2110" s="18"/>
      <c r="E2110" s="8" t="str">
        <f>IFERROR(INDEX(Menu!$E$6:$E$205,MATCH($B2110,Menu!$B$6:$B$205,0)),"")</f>
        <v/>
      </c>
      <c r="F2110" s="8" t="str">
        <f t="shared" si="160"/>
        <v/>
      </c>
      <c r="G2110" s="15" t="str">
        <f>IFERROR(INDEX(Menu!$D$6:$D$205,MATCH($B2110,Menu!$B$6:$B$205,0)),"")</f>
        <v/>
      </c>
      <c r="H2110" s="15" t="str">
        <f t="shared" si="161"/>
        <v/>
      </c>
      <c r="I2110" s="15" t="str">
        <f t="shared" si="162"/>
        <v/>
      </c>
      <c r="J2110" s="10"/>
      <c r="K2110" s="10"/>
      <c r="L2110" t="str">
        <f t="shared" si="163"/>
        <v/>
      </c>
      <c r="M2110" s="14" t="str">
        <f t="shared" si="164"/>
        <v/>
      </c>
    </row>
    <row r="2111" spans="1:13" x14ac:dyDescent="0.25">
      <c r="A2111" s="16"/>
      <c r="B2111" s="10"/>
      <c r="C2111" s="14" t="str">
        <f>IFERROR(INDEX(Menu!$C$6:$C$205,MATCH($B2111,Menu!$B$6:$B$205,0)),"")</f>
        <v/>
      </c>
      <c r="D2111" s="18"/>
      <c r="E2111" s="8" t="str">
        <f>IFERROR(INDEX(Menu!$E$6:$E$205,MATCH($B2111,Menu!$B$6:$B$205,0)),"")</f>
        <v/>
      </c>
      <c r="F2111" s="8" t="str">
        <f t="shared" si="160"/>
        <v/>
      </c>
      <c r="G2111" s="15" t="str">
        <f>IFERROR(INDEX(Menu!$D$6:$D$205,MATCH($B2111,Menu!$B$6:$B$205,0)),"")</f>
        <v/>
      </c>
      <c r="H2111" s="15" t="str">
        <f t="shared" si="161"/>
        <v/>
      </c>
      <c r="I2111" s="15" t="str">
        <f t="shared" si="162"/>
        <v/>
      </c>
      <c r="J2111" s="10"/>
      <c r="K2111" s="10"/>
      <c r="L2111" t="str">
        <f t="shared" si="163"/>
        <v/>
      </c>
      <c r="M2111" s="14" t="str">
        <f t="shared" si="164"/>
        <v/>
      </c>
    </row>
    <row r="2112" spans="1:13" x14ac:dyDescent="0.25">
      <c r="A2112" s="16"/>
      <c r="B2112" s="10"/>
      <c r="C2112" s="14" t="str">
        <f>IFERROR(INDEX(Menu!$C$6:$C$205,MATCH($B2112,Menu!$B$6:$B$205,0)),"")</f>
        <v/>
      </c>
      <c r="D2112" s="18"/>
      <c r="E2112" s="8" t="str">
        <f>IFERROR(INDEX(Menu!$E$6:$E$205,MATCH($B2112,Menu!$B$6:$B$205,0)),"")</f>
        <v/>
      </c>
      <c r="F2112" s="8" t="str">
        <f t="shared" si="160"/>
        <v/>
      </c>
      <c r="G2112" s="15" t="str">
        <f>IFERROR(INDEX(Menu!$D$6:$D$205,MATCH($B2112,Menu!$B$6:$B$205,0)),"")</f>
        <v/>
      </c>
      <c r="H2112" s="15" t="str">
        <f t="shared" si="161"/>
        <v/>
      </c>
      <c r="I2112" s="15" t="str">
        <f t="shared" si="162"/>
        <v/>
      </c>
      <c r="J2112" s="10"/>
      <c r="K2112" s="10"/>
      <c r="L2112" t="str">
        <f t="shared" si="163"/>
        <v/>
      </c>
      <c r="M2112" s="14" t="str">
        <f t="shared" si="164"/>
        <v/>
      </c>
    </row>
    <row r="2113" spans="1:13" x14ac:dyDescent="0.25">
      <c r="A2113" s="16"/>
      <c r="B2113" s="10"/>
      <c r="C2113" s="14" t="str">
        <f>IFERROR(INDEX(Menu!$C$6:$C$205,MATCH($B2113,Menu!$B$6:$B$205,0)),"")</f>
        <v/>
      </c>
      <c r="D2113" s="18"/>
      <c r="E2113" s="8" t="str">
        <f>IFERROR(INDEX(Menu!$E$6:$E$205,MATCH($B2113,Menu!$B$6:$B$205,0)),"")</f>
        <v/>
      </c>
      <c r="F2113" s="8" t="str">
        <f t="shared" si="160"/>
        <v/>
      </c>
      <c r="G2113" s="15" t="str">
        <f>IFERROR(INDEX(Menu!$D$6:$D$205,MATCH($B2113,Menu!$B$6:$B$205,0)),"")</f>
        <v/>
      </c>
      <c r="H2113" s="15" t="str">
        <f t="shared" si="161"/>
        <v/>
      </c>
      <c r="I2113" s="15" t="str">
        <f t="shared" si="162"/>
        <v/>
      </c>
      <c r="J2113" s="10"/>
      <c r="K2113" s="10"/>
      <c r="L2113" t="str">
        <f t="shared" si="163"/>
        <v/>
      </c>
      <c r="M2113" s="14" t="str">
        <f t="shared" si="164"/>
        <v/>
      </c>
    </row>
    <row r="2114" spans="1:13" x14ac:dyDescent="0.25">
      <c r="A2114" s="16"/>
      <c r="B2114" s="10"/>
      <c r="C2114" s="14" t="str">
        <f>IFERROR(INDEX(Menu!$C$6:$C$205,MATCH($B2114,Menu!$B$6:$B$205,0)),"")</f>
        <v/>
      </c>
      <c r="D2114" s="18"/>
      <c r="E2114" s="8" t="str">
        <f>IFERROR(INDEX(Menu!$E$6:$E$205,MATCH($B2114,Menu!$B$6:$B$205,0)),"")</f>
        <v/>
      </c>
      <c r="F2114" s="8" t="str">
        <f t="shared" si="160"/>
        <v/>
      </c>
      <c r="G2114" s="15" t="str">
        <f>IFERROR(INDEX(Menu!$D$6:$D$205,MATCH($B2114,Menu!$B$6:$B$205,0)),"")</f>
        <v/>
      </c>
      <c r="H2114" s="15" t="str">
        <f t="shared" si="161"/>
        <v/>
      </c>
      <c r="I2114" s="15" t="str">
        <f t="shared" si="162"/>
        <v/>
      </c>
      <c r="J2114" s="10"/>
      <c r="K2114" s="10"/>
      <c r="L2114" t="str">
        <f t="shared" si="163"/>
        <v/>
      </c>
      <c r="M2114" s="14" t="str">
        <f t="shared" si="164"/>
        <v/>
      </c>
    </row>
    <row r="2115" spans="1:13" x14ac:dyDescent="0.25">
      <c r="A2115" s="16"/>
      <c r="B2115" s="10"/>
      <c r="C2115" s="14" t="str">
        <f>IFERROR(INDEX(Menu!$C$6:$C$205,MATCH($B2115,Menu!$B$6:$B$205,0)),"")</f>
        <v/>
      </c>
      <c r="D2115" s="18"/>
      <c r="E2115" s="8" t="str">
        <f>IFERROR(INDEX(Menu!$E$6:$E$205,MATCH($B2115,Menu!$B$6:$B$205,0)),"")</f>
        <v/>
      </c>
      <c r="F2115" s="8" t="str">
        <f t="shared" si="160"/>
        <v/>
      </c>
      <c r="G2115" s="15" t="str">
        <f>IFERROR(INDEX(Menu!$D$6:$D$205,MATCH($B2115,Menu!$B$6:$B$205,0)),"")</f>
        <v/>
      </c>
      <c r="H2115" s="15" t="str">
        <f t="shared" si="161"/>
        <v/>
      </c>
      <c r="I2115" s="15" t="str">
        <f t="shared" si="162"/>
        <v/>
      </c>
      <c r="J2115" s="10"/>
      <c r="K2115" s="10"/>
      <c r="L2115" t="str">
        <f t="shared" si="163"/>
        <v/>
      </c>
      <c r="M2115" s="14" t="str">
        <f t="shared" si="164"/>
        <v/>
      </c>
    </row>
    <row r="2116" spans="1:13" x14ac:dyDescent="0.25">
      <c r="A2116" s="16"/>
      <c r="B2116" s="10"/>
      <c r="C2116" s="14" t="str">
        <f>IFERROR(INDEX(Menu!$C$6:$C$205,MATCH($B2116,Menu!$B$6:$B$205,0)),"")</f>
        <v/>
      </c>
      <c r="D2116" s="18"/>
      <c r="E2116" s="8" t="str">
        <f>IFERROR(INDEX(Menu!$E$6:$E$205,MATCH($B2116,Menu!$B$6:$B$205,0)),"")</f>
        <v/>
      </c>
      <c r="F2116" s="8" t="str">
        <f t="shared" si="160"/>
        <v/>
      </c>
      <c r="G2116" s="15" t="str">
        <f>IFERROR(INDEX(Menu!$D$6:$D$205,MATCH($B2116,Menu!$B$6:$B$205,0)),"")</f>
        <v/>
      </c>
      <c r="H2116" s="15" t="str">
        <f t="shared" si="161"/>
        <v/>
      </c>
      <c r="I2116" s="15" t="str">
        <f t="shared" si="162"/>
        <v/>
      </c>
      <c r="J2116" s="10"/>
      <c r="K2116" s="10"/>
      <c r="L2116" t="str">
        <f t="shared" si="163"/>
        <v/>
      </c>
      <c r="M2116" s="14" t="str">
        <f t="shared" si="164"/>
        <v/>
      </c>
    </row>
    <row r="2117" spans="1:13" x14ac:dyDescent="0.25">
      <c r="A2117" s="16"/>
      <c r="B2117" s="10"/>
      <c r="C2117" s="14" t="str">
        <f>IFERROR(INDEX(Menu!$C$6:$C$205,MATCH($B2117,Menu!$B$6:$B$205,0)),"")</f>
        <v/>
      </c>
      <c r="D2117" s="18"/>
      <c r="E2117" s="8" t="str">
        <f>IFERROR(INDEX(Menu!$E$6:$E$205,MATCH($B2117,Menu!$B$6:$B$205,0)),"")</f>
        <v/>
      </c>
      <c r="F2117" s="8" t="str">
        <f t="shared" si="160"/>
        <v/>
      </c>
      <c r="G2117" s="15" t="str">
        <f>IFERROR(INDEX(Menu!$D$6:$D$205,MATCH($B2117,Menu!$B$6:$B$205,0)),"")</f>
        <v/>
      </c>
      <c r="H2117" s="15" t="str">
        <f t="shared" si="161"/>
        <v/>
      </c>
      <c r="I2117" s="15" t="str">
        <f t="shared" si="162"/>
        <v/>
      </c>
      <c r="J2117" s="10"/>
      <c r="K2117" s="10"/>
      <c r="L2117" t="str">
        <f t="shared" si="163"/>
        <v/>
      </c>
      <c r="M2117" s="14" t="str">
        <f t="shared" si="164"/>
        <v/>
      </c>
    </row>
    <row r="2118" spans="1:13" x14ac:dyDescent="0.25">
      <c r="A2118" s="16"/>
      <c r="B2118" s="10"/>
      <c r="C2118" s="14" t="str">
        <f>IFERROR(INDEX(Menu!$C$6:$C$205,MATCH($B2118,Menu!$B$6:$B$205,0)),"")</f>
        <v/>
      </c>
      <c r="D2118" s="18"/>
      <c r="E2118" s="8" t="str">
        <f>IFERROR(INDEX(Menu!$E$6:$E$205,MATCH($B2118,Menu!$B$6:$B$205,0)),"")</f>
        <v/>
      </c>
      <c r="F2118" s="8" t="str">
        <f t="shared" ref="F2118:F2181" si="165">IF(OR($D2118="",$E2118=""),"",$D2118*$E2118)</f>
        <v/>
      </c>
      <c r="G2118" s="15" t="str">
        <f>IFERROR(INDEX(Menu!$D$6:$D$205,MATCH($B2118,Menu!$B$6:$B$205,0)),"")</f>
        <v/>
      </c>
      <c r="H2118" s="15" t="str">
        <f t="shared" ref="H2118:H2181" si="166">IF(OR($D2118="",$G2118=""),"",$D2118*$G2118)</f>
        <v/>
      </c>
      <c r="I2118" s="15" t="str">
        <f t="shared" ref="I2118:I2181" si="167">IF(OR($F2118="",$H2118=""),"",$F2118-$H2118)</f>
        <v/>
      </c>
      <c r="J2118" s="10"/>
      <c r="K2118" s="10"/>
      <c r="L2118" t="str">
        <f t="shared" ref="L2118:L2181" si="168">IF($A2118="","",CHOOSE(WEEKDAY($A2118,2),"Lunes","Martes","Miercoles","Jueves","Viernes","Sabado","Domingo"))</f>
        <v/>
      </c>
      <c r="M2118" s="14" t="str">
        <f t="shared" ref="M2118:M2181" si="169">IF($A2118="","",TEXT($A2118,"YYYY-MM"))</f>
        <v/>
      </c>
    </row>
    <row r="2119" spans="1:13" x14ac:dyDescent="0.25">
      <c r="A2119" s="16"/>
      <c r="B2119" s="10"/>
      <c r="C2119" s="14" t="str">
        <f>IFERROR(INDEX(Menu!$C$6:$C$205,MATCH($B2119,Menu!$B$6:$B$205,0)),"")</f>
        <v/>
      </c>
      <c r="D2119" s="18"/>
      <c r="E2119" s="8" t="str">
        <f>IFERROR(INDEX(Menu!$E$6:$E$205,MATCH($B2119,Menu!$B$6:$B$205,0)),"")</f>
        <v/>
      </c>
      <c r="F2119" s="8" t="str">
        <f t="shared" si="165"/>
        <v/>
      </c>
      <c r="G2119" s="15" t="str">
        <f>IFERROR(INDEX(Menu!$D$6:$D$205,MATCH($B2119,Menu!$B$6:$B$205,0)),"")</f>
        <v/>
      </c>
      <c r="H2119" s="15" t="str">
        <f t="shared" si="166"/>
        <v/>
      </c>
      <c r="I2119" s="15" t="str">
        <f t="shared" si="167"/>
        <v/>
      </c>
      <c r="J2119" s="10"/>
      <c r="K2119" s="10"/>
      <c r="L2119" t="str">
        <f t="shared" si="168"/>
        <v/>
      </c>
      <c r="M2119" s="14" t="str">
        <f t="shared" si="169"/>
        <v/>
      </c>
    </row>
    <row r="2120" spans="1:13" x14ac:dyDescent="0.25">
      <c r="A2120" s="16"/>
      <c r="B2120" s="10"/>
      <c r="C2120" s="14" t="str">
        <f>IFERROR(INDEX(Menu!$C$6:$C$205,MATCH($B2120,Menu!$B$6:$B$205,0)),"")</f>
        <v/>
      </c>
      <c r="D2120" s="18"/>
      <c r="E2120" s="8" t="str">
        <f>IFERROR(INDEX(Menu!$E$6:$E$205,MATCH($B2120,Menu!$B$6:$B$205,0)),"")</f>
        <v/>
      </c>
      <c r="F2120" s="8" t="str">
        <f t="shared" si="165"/>
        <v/>
      </c>
      <c r="G2120" s="15" t="str">
        <f>IFERROR(INDEX(Menu!$D$6:$D$205,MATCH($B2120,Menu!$B$6:$B$205,0)),"")</f>
        <v/>
      </c>
      <c r="H2120" s="15" t="str">
        <f t="shared" si="166"/>
        <v/>
      </c>
      <c r="I2120" s="15" t="str">
        <f t="shared" si="167"/>
        <v/>
      </c>
      <c r="J2120" s="10"/>
      <c r="K2120" s="10"/>
      <c r="L2120" t="str">
        <f t="shared" si="168"/>
        <v/>
      </c>
      <c r="M2120" s="14" t="str">
        <f t="shared" si="169"/>
        <v/>
      </c>
    </row>
    <row r="2121" spans="1:13" x14ac:dyDescent="0.25">
      <c r="A2121" s="16"/>
      <c r="B2121" s="10"/>
      <c r="C2121" s="14" t="str">
        <f>IFERROR(INDEX(Menu!$C$6:$C$205,MATCH($B2121,Menu!$B$6:$B$205,0)),"")</f>
        <v/>
      </c>
      <c r="D2121" s="18"/>
      <c r="E2121" s="8" t="str">
        <f>IFERROR(INDEX(Menu!$E$6:$E$205,MATCH($B2121,Menu!$B$6:$B$205,0)),"")</f>
        <v/>
      </c>
      <c r="F2121" s="8" t="str">
        <f t="shared" si="165"/>
        <v/>
      </c>
      <c r="G2121" s="15" t="str">
        <f>IFERROR(INDEX(Menu!$D$6:$D$205,MATCH($B2121,Menu!$B$6:$B$205,0)),"")</f>
        <v/>
      </c>
      <c r="H2121" s="15" t="str">
        <f t="shared" si="166"/>
        <v/>
      </c>
      <c r="I2121" s="15" t="str">
        <f t="shared" si="167"/>
        <v/>
      </c>
      <c r="J2121" s="10"/>
      <c r="K2121" s="10"/>
      <c r="L2121" t="str">
        <f t="shared" si="168"/>
        <v/>
      </c>
      <c r="M2121" s="14" t="str">
        <f t="shared" si="169"/>
        <v/>
      </c>
    </row>
    <row r="2122" spans="1:13" x14ac:dyDescent="0.25">
      <c r="A2122" s="16"/>
      <c r="B2122" s="10"/>
      <c r="C2122" s="14" t="str">
        <f>IFERROR(INDEX(Menu!$C$6:$C$205,MATCH($B2122,Menu!$B$6:$B$205,0)),"")</f>
        <v/>
      </c>
      <c r="D2122" s="18"/>
      <c r="E2122" s="8" t="str">
        <f>IFERROR(INDEX(Menu!$E$6:$E$205,MATCH($B2122,Menu!$B$6:$B$205,0)),"")</f>
        <v/>
      </c>
      <c r="F2122" s="8" t="str">
        <f t="shared" si="165"/>
        <v/>
      </c>
      <c r="G2122" s="15" t="str">
        <f>IFERROR(INDEX(Menu!$D$6:$D$205,MATCH($B2122,Menu!$B$6:$B$205,0)),"")</f>
        <v/>
      </c>
      <c r="H2122" s="15" t="str">
        <f t="shared" si="166"/>
        <v/>
      </c>
      <c r="I2122" s="15" t="str">
        <f t="shared" si="167"/>
        <v/>
      </c>
      <c r="J2122" s="10"/>
      <c r="K2122" s="10"/>
      <c r="L2122" t="str">
        <f t="shared" si="168"/>
        <v/>
      </c>
      <c r="M2122" s="14" t="str">
        <f t="shared" si="169"/>
        <v/>
      </c>
    </row>
    <row r="2123" spans="1:13" x14ac:dyDescent="0.25">
      <c r="A2123" s="16"/>
      <c r="B2123" s="10"/>
      <c r="C2123" s="14" t="str">
        <f>IFERROR(INDEX(Menu!$C$6:$C$205,MATCH($B2123,Menu!$B$6:$B$205,0)),"")</f>
        <v/>
      </c>
      <c r="D2123" s="18"/>
      <c r="E2123" s="8" t="str">
        <f>IFERROR(INDEX(Menu!$E$6:$E$205,MATCH($B2123,Menu!$B$6:$B$205,0)),"")</f>
        <v/>
      </c>
      <c r="F2123" s="8" t="str">
        <f t="shared" si="165"/>
        <v/>
      </c>
      <c r="G2123" s="15" t="str">
        <f>IFERROR(INDEX(Menu!$D$6:$D$205,MATCH($B2123,Menu!$B$6:$B$205,0)),"")</f>
        <v/>
      </c>
      <c r="H2123" s="15" t="str">
        <f t="shared" si="166"/>
        <v/>
      </c>
      <c r="I2123" s="15" t="str">
        <f t="shared" si="167"/>
        <v/>
      </c>
      <c r="J2123" s="10"/>
      <c r="K2123" s="10"/>
      <c r="L2123" t="str">
        <f t="shared" si="168"/>
        <v/>
      </c>
      <c r="M2123" s="14" t="str">
        <f t="shared" si="169"/>
        <v/>
      </c>
    </row>
    <row r="2124" spans="1:13" x14ac:dyDescent="0.25">
      <c r="A2124" s="16"/>
      <c r="B2124" s="10"/>
      <c r="C2124" s="14" t="str">
        <f>IFERROR(INDEX(Menu!$C$6:$C$205,MATCH($B2124,Menu!$B$6:$B$205,0)),"")</f>
        <v/>
      </c>
      <c r="D2124" s="18"/>
      <c r="E2124" s="8" t="str">
        <f>IFERROR(INDEX(Menu!$E$6:$E$205,MATCH($B2124,Menu!$B$6:$B$205,0)),"")</f>
        <v/>
      </c>
      <c r="F2124" s="8" t="str">
        <f t="shared" si="165"/>
        <v/>
      </c>
      <c r="G2124" s="15" t="str">
        <f>IFERROR(INDEX(Menu!$D$6:$D$205,MATCH($B2124,Menu!$B$6:$B$205,0)),"")</f>
        <v/>
      </c>
      <c r="H2124" s="15" t="str">
        <f t="shared" si="166"/>
        <v/>
      </c>
      <c r="I2124" s="15" t="str">
        <f t="shared" si="167"/>
        <v/>
      </c>
      <c r="J2124" s="10"/>
      <c r="K2124" s="10"/>
      <c r="L2124" t="str">
        <f t="shared" si="168"/>
        <v/>
      </c>
      <c r="M2124" s="14" t="str">
        <f t="shared" si="169"/>
        <v/>
      </c>
    </row>
    <row r="2125" spans="1:13" x14ac:dyDescent="0.25">
      <c r="A2125" s="16"/>
      <c r="B2125" s="10"/>
      <c r="C2125" s="14" t="str">
        <f>IFERROR(INDEX(Menu!$C$6:$C$205,MATCH($B2125,Menu!$B$6:$B$205,0)),"")</f>
        <v/>
      </c>
      <c r="D2125" s="18"/>
      <c r="E2125" s="8" t="str">
        <f>IFERROR(INDEX(Menu!$E$6:$E$205,MATCH($B2125,Menu!$B$6:$B$205,0)),"")</f>
        <v/>
      </c>
      <c r="F2125" s="8" t="str">
        <f t="shared" si="165"/>
        <v/>
      </c>
      <c r="G2125" s="15" t="str">
        <f>IFERROR(INDEX(Menu!$D$6:$D$205,MATCH($B2125,Menu!$B$6:$B$205,0)),"")</f>
        <v/>
      </c>
      <c r="H2125" s="15" t="str">
        <f t="shared" si="166"/>
        <v/>
      </c>
      <c r="I2125" s="15" t="str">
        <f t="shared" si="167"/>
        <v/>
      </c>
      <c r="J2125" s="10"/>
      <c r="K2125" s="10"/>
      <c r="L2125" t="str">
        <f t="shared" si="168"/>
        <v/>
      </c>
      <c r="M2125" s="14" t="str">
        <f t="shared" si="169"/>
        <v/>
      </c>
    </row>
    <row r="2126" spans="1:13" x14ac:dyDescent="0.25">
      <c r="A2126" s="16"/>
      <c r="B2126" s="10"/>
      <c r="C2126" s="14" t="str">
        <f>IFERROR(INDEX(Menu!$C$6:$C$205,MATCH($B2126,Menu!$B$6:$B$205,0)),"")</f>
        <v/>
      </c>
      <c r="D2126" s="18"/>
      <c r="E2126" s="8" t="str">
        <f>IFERROR(INDEX(Menu!$E$6:$E$205,MATCH($B2126,Menu!$B$6:$B$205,0)),"")</f>
        <v/>
      </c>
      <c r="F2126" s="8" t="str">
        <f t="shared" si="165"/>
        <v/>
      </c>
      <c r="G2126" s="15" t="str">
        <f>IFERROR(INDEX(Menu!$D$6:$D$205,MATCH($B2126,Menu!$B$6:$B$205,0)),"")</f>
        <v/>
      </c>
      <c r="H2126" s="15" t="str">
        <f t="shared" si="166"/>
        <v/>
      </c>
      <c r="I2126" s="15" t="str">
        <f t="shared" si="167"/>
        <v/>
      </c>
      <c r="J2126" s="10"/>
      <c r="K2126" s="10"/>
      <c r="L2126" t="str">
        <f t="shared" si="168"/>
        <v/>
      </c>
      <c r="M2126" s="14" t="str">
        <f t="shared" si="169"/>
        <v/>
      </c>
    </row>
    <row r="2127" spans="1:13" x14ac:dyDescent="0.25">
      <c r="A2127" s="16"/>
      <c r="B2127" s="10"/>
      <c r="C2127" s="14" t="str">
        <f>IFERROR(INDEX(Menu!$C$6:$C$205,MATCH($B2127,Menu!$B$6:$B$205,0)),"")</f>
        <v/>
      </c>
      <c r="D2127" s="18"/>
      <c r="E2127" s="8" t="str">
        <f>IFERROR(INDEX(Menu!$E$6:$E$205,MATCH($B2127,Menu!$B$6:$B$205,0)),"")</f>
        <v/>
      </c>
      <c r="F2127" s="8" t="str">
        <f t="shared" si="165"/>
        <v/>
      </c>
      <c r="G2127" s="15" t="str">
        <f>IFERROR(INDEX(Menu!$D$6:$D$205,MATCH($B2127,Menu!$B$6:$B$205,0)),"")</f>
        <v/>
      </c>
      <c r="H2127" s="15" t="str">
        <f t="shared" si="166"/>
        <v/>
      </c>
      <c r="I2127" s="15" t="str">
        <f t="shared" si="167"/>
        <v/>
      </c>
      <c r="J2127" s="10"/>
      <c r="K2127" s="10"/>
      <c r="L2127" t="str">
        <f t="shared" si="168"/>
        <v/>
      </c>
      <c r="M2127" s="14" t="str">
        <f t="shared" si="169"/>
        <v/>
      </c>
    </row>
    <row r="2128" spans="1:13" x14ac:dyDescent="0.25">
      <c r="A2128" s="16"/>
      <c r="B2128" s="10"/>
      <c r="C2128" s="14" t="str">
        <f>IFERROR(INDEX(Menu!$C$6:$C$205,MATCH($B2128,Menu!$B$6:$B$205,0)),"")</f>
        <v/>
      </c>
      <c r="D2128" s="18"/>
      <c r="E2128" s="8" t="str">
        <f>IFERROR(INDEX(Menu!$E$6:$E$205,MATCH($B2128,Menu!$B$6:$B$205,0)),"")</f>
        <v/>
      </c>
      <c r="F2128" s="8" t="str">
        <f t="shared" si="165"/>
        <v/>
      </c>
      <c r="G2128" s="15" t="str">
        <f>IFERROR(INDEX(Menu!$D$6:$D$205,MATCH($B2128,Menu!$B$6:$B$205,0)),"")</f>
        <v/>
      </c>
      <c r="H2128" s="15" t="str">
        <f t="shared" si="166"/>
        <v/>
      </c>
      <c r="I2128" s="15" t="str">
        <f t="shared" si="167"/>
        <v/>
      </c>
      <c r="J2128" s="10"/>
      <c r="K2128" s="10"/>
      <c r="L2128" t="str">
        <f t="shared" si="168"/>
        <v/>
      </c>
      <c r="M2128" s="14" t="str">
        <f t="shared" si="169"/>
        <v/>
      </c>
    </row>
    <row r="2129" spans="1:13" x14ac:dyDescent="0.25">
      <c r="A2129" s="16"/>
      <c r="B2129" s="10"/>
      <c r="C2129" s="14" t="str">
        <f>IFERROR(INDEX(Menu!$C$6:$C$205,MATCH($B2129,Menu!$B$6:$B$205,0)),"")</f>
        <v/>
      </c>
      <c r="D2129" s="18"/>
      <c r="E2129" s="8" t="str">
        <f>IFERROR(INDEX(Menu!$E$6:$E$205,MATCH($B2129,Menu!$B$6:$B$205,0)),"")</f>
        <v/>
      </c>
      <c r="F2129" s="8" t="str">
        <f t="shared" si="165"/>
        <v/>
      </c>
      <c r="G2129" s="15" t="str">
        <f>IFERROR(INDEX(Menu!$D$6:$D$205,MATCH($B2129,Menu!$B$6:$B$205,0)),"")</f>
        <v/>
      </c>
      <c r="H2129" s="15" t="str">
        <f t="shared" si="166"/>
        <v/>
      </c>
      <c r="I2129" s="15" t="str">
        <f t="shared" si="167"/>
        <v/>
      </c>
      <c r="J2129" s="10"/>
      <c r="K2129" s="10"/>
      <c r="L2129" t="str">
        <f t="shared" si="168"/>
        <v/>
      </c>
      <c r="M2129" s="14" t="str">
        <f t="shared" si="169"/>
        <v/>
      </c>
    </row>
    <row r="2130" spans="1:13" x14ac:dyDescent="0.25">
      <c r="A2130" s="16"/>
      <c r="B2130" s="10"/>
      <c r="C2130" s="14" t="str">
        <f>IFERROR(INDEX(Menu!$C$6:$C$205,MATCH($B2130,Menu!$B$6:$B$205,0)),"")</f>
        <v/>
      </c>
      <c r="D2130" s="18"/>
      <c r="E2130" s="8" t="str">
        <f>IFERROR(INDEX(Menu!$E$6:$E$205,MATCH($B2130,Menu!$B$6:$B$205,0)),"")</f>
        <v/>
      </c>
      <c r="F2130" s="8" t="str">
        <f t="shared" si="165"/>
        <v/>
      </c>
      <c r="G2130" s="15" t="str">
        <f>IFERROR(INDEX(Menu!$D$6:$D$205,MATCH($B2130,Menu!$B$6:$B$205,0)),"")</f>
        <v/>
      </c>
      <c r="H2130" s="15" t="str">
        <f t="shared" si="166"/>
        <v/>
      </c>
      <c r="I2130" s="15" t="str">
        <f t="shared" si="167"/>
        <v/>
      </c>
      <c r="J2130" s="10"/>
      <c r="K2130" s="10"/>
      <c r="L2130" t="str">
        <f t="shared" si="168"/>
        <v/>
      </c>
      <c r="M2130" s="14" t="str">
        <f t="shared" si="169"/>
        <v/>
      </c>
    </row>
    <row r="2131" spans="1:13" x14ac:dyDescent="0.25">
      <c r="A2131" s="16"/>
      <c r="B2131" s="10"/>
      <c r="C2131" s="14" t="str">
        <f>IFERROR(INDEX(Menu!$C$6:$C$205,MATCH($B2131,Menu!$B$6:$B$205,0)),"")</f>
        <v/>
      </c>
      <c r="D2131" s="18"/>
      <c r="E2131" s="8" t="str">
        <f>IFERROR(INDEX(Menu!$E$6:$E$205,MATCH($B2131,Menu!$B$6:$B$205,0)),"")</f>
        <v/>
      </c>
      <c r="F2131" s="8" t="str">
        <f t="shared" si="165"/>
        <v/>
      </c>
      <c r="G2131" s="15" t="str">
        <f>IFERROR(INDEX(Menu!$D$6:$D$205,MATCH($B2131,Menu!$B$6:$B$205,0)),"")</f>
        <v/>
      </c>
      <c r="H2131" s="15" t="str">
        <f t="shared" si="166"/>
        <v/>
      </c>
      <c r="I2131" s="15" t="str">
        <f t="shared" si="167"/>
        <v/>
      </c>
      <c r="J2131" s="10"/>
      <c r="K2131" s="10"/>
      <c r="L2131" t="str">
        <f t="shared" si="168"/>
        <v/>
      </c>
      <c r="M2131" s="14" t="str">
        <f t="shared" si="169"/>
        <v/>
      </c>
    </row>
    <row r="2132" spans="1:13" x14ac:dyDescent="0.25">
      <c r="A2132" s="16"/>
      <c r="B2132" s="10"/>
      <c r="C2132" s="14" t="str">
        <f>IFERROR(INDEX(Menu!$C$6:$C$205,MATCH($B2132,Menu!$B$6:$B$205,0)),"")</f>
        <v/>
      </c>
      <c r="D2132" s="18"/>
      <c r="E2132" s="8" t="str">
        <f>IFERROR(INDEX(Menu!$E$6:$E$205,MATCH($B2132,Menu!$B$6:$B$205,0)),"")</f>
        <v/>
      </c>
      <c r="F2132" s="8" t="str">
        <f t="shared" si="165"/>
        <v/>
      </c>
      <c r="G2132" s="15" t="str">
        <f>IFERROR(INDEX(Menu!$D$6:$D$205,MATCH($B2132,Menu!$B$6:$B$205,0)),"")</f>
        <v/>
      </c>
      <c r="H2132" s="15" t="str">
        <f t="shared" si="166"/>
        <v/>
      </c>
      <c r="I2132" s="15" t="str">
        <f t="shared" si="167"/>
        <v/>
      </c>
      <c r="J2132" s="10"/>
      <c r="K2132" s="10"/>
      <c r="L2132" t="str">
        <f t="shared" si="168"/>
        <v/>
      </c>
      <c r="M2132" s="14" t="str">
        <f t="shared" si="169"/>
        <v/>
      </c>
    </row>
    <row r="2133" spans="1:13" x14ac:dyDescent="0.25">
      <c r="A2133" s="16"/>
      <c r="B2133" s="10"/>
      <c r="C2133" s="14" t="str">
        <f>IFERROR(INDEX(Menu!$C$6:$C$205,MATCH($B2133,Menu!$B$6:$B$205,0)),"")</f>
        <v/>
      </c>
      <c r="D2133" s="18"/>
      <c r="E2133" s="8" t="str">
        <f>IFERROR(INDEX(Menu!$E$6:$E$205,MATCH($B2133,Menu!$B$6:$B$205,0)),"")</f>
        <v/>
      </c>
      <c r="F2133" s="8" t="str">
        <f t="shared" si="165"/>
        <v/>
      </c>
      <c r="G2133" s="15" t="str">
        <f>IFERROR(INDEX(Menu!$D$6:$D$205,MATCH($B2133,Menu!$B$6:$B$205,0)),"")</f>
        <v/>
      </c>
      <c r="H2133" s="15" t="str">
        <f t="shared" si="166"/>
        <v/>
      </c>
      <c r="I2133" s="15" t="str">
        <f t="shared" si="167"/>
        <v/>
      </c>
      <c r="J2133" s="10"/>
      <c r="K2133" s="10"/>
      <c r="L2133" t="str">
        <f t="shared" si="168"/>
        <v/>
      </c>
      <c r="M2133" s="14" t="str">
        <f t="shared" si="169"/>
        <v/>
      </c>
    </row>
    <row r="2134" spans="1:13" x14ac:dyDescent="0.25">
      <c r="A2134" s="16"/>
      <c r="B2134" s="10"/>
      <c r="C2134" s="14" t="str">
        <f>IFERROR(INDEX(Menu!$C$6:$C$205,MATCH($B2134,Menu!$B$6:$B$205,0)),"")</f>
        <v/>
      </c>
      <c r="D2134" s="18"/>
      <c r="E2134" s="8" t="str">
        <f>IFERROR(INDEX(Menu!$E$6:$E$205,MATCH($B2134,Menu!$B$6:$B$205,0)),"")</f>
        <v/>
      </c>
      <c r="F2134" s="8" t="str">
        <f t="shared" si="165"/>
        <v/>
      </c>
      <c r="G2134" s="15" t="str">
        <f>IFERROR(INDEX(Menu!$D$6:$D$205,MATCH($B2134,Menu!$B$6:$B$205,0)),"")</f>
        <v/>
      </c>
      <c r="H2134" s="15" t="str">
        <f t="shared" si="166"/>
        <v/>
      </c>
      <c r="I2134" s="15" t="str">
        <f t="shared" si="167"/>
        <v/>
      </c>
      <c r="J2134" s="10"/>
      <c r="K2134" s="10"/>
      <c r="L2134" t="str">
        <f t="shared" si="168"/>
        <v/>
      </c>
      <c r="M2134" s="14" t="str">
        <f t="shared" si="169"/>
        <v/>
      </c>
    </row>
    <row r="2135" spans="1:13" x14ac:dyDescent="0.25">
      <c r="A2135" s="16"/>
      <c r="B2135" s="10"/>
      <c r="C2135" s="14" t="str">
        <f>IFERROR(INDEX(Menu!$C$6:$C$205,MATCH($B2135,Menu!$B$6:$B$205,0)),"")</f>
        <v/>
      </c>
      <c r="D2135" s="18"/>
      <c r="E2135" s="8" t="str">
        <f>IFERROR(INDEX(Menu!$E$6:$E$205,MATCH($B2135,Menu!$B$6:$B$205,0)),"")</f>
        <v/>
      </c>
      <c r="F2135" s="8" t="str">
        <f t="shared" si="165"/>
        <v/>
      </c>
      <c r="G2135" s="15" t="str">
        <f>IFERROR(INDEX(Menu!$D$6:$D$205,MATCH($B2135,Menu!$B$6:$B$205,0)),"")</f>
        <v/>
      </c>
      <c r="H2135" s="15" t="str">
        <f t="shared" si="166"/>
        <v/>
      </c>
      <c r="I2135" s="15" t="str">
        <f t="shared" si="167"/>
        <v/>
      </c>
      <c r="J2135" s="10"/>
      <c r="K2135" s="10"/>
      <c r="L2135" t="str">
        <f t="shared" si="168"/>
        <v/>
      </c>
      <c r="M2135" s="14" t="str">
        <f t="shared" si="169"/>
        <v/>
      </c>
    </row>
    <row r="2136" spans="1:13" x14ac:dyDescent="0.25">
      <c r="A2136" s="16"/>
      <c r="B2136" s="10"/>
      <c r="C2136" s="14" t="str">
        <f>IFERROR(INDEX(Menu!$C$6:$C$205,MATCH($B2136,Menu!$B$6:$B$205,0)),"")</f>
        <v/>
      </c>
      <c r="D2136" s="18"/>
      <c r="E2136" s="8" t="str">
        <f>IFERROR(INDEX(Menu!$E$6:$E$205,MATCH($B2136,Menu!$B$6:$B$205,0)),"")</f>
        <v/>
      </c>
      <c r="F2136" s="8" t="str">
        <f t="shared" si="165"/>
        <v/>
      </c>
      <c r="G2136" s="15" t="str">
        <f>IFERROR(INDEX(Menu!$D$6:$D$205,MATCH($B2136,Menu!$B$6:$B$205,0)),"")</f>
        <v/>
      </c>
      <c r="H2136" s="15" t="str">
        <f t="shared" si="166"/>
        <v/>
      </c>
      <c r="I2136" s="15" t="str">
        <f t="shared" si="167"/>
        <v/>
      </c>
      <c r="J2136" s="10"/>
      <c r="K2136" s="10"/>
      <c r="L2136" t="str">
        <f t="shared" si="168"/>
        <v/>
      </c>
      <c r="M2136" s="14" t="str">
        <f t="shared" si="169"/>
        <v/>
      </c>
    </row>
    <row r="2137" spans="1:13" x14ac:dyDescent="0.25">
      <c r="A2137" s="16"/>
      <c r="B2137" s="10"/>
      <c r="C2137" s="14" t="str">
        <f>IFERROR(INDEX(Menu!$C$6:$C$205,MATCH($B2137,Menu!$B$6:$B$205,0)),"")</f>
        <v/>
      </c>
      <c r="D2137" s="18"/>
      <c r="E2137" s="8" t="str">
        <f>IFERROR(INDEX(Menu!$E$6:$E$205,MATCH($B2137,Menu!$B$6:$B$205,0)),"")</f>
        <v/>
      </c>
      <c r="F2137" s="8" t="str">
        <f t="shared" si="165"/>
        <v/>
      </c>
      <c r="G2137" s="15" t="str">
        <f>IFERROR(INDEX(Menu!$D$6:$D$205,MATCH($B2137,Menu!$B$6:$B$205,0)),"")</f>
        <v/>
      </c>
      <c r="H2137" s="15" t="str">
        <f t="shared" si="166"/>
        <v/>
      </c>
      <c r="I2137" s="15" t="str">
        <f t="shared" si="167"/>
        <v/>
      </c>
      <c r="J2137" s="10"/>
      <c r="K2137" s="10"/>
      <c r="L2137" t="str">
        <f t="shared" si="168"/>
        <v/>
      </c>
      <c r="M2137" s="14" t="str">
        <f t="shared" si="169"/>
        <v/>
      </c>
    </row>
    <row r="2138" spans="1:13" x14ac:dyDescent="0.25">
      <c r="A2138" s="16"/>
      <c r="B2138" s="10"/>
      <c r="C2138" s="14" t="str">
        <f>IFERROR(INDEX(Menu!$C$6:$C$205,MATCH($B2138,Menu!$B$6:$B$205,0)),"")</f>
        <v/>
      </c>
      <c r="D2138" s="18"/>
      <c r="E2138" s="8" t="str">
        <f>IFERROR(INDEX(Menu!$E$6:$E$205,MATCH($B2138,Menu!$B$6:$B$205,0)),"")</f>
        <v/>
      </c>
      <c r="F2138" s="8" t="str">
        <f t="shared" si="165"/>
        <v/>
      </c>
      <c r="G2138" s="15" t="str">
        <f>IFERROR(INDEX(Menu!$D$6:$D$205,MATCH($B2138,Menu!$B$6:$B$205,0)),"")</f>
        <v/>
      </c>
      <c r="H2138" s="15" t="str">
        <f t="shared" si="166"/>
        <v/>
      </c>
      <c r="I2138" s="15" t="str">
        <f t="shared" si="167"/>
        <v/>
      </c>
      <c r="J2138" s="10"/>
      <c r="K2138" s="10"/>
      <c r="L2138" t="str">
        <f t="shared" si="168"/>
        <v/>
      </c>
      <c r="M2138" s="14" t="str">
        <f t="shared" si="169"/>
        <v/>
      </c>
    </row>
    <row r="2139" spans="1:13" x14ac:dyDescent="0.25">
      <c r="A2139" s="16"/>
      <c r="B2139" s="10"/>
      <c r="C2139" s="14" t="str">
        <f>IFERROR(INDEX(Menu!$C$6:$C$205,MATCH($B2139,Menu!$B$6:$B$205,0)),"")</f>
        <v/>
      </c>
      <c r="D2139" s="18"/>
      <c r="E2139" s="8" t="str">
        <f>IFERROR(INDEX(Menu!$E$6:$E$205,MATCH($B2139,Menu!$B$6:$B$205,0)),"")</f>
        <v/>
      </c>
      <c r="F2139" s="8" t="str">
        <f t="shared" si="165"/>
        <v/>
      </c>
      <c r="G2139" s="15" t="str">
        <f>IFERROR(INDEX(Menu!$D$6:$D$205,MATCH($B2139,Menu!$B$6:$B$205,0)),"")</f>
        <v/>
      </c>
      <c r="H2139" s="15" t="str">
        <f t="shared" si="166"/>
        <v/>
      </c>
      <c r="I2139" s="15" t="str">
        <f t="shared" si="167"/>
        <v/>
      </c>
      <c r="J2139" s="10"/>
      <c r="K2139" s="10"/>
      <c r="L2139" t="str">
        <f t="shared" si="168"/>
        <v/>
      </c>
      <c r="M2139" s="14" t="str">
        <f t="shared" si="169"/>
        <v/>
      </c>
    </row>
    <row r="2140" spans="1:13" x14ac:dyDescent="0.25">
      <c r="A2140" s="16"/>
      <c r="B2140" s="10"/>
      <c r="C2140" s="14" t="str">
        <f>IFERROR(INDEX(Menu!$C$6:$C$205,MATCH($B2140,Menu!$B$6:$B$205,0)),"")</f>
        <v/>
      </c>
      <c r="D2140" s="18"/>
      <c r="E2140" s="8" t="str">
        <f>IFERROR(INDEX(Menu!$E$6:$E$205,MATCH($B2140,Menu!$B$6:$B$205,0)),"")</f>
        <v/>
      </c>
      <c r="F2140" s="8" t="str">
        <f t="shared" si="165"/>
        <v/>
      </c>
      <c r="G2140" s="15" t="str">
        <f>IFERROR(INDEX(Menu!$D$6:$D$205,MATCH($B2140,Menu!$B$6:$B$205,0)),"")</f>
        <v/>
      </c>
      <c r="H2140" s="15" t="str">
        <f t="shared" si="166"/>
        <v/>
      </c>
      <c r="I2140" s="15" t="str">
        <f t="shared" si="167"/>
        <v/>
      </c>
      <c r="J2140" s="10"/>
      <c r="K2140" s="10"/>
      <c r="L2140" t="str">
        <f t="shared" si="168"/>
        <v/>
      </c>
      <c r="M2140" s="14" t="str">
        <f t="shared" si="169"/>
        <v/>
      </c>
    </row>
    <row r="2141" spans="1:13" x14ac:dyDescent="0.25">
      <c r="A2141" s="16"/>
      <c r="B2141" s="10"/>
      <c r="C2141" s="14" t="str">
        <f>IFERROR(INDEX(Menu!$C$6:$C$205,MATCH($B2141,Menu!$B$6:$B$205,0)),"")</f>
        <v/>
      </c>
      <c r="D2141" s="18"/>
      <c r="E2141" s="8" t="str">
        <f>IFERROR(INDEX(Menu!$E$6:$E$205,MATCH($B2141,Menu!$B$6:$B$205,0)),"")</f>
        <v/>
      </c>
      <c r="F2141" s="8" t="str">
        <f t="shared" si="165"/>
        <v/>
      </c>
      <c r="G2141" s="15" t="str">
        <f>IFERROR(INDEX(Menu!$D$6:$D$205,MATCH($B2141,Menu!$B$6:$B$205,0)),"")</f>
        <v/>
      </c>
      <c r="H2141" s="15" t="str">
        <f t="shared" si="166"/>
        <v/>
      </c>
      <c r="I2141" s="15" t="str">
        <f t="shared" si="167"/>
        <v/>
      </c>
      <c r="J2141" s="10"/>
      <c r="K2141" s="10"/>
      <c r="L2141" t="str">
        <f t="shared" si="168"/>
        <v/>
      </c>
      <c r="M2141" s="14" t="str">
        <f t="shared" si="169"/>
        <v/>
      </c>
    </row>
    <row r="2142" spans="1:13" x14ac:dyDescent="0.25">
      <c r="A2142" s="16"/>
      <c r="B2142" s="10"/>
      <c r="C2142" s="14" t="str">
        <f>IFERROR(INDEX(Menu!$C$6:$C$205,MATCH($B2142,Menu!$B$6:$B$205,0)),"")</f>
        <v/>
      </c>
      <c r="D2142" s="18"/>
      <c r="E2142" s="8" t="str">
        <f>IFERROR(INDEX(Menu!$E$6:$E$205,MATCH($B2142,Menu!$B$6:$B$205,0)),"")</f>
        <v/>
      </c>
      <c r="F2142" s="8" t="str">
        <f t="shared" si="165"/>
        <v/>
      </c>
      <c r="G2142" s="15" t="str">
        <f>IFERROR(INDEX(Menu!$D$6:$D$205,MATCH($B2142,Menu!$B$6:$B$205,0)),"")</f>
        <v/>
      </c>
      <c r="H2142" s="15" t="str">
        <f t="shared" si="166"/>
        <v/>
      </c>
      <c r="I2142" s="15" t="str">
        <f t="shared" si="167"/>
        <v/>
      </c>
      <c r="J2142" s="10"/>
      <c r="K2142" s="10"/>
      <c r="L2142" t="str">
        <f t="shared" si="168"/>
        <v/>
      </c>
      <c r="M2142" s="14" t="str">
        <f t="shared" si="169"/>
        <v/>
      </c>
    </row>
    <row r="2143" spans="1:13" x14ac:dyDescent="0.25">
      <c r="A2143" s="16"/>
      <c r="B2143" s="10"/>
      <c r="C2143" s="14" t="str">
        <f>IFERROR(INDEX(Menu!$C$6:$C$205,MATCH($B2143,Menu!$B$6:$B$205,0)),"")</f>
        <v/>
      </c>
      <c r="D2143" s="18"/>
      <c r="E2143" s="8" t="str">
        <f>IFERROR(INDEX(Menu!$E$6:$E$205,MATCH($B2143,Menu!$B$6:$B$205,0)),"")</f>
        <v/>
      </c>
      <c r="F2143" s="8" t="str">
        <f t="shared" si="165"/>
        <v/>
      </c>
      <c r="G2143" s="15" t="str">
        <f>IFERROR(INDEX(Menu!$D$6:$D$205,MATCH($B2143,Menu!$B$6:$B$205,0)),"")</f>
        <v/>
      </c>
      <c r="H2143" s="15" t="str">
        <f t="shared" si="166"/>
        <v/>
      </c>
      <c r="I2143" s="15" t="str">
        <f t="shared" si="167"/>
        <v/>
      </c>
      <c r="J2143" s="10"/>
      <c r="K2143" s="10"/>
      <c r="L2143" t="str">
        <f t="shared" si="168"/>
        <v/>
      </c>
      <c r="M2143" s="14" t="str">
        <f t="shared" si="169"/>
        <v/>
      </c>
    </row>
    <row r="2144" spans="1:13" x14ac:dyDescent="0.25">
      <c r="A2144" s="16"/>
      <c r="B2144" s="10"/>
      <c r="C2144" s="14" t="str">
        <f>IFERROR(INDEX(Menu!$C$6:$C$205,MATCH($B2144,Menu!$B$6:$B$205,0)),"")</f>
        <v/>
      </c>
      <c r="D2144" s="18"/>
      <c r="E2144" s="8" t="str">
        <f>IFERROR(INDEX(Menu!$E$6:$E$205,MATCH($B2144,Menu!$B$6:$B$205,0)),"")</f>
        <v/>
      </c>
      <c r="F2144" s="8" t="str">
        <f t="shared" si="165"/>
        <v/>
      </c>
      <c r="G2144" s="15" t="str">
        <f>IFERROR(INDEX(Menu!$D$6:$D$205,MATCH($B2144,Menu!$B$6:$B$205,0)),"")</f>
        <v/>
      </c>
      <c r="H2144" s="15" t="str">
        <f t="shared" si="166"/>
        <v/>
      </c>
      <c r="I2144" s="15" t="str">
        <f t="shared" si="167"/>
        <v/>
      </c>
      <c r="J2144" s="10"/>
      <c r="K2144" s="10"/>
      <c r="L2144" t="str">
        <f t="shared" si="168"/>
        <v/>
      </c>
      <c r="M2144" s="14" t="str">
        <f t="shared" si="169"/>
        <v/>
      </c>
    </row>
    <row r="2145" spans="1:13" x14ac:dyDescent="0.25">
      <c r="A2145" s="16"/>
      <c r="B2145" s="10"/>
      <c r="C2145" s="14" t="str">
        <f>IFERROR(INDEX(Menu!$C$6:$C$205,MATCH($B2145,Menu!$B$6:$B$205,0)),"")</f>
        <v/>
      </c>
      <c r="D2145" s="18"/>
      <c r="E2145" s="8" t="str">
        <f>IFERROR(INDEX(Menu!$E$6:$E$205,MATCH($B2145,Menu!$B$6:$B$205,0)),"")</f>
        <v/>
      </c>
      <c r="F2145" s="8" t="str">
        <f t="shared" si="165"/>
        <v/>
      </c>
      <c r="G2145" s="15" t="str">
        <f>IFERROR(INDEX(Menu!$D$6:$D$205,MATCH($B2145,Menu!$B$6:$B$205,0)),"")</f>
        <v/>
      </c>
      <c r="H2145" s="15" t="str">
        <f t="shared" si="166"/>
        <v/>
      </c>
      <c r="I2145" s="15" t="str">
        <f t="shared" si="167"/>
        <v/>
      </c>
      <c r="J2145" s="10"/>
      <c r="K2145" s="10"/>
      <c r="L2145" t="str">
        <f t="shared" si="168"/>
        <v/>
      </c>
      <c r="M2145" s="14" t="str">
        <f t="shared" si="169"/>
        <v/>
      </c>
    </row>
    <row r="2146" spans="1:13" x14ac:dyDescent="0.25">
      <c r="A2146" s="16"/>
      <c r="B2146" s="10"/>
      <c r="C2146" s="14" t="str">
        <f>IFERROR(INDEX(Menu!$C$6:$C$205,MATCH($B2146,Menu!$B$6:$B$205,0)),"")</f>
        <v/>
      </c>
      <c r="D2146" s="18"/>
      <c r="E2146" s="8" t="str">
        <f>IFERROR(INDEX(Menu!$E$6:$E$205,MATCH($B2146,Menu!$B$6:$B$205,0)),"")</f>
        <v/>
      </c>
      <c r="F2146" s="8" t="str">
        <f t="shared" si="165"/>
        <v/>
      </c>
      <c r="G2146" s="15" t="str">
        <f>IFERROR(INDEX(Menu!$D$6:$D$205,MATCH($B2146,Menu!$B$6:$B$205,0)),"")</f>
        <v/>
      </c>
      <c r="H2146" s="15" t="str">
        <f t="shared" si="166"/>
        <v/>
      </c>
      <c r="I2146" s="15" t="str">
        <f t="shared" si="167"/>
        <v/>
      </c>
      <c r="J2146" s="10"/>
      <c r="K2146" s="10"/>
      <c r="L2146" t="str">
        <f t="shared" si="168"/>
        <v/>
      </c>
      <c r="M2146" s="14" t="str">
        <f t="shared" si="169"/>
        <v/>
      </c>
    </row>
    <row r="2147" spans="1:13" x14ac:dyDescent="0.25">
      <c r="A2147" s="16"/>
      <c r="B2147" s="10"/>
      <c r="C2147" s="14" t="str">
        <f>IFERROR(INDEX(Menu!$C$6:$C$205,MATCH($B2147,Menu!$B$6:$B$205,0)),"")</f>
        <v/>
      </c>
      <c r="D2147" s="18"/>
      <c r="E2147" s="8" t="str">
        <f>IFERROR(INDEX(Menu!$E$6:$E$205,MATCH($B2147,Menu!$B$6:$B$205,0)),"")</f>
        <v/>
      </c>
      <c r="F2147" s="8" t="str">
        <f t="shared" si="165"/>
        <v/>
      </c>
      <c r="G2147" s="15" t="str">
        <f>IFERROR(INDEX(Menu!$D$6:$D$205,MATCH($B2147,Menu!$B$6:$B$205,0)),"")</f>
        <v/>
      </c>
      <c r="H2147" s="15" t="str">
        <f t="shared" si="166"/>
        <v/>
      </c>
      <c r="I2147" s="15" t="str">
        <f t="shared" si="167"/>
        <v/>
      </c>
      <c r="J2147" s="10"/>
      <c r="K2147" s="10"/>
      <c r="L2147" t="str">
        <f t="shared" si="168"/>
        <v/>
      </c>
      <c r="M2147" s="14" t="str">
        <f t="shared" si="169"/>
        <v/>
      </c>
    </row>
    <row r="2148" spans="1:13" x14ac:dyDescent="0.25">
      <c r="A2148" s="16"/>
      <c r="B2148" s="10"/>
      <c r="C2148" s="14" t="str">
        <f>IFERROR(INDEX(Menu!$C$6:$C$205,MATCH($B2148,Menu!$B$6:$B$205,0)),"")</f>
        <v/>
      </c>
      <c r="D2148" s="18"/>
      <c r="E2148" s="8" t="str">
        <f>IFERROR(INDEX(Menu!$E$6:$E$205,MATCH($B2148,Menu!$B$6:$B$205,0)),"")</f>
        <v/>
      </c>
      <c r="F2148" s="8" t="str">
        <f t="shared" si="165"/>
        <v/>
      </c>
      <c r="G2148" s="15" t="str">
        <f>IFERROR(INDEX(Menu!$D$6:$D$205,MATCH($B2148,Menu!$B$6:$B$205,0)),"")</f>
        <v/>
      </c>
      <c r="H2148" s="15" t="str">
        <f t="shared" si="166"/>
        <v/>
      </c>
      <c r="I2148" s="15" t="str">
        <f t="shared" si="167"/>
        <v/>
      </c>
      <c r="J2148" s="10"/>
      <c r="K2148" s="10"/>
      <c r="L2148" t="str">
        <f t="shared" si="168"/>
        <v/>
      </c>
      <c r="M2148" s="14" t="str">
        <f t="shared" si="169"/>
        <v/>
      </c>
    </row>
    <row r="2149" spans="1:13" x14ac:dyDescent="0.25">
      <c r="A2149" s="16"/>
      <c r="B2149" s="10"/>
      <c r="C2149" s="14" t="str">
        <f>IFERROR(INDEX(Menu!$C$6:$C$205,MATCH($B2149,Menu!$B$6:$B$205,0)),"")</f>
        <v/>
      </c>
      <c r="D2149" s="18"/>
      <c r="E2149" s="8" t="str">
        <f>IFERROR(INDEX(Menu!$E$6:$E$205,MATCH($B2149,Menu!$B$6:$B$205,0)),"")</f>
        <v/>
      </c>
      <c r="F2149" s="8" t="str">
        <f t="shared" si="165"/>
        <v/>
      </c>
      <c r="G2149" s="15" t="str">
        <f>IFERROR(INDEX(Menu!$D$6:$D$205,MATCH($B2149,Menu!$B$6:$B$205,0)),"")</f>
        <v/>
      </c>
      <c r="H2149" s="15" t="str">
        <f t="shared" si="166"/>
        <v/>
      </c>
      <c r="I2149" s="15" t="str">
        <f t="shared" si="167"/>
        <v/>
      </c>
      <c r="J2149" s="10"/>
      <c r="K2149" s="10"/>
      <c r="L2149" t="str">
        <f t="shared" si="168"/>
        <v/>
      </c>
      <c r="M2149" s="14" t="str">
        <f t="shared" si="169"/>
        <v/>
      </c>
    </row>
    <row r="2150" spans="1:13" x14ac:dyDescent="0.25">
      <c r="A2150" s="16"/>
      <c r="B2150" s="10"/>
      <c r="C2150" s="14" t="str">
        <f>IFERROR(INDEX(Menu!$C$6:$C$205,MATCH($B2150,Menu!$B$6:$B$205,0)),"")</f>
        <v/>
      </c>
      <c r="D2150" s="18"/>
      <c r="E2150" s="8" t="str">
        <f>IFERROR(INDEX(Menu!$E$6:$E$205,MATCH($B2150,Menu!$B$6:$B$205,0)),"")</f>
        <v/>
      </c>
      <c r="F2150" s="8" t="str">
        <f t="shared" si="165"/>
        <v/>
      </c>
      <c r="G2150" s="15" t="str">
        <f>IFERROR(INDEX(Menu!$D$6:$D$205,MATCH($B2150,Menu!$B$6:$B$205,0)),"")</f>
        <v/>
      </c>
      <c r="H2150" s="15" t="str">
        <f t="shared" si="166"/>
        <v/>
      </c>
      <c r="I2150" s="15" t="str">
        <f t="shared" si="167"/>
        <v/>
      </c>
      <c r="J2150" s="10"/>
      <c r="K2150" s="10"/>
      <c r="L2150" t="str">
        <f t="shared" si="168"/>
        <v/>
      </c>
      <c r="M2150" s="14" t="str">
        <f t="shared" si="169"/>
        <v/>
      </c>
    </row>
    <row r="2151" spans="1:13" x14ac:dyDescent="0.25">
      <c r="A2151" s="16"/>
      <c r="B2151" s="10"/>
      <c r="C2151" s="14" t="str">
        <f>IFERROR(INDEX(Menu!$C$6:$C$205,MATCH($B2151,Menu!$B$6:$B$205,0)),"")</f>
        <v/>
      </c>
      <c r="D2151" s="18"/>
      <c r="E2151" s="8" t="str">
        <f>IFERROR(INDEX(Menu!$E$6:$E$205,MATCH($B2151,Menu!$B$6:$B$205,0)),"")</f>
        <v/>
      </c>
      <c r="F2151" s="8" t="str">
        <f t="shared" si="165"/>
        <v/>
      </c>
      <c r="G2151" s="15" t="str">
        <f>IFERROR(INDEX(Menu!$D$6:$D$205,MATCH($B2151,Menu!$B$6:$B$205,0)),"")</f>
        <v/>
      </c>
      <c r="H2151" s="15" t="str">
        <f t="shared" si="166"/>
        <v/>
      </c>
      <c r="I2151" s="15" t="str">
        <f t="shared" si="167"/>
        <v/>
      </c>
      <c r="J2151" s="10"/>
      <c r="K2151" s="10"/>
      <c r="L2151" t="str">
        <f t="shared" si="168"/>
        <v/>
      </c>
      <c r="M2151" s="14" t="str">
        <f t="shared" si="169"/>
        <v/>
      </c>
    </row>
    <row r="2152" spans="1:13" x14ac:dyDescent="0.25">
      <c r="A2152" s="16"/>
      <c r="B2152" s="10"/>
      <c r="C2152" s="14" t="str">
        <f>IFERROR(INDEX(Menu!$C$6:$C$205,MATCH($B2152,Menu!$B$6:$B$205,0)),"")</f>
        <v/>
      </c>
      <c r="D2152" s="18"/>
      <c r="E2152" s="8" t="str">
        <f>IFERROR(INDEX(Menu!$E$6:$E$205,MATCH($B2152,Menu!$B$6:$B$205,0)),"")</f>
        <v/>
      </c>
      <c r="F2152" s="8" t="str">
        <f t="shared" si="165"/>
        <v/>
      </c>
      <c r="G2152" s="15" t="str">
        <f>IFERROR(INDEX(Menu!$D$6:$D$205,MATCH($B2152,Menu!$B$6:$B$205,0)),"")</f>
        <v/>
      </c>
      <c r="H2152" s="15" t="str">
        <f t="shared" si="166"/>
        <v/>
      </c>
      <c r="I2152" s="15" t="str">
        <f t="shared" si="167"/>
        <v/>
      </c>
      <c r="J2152" s="10"/>
      <c r="K2152" s="10"/>
      <c r="L2152" t="str">
        <f t="shared" si="168"/>
        <v/>
      </c>
      <c r="M2152" s="14" t="str">
        <f t="shared" si="169"/>
        <v/>
      </c>
    </row>
    <row r="2153" spans="1:13" x14ac:dyDescent="0.25">
      <c r="A2153" s="16"/>
      <c r="B2153" s="10"/>
      <c r="C2153" s="14" t="str">
        <f>IFERROR(INDEX(Menu!$C$6:$C$205,MATCH($B2153,Menu!$B$6:$B$205,0)),"")</f>
        <v/>
      </c>
      <c r="D2153" s="18"/>
      <c r="E2153" s="8" t="str">
        <f>IFERROR(INDEX(Menu!$E$6:$E$205,MATCH($B2153,Menu!$B$6:$B$205,0)),"")</f>
        <v/>
      </c>
      <c r="F2153" s="8" t="str">
        <f t="shared" si="165"/>
        <v/>
      </c>
      <c r="G2153" s="15" t="str">
        <f>IFERROR(INDEX(Menu!$D$6:$D$205,MATCH($B2153,Menu!$B$6:$B$205,0)),"")</f>
        <v/>
      </c>
      <c r="H2153" s="15" t="str">
        <f t="shared" si="166"/>
        <v/>
      </c>
      <c r="I2153" s="15" t="str">
        <f t="shared" si="167"/>
        <v/>
      </c>
      <c r="J2153" s="10"/>
      <c r="K2153" s="10"/>
      <c r="L2153" t="str">
        <f t="shared" si="168"/>
        <v/>
      </c>
      <c r="M2153" s="14" t="str">
        <f t="shared" si="169"/>
        <v/>
      </c>
    </row>
    <row r="2154" spans="1:13" x14ac:dyDescent="0.25">
      <c r="A2154" s="16"/>
      <c r="B2154" s="10"/>
      <c r="C2154" s="14" t="str">
        <f>IFERROR(INDEX(Menu!$C$6:$C$205,MATCH($B2154,Menu!$B$6:$B$205,0)),"")</f>
        <v/>
      </c>
      <c r="D2154" s="18"/>
      <c r="E2154" s="8" t="str">
        <f>IFERROR(INDEX(Menu!$E$6:$E$205,MATCH($B2154,Menu!$B$6:$B$205,0)),"")</f>
        <v/>
      </c>
      <c r="F2154" s="8" t="str">
        <f t="shared" si="165"/>
        <v/>
      </c>
      <c r="G2154" s="15" t="str">
        <f>IFERROR(INDEX(Menu!$D$6:$D$205,MATCH($B2154,Menu!$B$6:$B$205,0)),"")</f>
        <v/>
      </c>
      <c r="H2154" s="15" t="str">
        <f t="shared" si="166"/>
        <v/>
      </c>
      <c r="I2154" s="15" t="str">
        <f t="shared" si="167"/>
        <v/>
      </c>
      <c r="J2154" s="10"/>
      <c r="K2154" s="10"/>
      <c r="L2154" t="str">
        <f t="shared" si="168"/>
        <v/>
      </c>
      <c r="M2154" s="14" t="str">
        <f t="shared" si="169"/>
        <v/>
      </c>
    </row>
    <row r="2155" spans="1:13" x14ac:dyDescent="0.25">
      <c r="A2155" s="16"/>
      <c r="B2155" s="10"/>
      <c r="C2155" s="14" t="str">
        <f>IFERROR(INDEX(Menu!$C$6:$C$205,MATCH($B2155,Menu!$B$6:$B$205,0)),"")</f>
        <v/>
      </c>
      <c r="D2155" s="18"/>
      <c r="E2155" s="8" t="str">
        <f>IFERROR(INDEX(Menu!$E$6:$E$205,MATCH($B2155,Menu!$B$6:$B$205,0)),"")</f>
        <v/>
      </c>
      <c r="F2155" s="8" t="str">
        <f t="shared" si="165"/>
        <v/>
      </c>
      <c r="G2155" s="15" t="str">
        <f>IFERROR(INDEX(Menu!$D$6:$D$205,MATCH($B2155,Menu!$B$6:$B$205,0)),"")</f>
        <v/>
      </c>
      <c r="H2155" s="15" t="str">
        <f t="shared" si="166"/>
        <v/>
      </c>
      <c r="I2155" s="15" t="str">
        <f t="shared" si="167"/>
        <v/>
      </c>
      <c r="J2155" s="10"/>
      <c r="K2155" s="10"/>
      <c r="L2155" t="str">
        <f t="shared" si="168"/>
        <v/>
      </c>
      <c r="M2155" s="14" t="str">
        <f t="shared" si="169"/>
        <v/>
      </c>
    </row>
    <row r="2156" spans="1:13" x14ac:dyDescent="0.25">
      <c r="A2156" s="16"/>
      <c r="B2156" s="10"/>
      <c r="C2156" s="14" t="str">
        <f>IFERROR(INDEX(Menu!$C$6:$C$205,MATCH($B2156,Menu!$B$6:$B$205,0)),"")</f>
        <v/>
      </c>
      <c r="D2156" s="18"/>
      <c r="E2156" s="8" t="str">
        <f>IFERROR(INDEX(Menu!$E$6:$E$205,MATCH($B2156,Menu!$B$6:$B$205,0)),"")</f>
        <v/>
      </c>
      <c r="F2156" s="8" t="str">
        <f t="shared" si="165"/>
        <v/>
      </c>
      <c r="G2156" s="15" t="str">
        <f>IFERROR(INDEX(Menu!$D$6:$D$205,MATCH($B2156,Menu!$B$6:$B$205,0)),"")</f>
        <v/>
      </c>
      <c r="H2156" s="15" t="str">
        <f t="shared" si="166"/>
        <v/>
      </c>
      <c r="I2156" s="15" t="str">
        <f t="shared" si="167"/>
        <v/>
      </c>
      <c r="J2156" s="10"/>
      <c r="K2156" s="10"/>
      <c r="L2156" t="str">
        <f t="shared" si="168"/>
        <v/>
      </c>
      <c r="M2156" s="14" t="str">
        <f t="shared" si="169"/>
        <v/>
      </c>
    </row>
    <row r="2157" spans="1:13" x14ac:dyDescent="0.25">
      <c r="A2157" s="16"/>
      <c r="B2157" s="10"/>
      <c r="C2157" s="14" t="str">
        <f>IFERROR(INDEX(Menu!$C$6:$C$205,MATCH($B2157,Menu!$B$6:$B$205,0)),"")</f>
        <v/>
      </c>
      <c r="D2157" s="18"/>
      <c r="E2157" s="8" t="str">
        <f>IFERROR(INDEX(Menu!$E$6:$E$205,MATCH($B2157,Menu!$B$6:$B$205,0)),"")</f>
        <v/>
      </c>
      <c r="F2157" s="8" t="str">
        <f t="shared" si="165"/>
        <v/>
      </c>
      <c r="G2157" s="15" t="str">
        <f>IFERROR(INDEX(Menu!$D$6:$D$205,MATCH($B2157,Menu!$B$6:$B$205,0)),"")</f>
        <v/>
      </c>
      <c r="H2157" s="15" t="str">
        <f t="shared" si="166"/>
        <v/>
      </c>
      <c r="I2157" s="15" t="str">
        <f t="shared" si="167"/>
        <v/>
      </c>
      <c r="J2157" s="10"/>
      <c r="K2157" s="10"/>
      <c r="L2157" t="str">
        <f t="shared" si="168"/>
        <v/>
      </c>
      <c r="M2157" s="14" t="str">
        <f t="shared" si="169"/>
        <v/>
      </c>
    </row>
    <row r="2158" spans="1:13" x14ac:dyDescent="0.25">
      <c r="A2158" s="16"/>
      <c r="B2158" s="10"/>
      <c r="C2158" s="14" t="str">
        <f>IFERROR(INDEX(Menu!$C$6:$C$205,MATCH($B2158,Menu!$B$6:$B$205,0)),"")</f>
        <v/>
      </c>
      <c r="D2158" s="18"/>
      <c r="E2158" s="8" t="str">
        <f>IFERROR(INDEX(Menu!$E$6:$E$205,MATCH($B2158,Menu!$B$6:$B$205,0)),"")</f>
        <v/>
      </c>
      <c r="F2158" s="8" t="str">
        <f t="shared" si="165"/>
        <v/>
      </c>
      <c r="G2158" s="15" t="str">
        <f>IFERROR(INDEX(Menu!$D$6:$D$205,MATCH($B2158,Menu!$B$6:$B$205,0)),"")</f>
        <v/>
      </c>
      <c r="H2158" s="15" t="str">
        <f t="shared" si="166"/>
        <v/>
      </c>
      <c r="I2158" s="15" t="str">
        <f t="shared" si="167"/>
        <v/>
      </c>
      <c r="J2158" s="10"/>
      <c r="K2158" s="10"/>
      <c r="L2158" t="str">
        <f t="shared" si="168"/>
        <v/>
      </c>
      <c r="M2158" s="14" t="str">
        <f t="shared" si="169"/>
        <v/>
      </c>
    </row>
    <row r="2159" spans="1:13" x14ac:dyDescent="0.25">
      <c r="A2159" s="16"/>
      <c r="B2159" s="10"/>
      <c r="C2159" s="14" t="str">
        <f>IFERROR(INDEX(Menu!$C$6:$C$205,MATCH($B2159,Menu!$B$6:$B$205,0)),"")</f>
        <v/>
      </c>
      <c r="D2159" s="18"/>
      <c r="E2159" s="8" t="str">
        <f>IFERROR(INDEX(Menu!$E$6:$E$205,MATCH($B2159,Menu!$B$6:$B$205,0)),"")</f>
        <v/>
      </c>
      <c r="F2159" s="8" t="str">
        <f t="shared" si="165"/>
        <v/>
      </c>
      <c r="G2159" s="15" t="str">
        <f>IFERROR(INDEX(Menu!$D$6:$D$205,MATCH($B2159,Menu!$B$6:$B$205,0)),"")</f>
        <v/>
      </c>
      <c r="H2159" s="15" t="str">
        <f t="shared" si="166"/>
        <v/>
      </c>
      <c r="I2159" s="15" t="str">
        <f t="shared" si="167"/>
        <v/>
      </c>
      <c r="J2159" s="10"/>
      <c r="K2159" s="10"/>
      <c r="L2159" t="str">
        <f t="shared" si="168"/>
        <v/>
      </c>
      <c r="M2159" s="14" t="str">
        <f t="shared" si="169"/>
        <v/>
      </c>
    </row>
    <row r="2160" spans="1:13" x14ac:dyDescent="0.25">
      <c r="A2160" s="16"/>
      <c r="B2160" s="10"/>
      <c r="C2160" s="14" t="str">
        <f>IFERROR(INDEX(Menu!$C$6:$C$205,MATCH($B2160,Menu!$B$6:$B$205,0)),"")</f>
        <v/>
      </c>
      <c r="D2160" s="18"/>
      <c r="E2160" s="8" t="str">
        <f>IFERROR(INDEX(Menu!$E$6:$E$205,MATCH($B2160,Menu!$B$6:$B$205,0)),"")</f>
        <v/>
      </c>
      <c r="F2160" s="8" t="str">
        <f t="shared" si="165"/>
        <v/>
      </c>
      <c r="G2160" s="15" t="str">
        <f>IFERROR(INDEX(Menu!$D$6:$D$205,MATCH($B2160,Menu!$B$6:$B$205,0)),"")</f>
        <v/>
      </c>
      <c r="H2160" s="15" t="str">
        <f t="shared" si="166"/>
        <v/>
      </c>
      <c r="I2160" s="15" t="str">
        <f t="shared" si="167"/>
        <v/>
      </c>
      <c r="J2160" s="10"/>
      <c r="K2160" s="10"/>
      <c r="L2160" t="str">
        <f t="shared" si="168"/>
        <v/>
      </c>
      <c r="M2160" s="14" t="str">
        <f t="shared" si="169"/>
        <v/>
      </c>
    </row>
    <row r="2161" spans="1:13" x14ac:dyDescent="0.25">
      <c r="A2161" s="16"/>
      <c r="B2161" s="10"/>
      <c r="C2161" s="14" t="str">
        <f>IFERROR(INDEX(Menu!$C$6:$C$205,MATCH($B2161,Menu!$B$6:$B$205,0)),"")</f>
        <v/>
      </c>
      <c r="D2161" s="18"/>
      <c r="E2161" s="8" t="str">
        <f>IFERROR(INDEX(Menu!$E$6:$E$205,MATCH($B2161,Menu!$B$6:$B$205,0)),"")</f>
        <v/>
      </c>
      <c r="F2161" s="8" t="str">
        <f t="shared" si="165"/>
        <v/>
      </c>
      <c r="G2161" s="15" t="str">
        <f>IFERROR(INDEX(Menu!$D$6:$D$205,MATCH($B2161,Menu!$B$6:$B$205,0)),"")</f>
        <v/>
      </c>
      <c r="H2161" s="15" t="str">
        <f t="shared" si="166"/>
        <v/>
      </c>
      <c r="I2161" s="15" t="str">
        <f t="shared" si="167"/>
        <v/>
      </c>
      <c r="J2161" s="10"/>
      <c r="K2161" s="10"/>
      <c r="L2161" t="str">
        <f t="shared" si="168"/>
        <v/>
      </c>
      <c r="M2161" s="14" t="str">
        <f t="shared" si="169"/>
        <v/>
      </c>
    </row>
    <row r="2162" spans="1:13" x14ac:dyDescent="0.25">
      <c r="A2162" s="16"/>
      <c r="B2162" s="10"/>
      <c r="C2162" s="14" t="str">
        <f>IFERROR(INDEX(Menu!$C$6:$C$205,MATCH($B2162,Menu!$B$6:$B$205,0)),"")</f>
        <v/>
      </c>
      <c r="D2162" s="18"/>
      <c r="E2162" s="8" t="str">
        <f>IFERROR(INDEX(Menu!$E$6:$E$205,MATCH($B2162,Menu!$B$6:$B$205,0)),"")</f>
        <v/>
      </c>
      <c r="F2162" s="8" t="str">
        <f t="shared" si="165"/>
        <v/>
      </c>
      <c r="G2162" s="15" t="str">
        <f>IFERROR(INDEX(Menu!$D$6:$D$205,MATCH($B2162,Menu!$B$6:$B$205,0)),"")</f>
        <v/>
      </c>
      <c r="H2162" s="15" t="str">
        <f t="shared" si="166"/>
        <v/>
      </c>
      <c r="I2162" s="15" t="str">
        <f t="shared" si="167"/>
        <v/>
      </c>
      <c r="J2162" s="10"/>
      <c r="K2162" s="10"/>
      <c r="L2162" t="str">
        <f t="shared" si="168"/>
        <v/>
      </c>
      <c r="M2162" s="14" t="str">
        <f t="shared" si="169"/>
        <v/>
      </c>
    </row>
    <row r="2163" spans="1:13" x14ac:dyDescent="0.25">
      <c r="A2163" s="16"/>
      <c r="B2163" s="10"/>
      <c r="C2163" s="14" t="str">
        <f>IFERROR(INDEX(Menu!$C$6:$C$205,MATCH($B2163,Menu!$B$6:$B$205,0)),"")</f>
        <v/>
      </c>
      <c r="D2163" s="18"/>
      <c r="E2163" s="8" t="str">
        <f>IFERROR(INDEX(Menu!$E$6:$E$205,MATCH($B2163,Menu!$B$6:$B$205,0)),"")</f>
        <v/>
      </c>
      <c r="F2163" s="8" t="str">
        <f t="shared" si="165"/>
        <v/>
      </c>
      <c r="G2163" s="15" t="str">
        <f>IFERROR(INDEX(Menu!$D$6:$D$205,MATCH($B2163,Menu!$B$6:$B$205,0)),"")</f>
        <v/>
      </c>
      <c r="H2163" s="15" t="str">
        <f t="shared" si="166"/>
        <v/>
      </c>
      <c r="I2163" s="15" t="str">
        <f t="shared" si="167"/>
        <v/>
      </c>
      <c r="J2163" s="10"/>
      <c r="K2163" s="10"/>
      <c r="L2163" t="str">
        <f t="shared" si="168"/>
        <v/>
      </c>
      <c r="M2163" s="14" t="str">
        <f t="shared" si="169"/>
        <v/>
      </c>
    </row>
    <row r="2164" spans="1:13" x14ac:dyDescent="0.25">
      <c r="A2164" s="16"/>
      <c r="B2164" s="10"/>
      <c r="C2164" s="14" t="str">
        <f>IFERROR(INDEX(Menu!$C$6:$C$205,MATCH($B2164,Menu!$B$6:$B$205,0)),"")</f>
        <v/>
      </c>
      <c r="D2164" s="18"/>
      <c r="E2164" s="8" t="str">
        <f>IFERROR(INDEX(Menu!$E$6:$E$205,MATCH($B2164,Menu!$B$6:$B$205,0)),"")</f>
        <v/>
      </c>
      <c r="F2164" s="8" t="str">
        <f t="shared" si="165"/>
        <v/>
      </c>
      <c r="G2164" s="15" t="str">
        <f>IFERROR(INDEX(Menu!$D$6:$D$205,MATCH($B2164,Menu!$B$6:$B$205,0)),"")</f>
        <v/>
      </c>
      <c r="H2164" s="15" t="str">
        <f t="shared" si="166"/>
        <v/>
      </c>
      <c r="I2164" s="15" t="str">
        <f t="shared" si="167"/>
        <v/>
      </c>
      <c r="J2164" s="10"/>
      <c r="K2164" s="10"/>
      <c r="L2164" t="str">
        <f t="shared" si="168"/>
        <v/>
      </c>
      <c r="M2164" s="14" t="str">
        <f t="shared" si="169"/>
        <v/>
      </c>
    </row>
    <row r="2165" spans="1:13" x14ac:dyDescent="0.25">
      <c r="A2165" s="16"/>
      <c r="B2165" s="10"/>
      <c r="C2165" s="14" t="str">
        <f>IFERROR(INDEX(Menu!$C$6:$C$205,MATCH($B2165,Menu!$B$6:$B$205,0)),"")</f>
        <v/>
      </c>
      <c r="D2165" s="18"/>
      <c r="E2165" s="8" t="str">
        <f>IFERROR(INDEX(Menu!$E$6:$E$205,MATCH($B2165,Menu!$B$6:$B$205,0)),"")</f>
        <v/>
      </c>
      <c r="F2165" s="8" t="str">
        <f t="shared" si="165"/>
        <v/>
      </c>
      <c r="G2165" s="15" t="str">
        <f>IFERROR(INDEX(Menu!$D$6:$D$205,MATCH($B2165,Menu!$B$6:$B$205,0)),"")</f>
        <v/>
      </c>
      <c r="H2165" s="15" t="str">
        <f t="shared" si="166"/>
        <v/>
      </c>
      <c r="I2165" s="15" t="str">
        <f t="shared" si="167"/>
        <v/>
      </c>
      <c r="J2165" s="10"/>
      <c r="K2165" s="10"/>
      <c r="L2165" t="str">
        <f t="shared" si="168"/>
        <v/>
      </c>
      <c r="M2165" s="14" t="str">
        <f t="shared" si="169"/>
        <v/>
      </c>
    </row>
    <row r="2166" spans="1:13" x14ac:dyDescent="0.25">
      <c r="A2166" s="16"/>
      <c r="B2166" s="10"/>
      <c r="C2166" s="14" t="str">
        <f>IFERROR(INDEX(Menu!$C$6:$C$205,MATCH($B2166,Menu!$B$6:$B$205,0)),"")</f>
        <v/>
      </c>
      <c r="D2166" s="18"/>
      <c r="E2166" s="8" t="str">
        <f>IFERROR(INDEX(Menu!$E$6:$E$205,MATCH($B2166,Menu!$B$6:$B$205,0)),"")</f>
        <v/>
      </c>
      <c r="F2166" s="8" t="str">
        <f t="shared" si="165"/>
        <v/>
      </c>
      <c r="G2166" s="15" t="str">
        <f>IFERROR(INDEX(Menu!$D$6:$D$205,MATCH($B2166,Menu!$B$6:$B$205,0)),"")</f>
        <v/>
      </c>
      <c r="H2166" s="15" t="str">
        <f t="shared" si="166"/>
        <v/>
      </c>
      <c r="I2166" s="15" t="str">
        <f t="shared" si="167"/>
        <v/>
      </c>
      <c r="J2166" s="10"/>
      <c r="K2166" s="10"/>
      <c r="L2166" t="str">
        <f t="shared" si="168"/>
        <v/>
      </c>
      <c r="M2166" s="14" t="str">
        <f t="shared" si="169"/>
        <v/>
      </c>
    </row>
    <row r="2167" spans="1:13" x14ac:dyDescent="0.25">
      <c r="A2167" s="16"/>
      <c r="B2167" s="10"/>
      <c r="C2167" s="14" t="str">
        <f>IFERROR(INDEX(Menu!$C$6:$C$205,MATCH($B2167,Menu!$B$6:$B$205,0)),"")</f>
        <v/>
      </c>
      <c r="D2167" s="18"/>
      <c r="E2167" s="8" t="str">
        <f>IFERROR(INDEX(Menu!$E$6:$E$205,MATCH($B2167,Menu!$B$6:$B$205,0)),"")</f>
        <v/>
      </c>
      <c r="F2167" s="8" t="str">
        <f t="shared" si="165"/>
        <v/>
      </c>
      <c r="G2167" s="15" t="str">
        <f>IFERROR(INDEX(Menu!$D$6:$D$205,MATCH($B2167,Menu!$B$6:$B$205,0)),"")</f>
        <v/>
      </c>
      <c r="H2167" s="15" t="str">
        <f t="shared" si="166"/>
        <v/>
      </c>
      <c r="I2167" s="15" t="str">
        <f t="shared" si="167"/>
        <v/>
      </c>
      <c r="J2167" s="10"/>
      <c r="K2167" s="10"/>
      <c r="L2167" t="str">
        <f t="shared" si="168"/>
        <v/>
      </c>
      <c r="M2167" s="14" t="str">
        <f t="shared" si="169"/>
        <v/>
      </c>
    </row>
    <row r="2168" spans="1:13" x14ac:dyDescent="0.25">
      <c r="A2168" s="16"/>
      <c r="B2168" s="10"/>
      <c r="C2168" s="14" t="str">
        <f>IFERROR(INDEX(Menu!$C$6:$C$205,MATCH($B2168,Menu!$B$6:$B$205,0)),"")</f>
        <v/>
      </c>
      <c r="D2168" s="18"/>
      <c r="E2168" s="8" t="str">
        <f>IFERROR(INDEX(Menu!$E$6:$E$205,MATCH($B2168,Menu!$B$6:$B$205,0)),"")</f>
        <v/>
      </c>
      <c r="F2168" s="8" t="str">
        <f t="shared" si="165"/>
        <v/>
      </c>
      <c r="G2168" s="15" t="str">
        <f>IFERROR(INDEX(Menu!$D$6:$D$205,MATCH($B2168,Menu!$B$6:$B$205,0)),"")</f>
        <v/>
      </c>
      <c r="H2168" s="15" t="str">
        <f t="shared" si="166"/>
        <v/>
      </c>
      <c r="I2168" s="15" t="str">
        <f t="shared" si="167"/>
        <v/>
      </c>
      <c r="J2168" s="10"/>
      <c r="K2168" s="10"/>
      <c r="L2168" t="str">
        <f t="shared" si="168"/>
        <v/>
      </c>
      <c r="M2168" s="14" t="str">
        <f t="shared" si="169"/>
        <v/>
      </c>
    </row>
    <row r="2169" spans="1:13" x14ac:dyDescent="0.25">
      <c r="A2169" s="16"/>
      <c r="B2169" s="10"/>
      <c r="C2169" s="14" t="str">
        <f>IFERROR(INDEX(Menu!$C$6:$C$205,MATCH($B2169,Menu!$B$6:$B$205,0)),"")</f>
        <v/>
      </c>
      <c r="D2169" s="18"/>
      <c r="E2169" s="8" t="str">
        <f>IFERROR(INDEX(Menu!$E$6:$E$205,MATCH($B2169,Menu!$B$6:$B$205,0)),"")</f>
        <v/>
      </c>
      <c r="F2169" s="8" t="str">
        <f t="shared" si="165"/>
        <v/>
      </c>
      <c r="G2169" s="15" t="str">
        <f>IFERROR(INDEX(Menu!$D$6:$D$205,MATCH($B2169,Menu!$B$6:$B$205,0)),"")</f>
        <v/>
      </c>
      <c r="H2169" s="15" t="str">
        <f t="shared" si="166"/>
        <v/>
      </c>
      <c r="I2169" s="15" t="str">
        <f t="shared" si="167"/>
        <v/>
      </c>
      <c r="J2169" s="10"/>
      <c r="K2169" s="10"/>
      <c r="L2169" t="str">
        <f t="shared" si="168"/>
        <v/>
      </c>
      <c r="M2169" s="14" t="str">
        <f t="shared" si="169"/>
        <v/>
      </c>
    </row>
    <row r="2170" spans="1:13" x14ac:dyDescent="0.25">
      <c r="A2170" s="16"/>
      <c r="B2170" s="10"/>
      <c r="C2170" s="14" t="str">
        <f>IFERROR(INDEX(Menu!$C$6:$C$205,MATCH($B2170,Menu!$B$6:$B$205,0)),"")</f>
        <v/>
      </c>
      <c r="D2170" s="18"/>
      <c r="E2170" s="8" t="str">
        <f>IFERROR(INDEX(Menu!$E$6:$E$205,MATCH($B2170,Menu!$B$6:$B$205,0)),"")</f>
        <v/>
      </c>
      <c r="F2170" s="8" t="str">
        <f t="shared" si="165"/>
        <v/>
      </c>
      <c r="G2170" s="15" t="str">
        <f>IFERROR(INDEX(Menu!$D$6:$D$205,MATCH($B2170,Menu!$B$6:$B$205,0)),"")</f>
        <v/>
      </c>
      <c r="H2170" s="15" t="str">
        <f t="shared" si="166"/>
        <v/>
      </c>
      <c r="I2170" s="15" t="str">
        <f t="shared" si="167"/>
        <v/>
      </c>
      <c r="J2170" s="10"/>
      <c r="K2170" s="10"/>
      <c r="L2170" t="str">
        <f t="shared" si="168"/>
        <v/>
      </c>
      <c r="M2170" s="14" t="str">
        <f t="shared" si="169"/>
        <v/>
      </c>
    </row>
    <row r="2171" spans="1:13" x14ac:dyDescent="0.25">
      <c r="A2171" s="16"/>
      <c r="B2171" s="10"/>
      <c r="C2171" s="14" t="str">
        <f>IFERROR(INDEX(Menu!$C$6:$C$205,MATCH($B2171,Menu!$B$6:$B$205,0)),"")</f>
        <v/>
      </c>
      <c r="D2171" s="18"/>
      <c r="E2171" s="8" t="str">
        <f>IFERROR(INDEX(Menu!$E$6:$E$205,MATCH($B2171,Menu!$B$6:$B$205,0)),"")</f>
        <v/>
      </c>
      <c r="F2171" s="8" t="str">
        <f t="shared" si="165"/>
        <v/>
      </c>
      <c r="G2171" s="15" t="str">
        <f>IFERROR(INDEX(Menu!$D$6:$D$205,MATCH($B2171,Menu!$B$6:$B$205,0)),"")</f>
        <v/>
      </c>
      <c r="H2171" s="15" t="str">
        <f t="shared" si="166"/>
        <v/>
      </c>
      <c r="I2171" s="15" t="str">
        <f t="shared" si="167"/>
        <v/>
      </c>
      <c r="J2171" s="10"/>
      <c r="K2171" s="10"/>
      <c r="L2171" t="str">
        <f t="shared" si="168"/>
        <v/>
      </c>
      <c r="M2171" s="14" t="str">
        <f t="shared" si="169"/>
        <v/>
      </c>
    </row>
    <row r="2172" spans="1:13" x14ac:dyDescent="0.25">
      <c r="A2172" s="16"/>
      <c r="B2172" s="10"/>
      <c r="C2172" s="14" t="str">
        <f>IFERROR(INDEX(Menu!$C$6:$C$205,MATCH($B2172,Menu!$B$6:$B$205,0)),"")</f>
        <v/>
      </c>
      <c r="D2172" s="18"/>
      <c r="E2172" s="8" t="str">
        <f>IFERROR(INDEX(Menu!$E$6:$E$205,MATCH($B2172,Menu!$B$6:$B$205,0)),"")</f>
        <v/>
      </c>
      <c r="F2172" s="8" t="str">
        <f t="shared" si="165"/>
        <v/>
      </c>
      <c r="G2172" s="15" t="str">
        <f>IFERROR(INDEX(Menu!$D$6:$D$205,MATCH($B2172,Menu!$B$6:$B$205,0)),"")</f>
        <v/>
      </c>
      <c r="H2172" s="15" t="str">
        <f t="shared" si="166"/>
        <v/>
      </c>
      <c r="I2172" s="15" t="str">
        <f t="shared" si="167"/>
        <v/>
      </c>
      <c r="J2172" s="10"/>
      <c r="K2172" s="10"/>
      <c r="L2172" t="str">
        <f t="shared" si="168"/>
        <v/>
      </c>
      <c r="M2172" s="14" t="str">
        <f t="shared" si="169"/>
        <v/>
      </c>
    </row>
    <row r="2173" spans="1:13" x14ac:dyDescent="0.25">
      <c r="A2173" s="16"/>
      <c r="B2173" s="10"/>
      <c r="C2173" s="14" t="str">
        <f>IFERROR(INDEX(Menu!$C$6:$C$205,MATCH($B2173,Menu!$B$6:$B$205,0)),"")</f>
        <v/>
      </c>
      <c r="D2173" s="18"/>
      <c r="E2173" s="8" t="str">
        <f>IFERROR(INDEX(Menu!$E$6:$E$205,MATCH($B2173,Menu!$B$6:$B$205,0)),"")</f>
        <v/>
      </c>
      <c r="F2173" s="8" t="str">
        <f t="shared" si="165"/>
        <v/>
      </c>
      <c r="G2173" s="15" t="str">
        <f>IFERROR(INDEX(Menu!$D$6:$D$205,MATCH($B2173,Menu!$B$6:$B$205,0)),"")</f>
        <v/>
      </c>
      <c r="H2173" s="15" t="str">
        <f t="shared" si="166"/>
        <v/>
      </c>
      <c r="I2173" s="15" t="str">
        <f t="shared" si="167"/>
        <v/>
      </c>
      <c r="J2173" s="10"/>
      <c r="K2173" s="10"/>
      <c r="L2173" t="str">
        <f t="shared" si="168"/>
        <v/>
      </c>
      <c r="M2173" s="14" t="str">
        <f t="shared" si="169"/>
        <v/>
      </c>
    </row>
    <row r="2174" spans="1:13" x14ac:dyDescent="0.25">
      <c r="A2174" s="16"/>
      <c r="B2174" s="10"/>
      <c r="C2174" s="14" t="str">
        <f>IFERROR(INDEX(Menu!$C$6:$C$205,MATCH($B2174,Menu!$B$6:$B$205,0)),"")</f>
        <v/>
      </c>
      <c r="D2174" s="18"/>
      <c r="E2174" s="8" t="str">
        <f>IFERROR(INDEX(Menu!$E$6:$E$205,MATCH($B2174,Menu!$B$6:$B$205,0)),"")</f>
        <v/>
      </c>
      <c r="F2174" s="8" t="str">
        <f t="shared" si="165"/>
        <v/>
      </c>
      <c r="G2174" s="15" t="str">
        <f>IFERROR(INDEX(Menu!$D$6:$D$205,MATCH($B2174,Menu!$B$6:$B$205,0)),"")</f>
        <v/>
      </c>
      <c r="H2174" s="15" t="str">
        <f t="shared" si="166"/>
        <v/>
      </c>
      <c r="I2174" s="15" t="str">
        <f t="shared" si="167"/>
        <v/>
      </c>
      <c r="J2174" s="10"/>
      <c r="K2174" s="10"/>
      <c r="L2174" t="str">
        <f t="shared" si="168"/>
        <v/>
      </c>
      <c r="M2174" s="14" t="str">
        <f t="shared" si="169"/>
        <v/>
      </c>
    </row>
    <row r="2175" spans="1:13" x14ac:dyDescent="0.25">
      <c r="A2175" s="16"/>
      <c r="B2175" s="10"/>
      <c r="C2175" s="14" t="str">
        <f>IFERROR(INDEX(Menu!$C$6:$C$205,MATCH($B2175,Menu!$B$6:$B$205,0)),"")</f>
        <v/>
      </c>
      <c r="D2175" s="18"/>
      <c r="E2175" s="8" t="str">
        <f>IFERROR(INDEX(Menu!$E$6:$E$205,MATCH($B2175,Menu!$B$6:$B$205,0)),"")</f>
        <v/>
      </c>
      <c r="F2175" s="8" t="str">
        <f t="shared" si="165"/>
        <v/>
      </c>
      <c r="G2175" s="15" t="str">
        <f>IFERROR(INDEX(Menu!$D$6:$D$205,MATCH($B2175,Menu!$B$6:$B$205,0)),"")</f>
        <v/>
      </c>
      <c r="H2175" s="15" t="str">
        <f t="shared" si="166"/>
        <v/>
      </c>
      <c r="I2175" s="15" t="str">
        <f t="shared" si="167"/>
        <v/>
      </c>
      <c r="J2175" s="10"/>
      <c r="K2175" s="10"/>
      <c r="L2175" t="str">
        <f t="shared" si="168"/>
        <v/>
      </c>
      <c r="M2175" s="14" t="str">
        <f t="shared" si="169"/>
        <v/>
      </c>
    </row>
    <row r="2176" spans="1:13" x14ac:dyDescent="0.25">
      <c r="A2176" s="16"/>
      <c r="B2176" s="10"/>
      <c r="C2176" s="14" t="str">
        <f>IFERROR(INDEX(Menu!$C$6:$C$205,MATCH($B2176,Menu!$B$6:$B$205,0)),"")</f>
        <v/>
      </c>
      <c r="D2176" s="18"/>
      <c r="E2176" s="8" t="str">
        <f>IFERROR(INDEX(Menu!$E$6:$E$205,MATCH($B2176,Menu!$B$6:$B$205,0)),"")</f>
        <v/>
      </c>
      <c r="F2176" s="8" t="str">
        <f t="shared" si="165"/>
        <v/>
      </c>
      <c r="G2176" s="15" t="str">
        <f>IFERROR(INDEX(Menu!$D$6:$D$205,MATCH($B2176,Menu!$B$6:$B$205,0)),"")</f>
        <v/>
      </c>
      <c r="H2176" s="15" t="str">
        <f t="shared" si="166"/>
        <v/>
      </c>
      <c r="I2176" s="15" t="str">
        <f t="shared" si="167"/>
        <v/>
      </c>
      <c r="J2176" s="10"/>
      <c r="K2176" s="10"/>
      <c r="L2176" t="str">
        <f t="shared" si="168"/>
        <v/>
      </c>
      <c r="M2176" s="14" t="str">
        <f t="shared" si="169"/>
        <v/>
      </c>
    </row>
    <row r="2177" spans="1:13" x14ac:dyDescent="0.25">
      <c r="A2177" s="16"/>
      <c r="B2177" s="10"/>
      <c r="C2177" s="14" t="str">
        <f>IFERROR(INDEX(Menu!$C$6:$C$205,MATCH($B2177,Menu!$B$6:$B$205,0)),"")</f>
        <v/>
      </c>
      <c r="D2177" s="18"/>
      <c r="E2177" s="8" t="str">
        <f>IFERROR(INDEX(Menu!$E$6:$E$205,MATCH($B2177,Menu!$B$6:$B$205,0)),"")</f>
        <v/>
      </c>
      <c r="F2177" s="8" t="str">
        <f t="shared" si="165"/>
        <v/>
      </c>
      <c r="G2177" s="15" t="str">
        <f>IFERROR(INDEX(Menu!$D$6:$D$205,MATCH($B2177,Menu!$B$6:$B$205,0)),"")</f>
        <v/>
      </c>
      <c r="H2177" s="15" t="str">
        <f t="shared" si="166"/>
        <v/>
      </c>
      <c r="I2177" s="15" t="str">
        <f t="shared" si="167"/>
        <v/>
      </c>
      <c r="J2177" s="10"/>
      <c r="K2177" s="10"/>
      <c r="L2177" t="str">
        <f t="shared" si="168"/>
        <v/>
      </c>
      <c r="M2177" s="14" t="str">
        <f t="shared" si="169"/>
        <v/>
      </c>
    </row>
    <row r="2178" spans="1:13" x14ac:dyDescent="0.25">
      <c r="A2178" s="16"/>
      <c r="B2178" s="10"/>
      <c r="C2178" s="14" t="str">
        <f>IFERROR(INDEX(Menu!$C$6:$C$205,MATCH($B2178,Menu!$B$6:$B$205,0)),"")</f>
        <v/>
      </c>
      <c r="D2178" s="18"/>
      <c r="E2178" s="8" t="str">
        <f>IFERROR(INDEX(Menu!$E$6:$E$205,MATCH($B2178,Menu!$B$6:$B$205,0)),"")</f>
        <v/>
      </c>
      <c r="F2178" s="8" t="str">
        <f t="shared" si="165"/>
        <v/>
      </c>
      <c r="G2178" s="15" t="str">
        <f>IFERROR(INDEX(Menu!$D$6:$D$205,MATCH($B2178,Menu!$B$6:$B$205,0)),"")</f>
        <v/>
      </c>
      <c r="H2178" s="15" t="str">
        <f t="shared" si="166"/>
        <v/>
      </c>
      <c r="I2178" s="15" t="str">
        <f t="shared" si="167"/>
        <v/>
      </c>
      <c r="J2178" s="10"/>
      <c r="K2178" s="10"/>
      <c r="L2178" t="str">
        <f t="shared" si="168"/>
        <v/>
      </c>
      <c r="M2178" s="14" t="str">
        <f t="shared" si="169"/>
        <v/>
      </c>
    </row>
    <row r="2179" spans="1:13" x14ac:dyDescent="0.25">
      <c r="A2179" s="16"/>
      <c r="B2179" s="10"/>
      <c r="C2179" s="14" t="str">
        <f>IFERROR(INDEX(Menu!$C$6:$C$205,MATCH($B2179,Menu!$B$6:$B$205,0)),"")</f>
        <v/>
      </c>
      <c r="D2179" s="18"/>
      <c r="E2179" s="8" t="str">
        <f>IFERROR(INDEX(Menu!$E$6:$E$205,MATCH($B2179,Menu!$B$6:$B$205,0)),"")</f>
        <v/>
      </c>
      <c r="F2179" s="8" t="str">
        <f t="shared" si="165"/>
        <v/>
      </c>
      <c r="G2179" s="15" t="str">
        <f>IFERROR(INDEX(Menu!$D$6:$D$205,MATCH($B2179,Menu!$B$6:$B$205,0)),"")</f>
        <v/>
      </c>
      <c r="H2179" s="15" t="str">
        <f t="shared" si="166"/>
        <v/>
      </c>
      <c r="I2179" s="15" t="str">
        <f t="shared" si="167"/>
        <v/>
      </c>
      <c r="J2179" s="10"/>
      <c r="K2179" s="10"/>
      <c r="L2179" t="str">
        <f t="shared" si="168"/>
        <v/>
      </c>
      <c r="M2179" s="14" t="str">
        <f t="shared" si="169"/>
        <v/>
      </c>
    </row>
    <row r="2180" spans="1:13" x14ac:dyDescent="0.25">
      <c r="A2180" s="16"/>
      <c r="B2180" s="10"/>
      <c r="C2180" s="14" t="str">
        <f>IFERROR(INDEX(Menu!$C$6:$C$205,MATCH($B2180,Menu!$B$6:$B$205,0)),"")</f>
        <v/>
      </c>
      <c r="D2180" s="18"/>
      <c r="E2180" s="8" t="str">
        <f>IFERROR(INDEX(Menu!$E$6:$E$205,MATCH($B2180,Menu!$B$6:$B$205,0)),"")</f>
        <v/>
      </c>
      <c r="F2180" s="8" t="str">
        <f t="shared" si="165"/>
        <v/>
      </c>
      <c r="G2180" s="15" t="str">
        <f>IFERROR(INDEX(Menu!$D$6:$D$205,MATCH($B2180,Menu!$B$6:$B$205,0)),"")</f>
        <v/>
      </c>
      <c r="H2180" s="15" t="str">
        <f t="shared" si="166"/>
        <v/>
      </c>
      <c r="I2180" s="15" t="str">
        <f t="shared" si="167"/>
        <v/>
      </c>
      <c r="J2180" s="10"/>
      <c r="K2180" s="10"/>
      <c r="L2180" t="str">
        <f t="shared" si="168"/>
        <v/>
      </c>
      <c r="M2180" s="14" t="str">
        <f t="shared" si="169"/>
        <v/>
      </c>
    </row>
    <row r="2181" spans="1:13" x14ac:dyDescent="0.25">
      <c r="A2181" s="16"/>
      <c r="B2181" s="10"/>
      <c r="C2181" s="14" t="str">
        <f>IFERROR(INDEX(Menu!$C$6:$C$205,MATCH($B2181,Menu!$B$6:$B$205,0)),"")</f>
        <v/>
      </c>
      <c r="D2181" s="18"/>
      <c r="E2181" s="8" t="str">
        <f>IFERROR(INDEX(Menu!$E$6:$E$205,MATCH($B2181,Menu!$B$6:$B$205,0)),"")</f>
        <v/>
      </c>
      <c r="F2181" s="8" t="str">
        <f t="shared" si="165"/>
        <v/>
      </c>
      <c r="G2181" s="15" t="str">
        <f>IFERROR(INDEX(Menu!$D$6:$D$205,MATCH($B2181,Menu!$B$6:$B$205,0)),"")</f>
        <v/>
      </c>
      <c r="H2181" s="15" t="str">
        <f t="shared" si="166"/>
        <v/>
      </c>
      <c r="I2181" s="15" t="str">
        <f t="shared" si="167"/>
        <v/>
      </c>
      <c r="J2181" s="10"/>
      <c r="K2181" s="10"/>
      <c r="L2181" t="str">
        <f t="shared" si="168"/>
        <v/>
      </c>
      <c r="M2181" s="14" t="str">
        <f t="shared" si="169"/>
        <v/>
      </c>
    </row>
    <row r="2182" spans="1:13" x14ac:dyDescent="0.25">
      <c r="A2182" s="16"/>
      <c r="B2182" s="10"/>
      <c r="C2182" s="14" t="str">
        <f>IFERROR(INDEX(Menu!$C$6:$C$205,MATCH($B2182,Menu!$B$6:$B$205,0)),"")</f>
        <v/>
      </c>
      <c r="D2182" s="18"/>
      <c r="E2182" s="8" t="str">
        <f>IFERROR(INDEX(Menu!$E$6:$E$205,MATCH($B2182,Menu!$B$6:$B$205,0)),"")</f>
        <v/>
      </c>
      <c r="F2182" s="8" t="str">
        <f t="shared" ref="F2182:F2245" si="170">IF(OR($D2182="",$E2182=""),"",$D2182*$E2182)</f>
        <v/>
      </c>
      <c r="G2182" s="15" t="str">
        <f>IFERROR(INDEX(Menu!$D$6:$D$205,MATCH($B2182,Menu!$B$6:$B$205,0)),"")</f>
        <v/>
      </c>
      <c r="H2182" s="15" t="str">
        <f t="shared" ref="H2182:H2245" si="171">IF(OR($D2182="",$G2182=""),"",$D2182*$G2182)</f>
        <v/>
      </c>
      <c r="I2182" s="15" t="str">
        <f t="shared" ref="I2182:I2245" si="172">IF(OR($F2182="",$H2182=""),"",$F2182-$H2182)</f>
        <v/>
      </c>
      <c r="J2182" s="10"/>
      <c r="K2182" s="10"/>
      <c r="L2182" t="str">
        <f t="shared" ref="L2182:L2245" si="173">IF($A2182="","",CHOOSE(WEEKDAY($A2182,2),"Lunes","Martes","Miercoles","Jueves","Viernes","Sabado","Domingo"))</f>
        <v/>
      </c>
      <c r="M2182" s="14" t="str">
        <f t="shared" ref="M2182:M2245" si="174">IF($A2182="","",TEXT($A2182,"YYYY-MM"))</f>
        <v/>
      </c>
    </row>
    <row r="2183" spans="1:13" x14ac:dyDescent="0.25">
      <c r="A2183" s="16"/>
      <c r="B2183" s="10"/>
      <c r="C2183" s="14" t="str">
        <f>IFERROR(INDEX(Menu!$C$6:$C$205,MATCH($B2183,Menu!$B$6:$B$205,0)),"")</f>
        <v/>
      </c>
      <c r="D2183" s="18"/>
      <c r="E2183" s="8" t="str">
        <f>IFERROR(INDEX(Menu!$E$6:$E$205,MATCH($B2183,Menu!$B$6:$B$205,0)),"")</f>
        <v/>
      </c>
      <c r="F2183" s="8" t="str">
        <f t="shared" si="170"/>
        <v/>
      </c>
      <c r="G2183" s="15" t="str">
        <f>IFERROR(INDEX(Menu!$D$6:$D$205,MATCH($B2183,Menu!$B$6:$B$205,0)),"")</f>
        <v/>
      </c>
      <c r="H2183" s="15" t="str">
        <f t="shared" si="171"/>
        <v/>
      </c>
      <c r="I2183" s="15" t="str">
        <f t="shared" si="172"/>
        <v/>
      </c>
      <c r="J2183" s="10"/>
      <c r="K2183" s="10"/>
      <c r="L2183" t="str">
        <f t="shared" si="173"/>
        <v/>
      </c>
      <c r="M2183" s="14" t="str">
        <f t="shared" si="174"/>
        <v/>
      </c>
    </row>
    <row r="2184" spans="1:13" x14ac:dyDescent="0.25">
      <c r="A2184" s="16"/>
      <c r="B2184" s="10"/>
      <c r="C2184" s="14" t="str">
        <f>IFERROR(INDEX(Menu!$C$6:$C$205,MATCH($B2184,Menu!$B$6:$B$205,0)),"")</f>
        <v/>
      </c>
      <c r="D2184" s="18"/>
      <c r="E2184" s="8" t="str">
        <f>IFERROR(INDEX(Menu!$E$6:$E$205,MATCH($B2184,Menu!$B$6:$B$205,0)),"")</f>
        <v/>
      </c>
      <c r="F2184" s="8" t="str">
        <f t="shared" si="170"/>
        <v/>
      </c>
      <c r="G2184" s="15" t="str">
        <f>IFERROR(INDEX(Menu!$D$6:$D$205,MATCH($B2184,Menu!$B$6:$B$205,0)),"")</f>
        <v/>
      </c>
      <c r="H2184" s="15" t="str">
        <f t="shared" si="171"/>
        <v/>
      </c>
      <c r="I2184" s="15" t="str">
        <f t="shared" si="172"/>
        <v/>
      </c>
      <c r="J2184" s="10"/>
      <c r="K2184" s="10"/>
      <c r="L2184" t="str">
        <f t="shared" si="173"/>
        <v/>
      </c>
      <c r="M2184" s="14" t="str">
        <f t="shared" si="174"/>
        <v/>
      </c>
    </row>
    <row r="2185" spans="1:13" x14ac:dyDescent="0.25">
      <c r="A2185" s="16"/>
      <c r="B2185" s="10"/>
      <c r="C2185" s="14" t="str">
        <f>IFERROR(INDEX(Menu!$C$6:$C$205,MATCH($B2185,Menu!$B$6:$B$205,0)),"")</f>
        <v/>
      </c>
      <c r="D2185" s="18"/>
      <c r="E2185" s="8" t="str">
        <f>IFERROR(INDEX(Menu!$E$6:$E$205,MATCH($B2185,Menu!$B$6:$B$205,0)),"")</f>
        <v/>
      </c>
      <c r="F2185" s="8" t="str">
        <f t="shared" si="170"/>
        <v/>
      </c>
      <c r="G2185" s="15" t="str">
        <f>IFERROR(INDEX(Menu!$D$6:$D$205,MATCH($B2185,Menu!$B$6:$B$205,0)),"")</f>
        <v/>
      </c>
      <c r="H2185" s="15" t="str">
        <f t="shared" si="171"/>
        <v/>
      </c>
      <c r="I2185" s="15" t="str">
        <f t="shared" si="172"/>
        <v/>
      </c>
      <c r="J2185" s="10"/>
      <c r="K2185" s="10"/>
      <c r="L2185" t="str">
        <f t="shared" si="173"/>
        <v/>
      </c>
      <c r="M2185" s="14" t="str">
        <f t="shared" si="174"/>
        <v/>
      </c>
    </row>
    <row r="2186" spans="1:13" x14ac:dyDescent="0.25">
      <c r="A2186" s="16"/>
      <c r="B2186" s="10"/>
      <c r="C2186" s="14" t="str">
        <f>IFERROR(INDEX(Menu!$C$6:$C$205,MATCH($B2186,Menu!$B$6:$B$205,0)),"")</f>
        <v/>
      </c>
      <c r="D2186" s="18"/>
      <c r="E2186" s="8" t="str">
        <f>IFERROR(INDEX(Menu!$E$6:$E$205,MATCH($B2186,Menu!$B$6:$B$205,0)),"")</f>
        <v/>
      </c>
      <c r="F2186" s="8" t="str">
        <f t="shared" si="170"/>
        <v/>
      </c>
      <c r="G2186" s="15" t="str">
        <f>IFERROR(INDEX(Menu!$D$6:$D$205,MATCH($B2186,Menu!$B$6:$B$205,0)),"")</f>
        <v/>
      </c>
      <c r="H2186" s="15" t="str">
        <f t="shared" si="171"/>
        <v/>
      </c>
      <c r="I2186" s="15" t="str">
        <f t="shared" si="172"/>
        <v/>
      </c>
      <c r="J2186" s="10"/>
      <c r="K2186" s="10"/>
      <c r="L2186" t="str">
        <f t="shared" si="173"/>
        <v/>
      </c>
      <c r="M2186" s="14" t="str">
        <f t="shared" si="174"/>
        <v/>
      </c>
    </row>
    <row r="2187" spans="1:13" x14ac:dyDescent="0.25">
      <c r="A2187" s="16"/>
      <c r="B2187" s="10"/>
      <c r="C2187" s="14" t="str">
        <f>IFERROR(INDEX(Menu!$C$6:$C$205,MATCH($B2187,Menu!$B$6:$B$205,0)),"")</f>
        <v/>
      </c>
      <c r="D2187" s="18"/>
      <c r="E2187" s="8" t="str">
        <f>IFERROR(INDEX(Menu!$E$6:$E$205,MATCH($B2187,Menu!$B$6:$B$205,0)),"")</f>
        <v/>
      </c>
      <c r="F2187" s="8" t="str">
        <f t="shared" si="170"/>
        <v/>
      </c>
      <c r="G2187" s="15" t="str">
        <f>IFERROR(INDEX(Menu!$D$6:$D$205,MATCH($B2187,Menu!$B$6:$B$205,0)),"")</f>
        <v/>
      </c>
      <c r="H2187" s="15" t="str">
        <f t="shared" si="171"/>
        <v/>
      </c>
      <c r="I2187" s="15" t="str">
        <f t="shared" si="172"/>
        <v/>
      </c>
      <c r="J2187" s="10"/>
      <c r="K2187" s="10"/>
      <c r="L2187" t="str">
        <f t="shared" si="173"/>
        <v/>
      </c>
      <c r="M2187" s="14" t="str">
        <f t="shared" si="174"/>
        <v/>
      </c>
    </row>
    <row r="2188" spans="1:13" x14ac:dyDescent="0.25">
      <c r="A2188" s="16"/>
      <c r="B2188" s="10"/>
      <c r="C2188" s="14" t="str">
        <f>IFERROR(INDEX(Menu!$C$6:$C$205,MATCH($B2188,Menu!$B$6:$B$205,0)),"")</f>
        <v/>
      </c>
      <c r="D2188" s="18"/>
      <c r="E2188" s="8" t="str">
        <f>IFERROR(INDEX(Menu!$E$6:$E$205,MATCH($B2188,Menu!$B$6:$B$205,0)),"")</f>
        <v/>
      </c>
      <c r="F2188" s="8" t="str">
        <f t="shared" si="170"/>
        <v/>
      </c>
      <c r="G2188" s="15" t="str">
        <f>IFERROR(INDEX(Menu!$D$6:$D$205,MATCH($B2188,Menu!$B$6:$B$205,0)),"")</f>
        <v/>
      </c>
      <c r="H2188" s="15" t="str">
        <f t="shared" si="171"/>
        <v/>
      </c>
      <c r="I2188" s="15" t="str">
        <f t="shared" si="172"/>
        <v/>
      </c>
      <c r="J2188" s="10"/>
      <c r="K2188" s="10"/>
      <c r="L2188" t="str">
        <f t="shared" si="173"/>
        <v/>
      </c>
      <c r="M2188" s="14" t="str">
        <f t="shared" si="174"/>
        <v/>
      </c>
    </row>
    <row r="2189" spans="1:13" x14ac:dyDescent="0.25">
      <c r="A2189" s="16"/>
      <c r="B2189" s="10"/>
      <c r="C2189" s="14" t="str">
        <f>IFERROR(INDEX(Menu!$C$6:$C$205,MATCH($B2189,Menu!$B$6:$B$205,0)),"")</f>
        <v/>
      </c>
      <c r="D2189" s="18"/>
      <c r="E2189" s="8" t="str">
        <f>IFERROR(INDEX(Menu!$E$6:$E$205,MATCH($B2189,Menu!$B$6:$B$205,0)),"")</f>
        <v/>
      </c>
      <c r="F2189" s="8" t="str">
        <f t="shared" si="170"/>
        <v/>
      </c>
      <c r="G2189" s="15" t="str">
        <f>IFERROR(INDEX(Menu!$D$6:$D$205,MATCH($B2189,Menu!$B$6:$B$205,0)),"")</f>
        <v/>
      </c>
      <c r="H2189" s="15" t="str">
        <f t="shared" si="171"/>
        <v/>
      </c>
      <c r="I2189" s="15" t="str">
        <f t="shared" si="172"/>
        <v/>
      </c>
      <c r="J2189" s="10"/>
      <c r="K2189" s="10"/>
      <c r="L2189" t="str">
        <f t="shared" si="173"/>
        <v/>
      </c>
      <c r="M2189" s="14" t="str">
        <f t="shared" si="174"/>
        <v/>
      </c>
    </row>
    <row r="2190" spans="1:13" x14ac:dyDescent="0.25">
      <c r="A2190" s="16"/>
      <c r="B2190" s="10"/>
      <c r="C2190" s="14" t="str">
        <f>IFERROR(INDEX(Menu!$C$6:$C$205,MATCH($B2190,Menu!$B$6:$B$205,0)),"")</f>
        <v/>
      </c>
      <c r="D2190" s="18"/>
      <c r="E2190" s="8" t="str">
        <f>IFERROR(INDEX(Menu!$E$6:$E$205,MATCH($B2190,Menu!$B$6:$B$205,0)),"")</f>
        <v/>
      </c>
      <c r="F2190" s="8" t="str">
        <f t="shared" si="170"/>
        <v/>
      </c>
      <c r="G2190" s="15" t="str">
        <f>IFERROR(INDEX(Menu!$D$6:$D$205,MATCH($B2190,Menu!$B$6:$B$205,0)),"")</f>
        <v/>
      </c>
      <c r="H2190" s="15" t="str">
        <f t="shared" si="171"/>
        <v/>
      </c>
      <c r="I2190" s="15" t="str">
        <f t="shared" si="172"/>
        <v/>
      </c>
      <c r="J2190" s="10"/>
      <c r="K2190" s="10"/>
      <c r="L2190" t="str">
        <f t="shared" si="173"/>
        <v/>
      </c>
      <c r="M2190" s="14" t="str">
        <f t="shared" si="174"/>
        <v/>
      </c>
    </row>
    <row r="2191" spans="1:13" x14ac:dyDescent="0.25">
      <c r="A2191" s="16"/>
      <c r="B2191" s="10"/>
      <c r="C2191" s="14" t="str">
        <f>IFERROR(INDEX(Menu!$C$6:$C$205,MATCH($B2191,Menu!$B$6:$B$205,0)),"")</f>
        <v/>
      </c>
      <c r="D2191" s="18"/>
      <c r="E2191" s="8" t="str">
        <f>IFERROR(INDEX(Menu!$E$6:$E$205,MATCH($B2191,Menu!$B$6:$B$205,0)),"")</f>
        <v/>
      </c>
      <c r="F2191" s="8" t="str">
        <f t="shared" si="170"/>
        <v/>
      </c>
      <c r="G2191" s="15" t="str">
        <f>IFERROR(INDEX(Menu!$D$6:$D$205,MATCH($B2191,Menu!$B$6:$B$205,0)),"")</f>
        <v/>
      </c>
      <c r="H2191" s="15" t="str">
        <f t="shared" si="171"/>
        <v/>
      </c>
      <c r="I2191" s="15" t="str">
        <f t="shared" si="172"/>
        <v/>
      </c>
      <c r="J2191" s="10"/>
      <c r="K2191" s="10"/>
      <c r="L2191" t="str">
        <f t="shared" si="173"/>
        <v/>
      </c>
      <c r="M2191" s="14" t="str">
        <f t="shared" si="174"/>
        <v/>
      </c>
    </row>
    <row r="2192" spans="1:13" x14ac:dyDescent="0.25">
      <c r="A2192" s="16"/>
      <c r="B2192" s="10"/>
      <c r="C2192" s="14" t="str">
        <f>IFERROR(INDEX(Menu!$C$6:$C$205,MATCH($B2192,Menu!$B$6:$B$205,0)),"")</f>
        <v/>
      </c>
      <c r="D2192" s="18"/>
      <c r="E2192" s="8" t="str">
        <f>IFERROR(INDEX(Menu!$E$6:$E$205,MATCH($B2192,Menu!$B$6:$B$205,0)),"")</f>
        <v/>
      </c>
      <c r="F2192" s="8" t="str">
        <f t="shared" si="170"/>
        <v/>
      </c>
      <c r="G2192" s="15" t="str">
        <f>IFERROR(INDEX(Menu!$D$6:$D$205,MATCH($B2192,Menu!$B$6:$B$205,0)),"")</f>
        <v/>
      </c>
      <c r="H2192" s="15" t="str">
        <f t="shared" si="171"/>
        <v/>
      </c>
      <c r="I2192" s="15" t="str">
        <f t="shared" si="172"/>
        <v/>
      </c>
      <c r="J2192" s="10"/>
      <c r="K2192" s="10"/>
      <c r="L2192" t="str">
        <f t="shared" si="173"/>
        <v/>
      </c>
      <c r="M2192" s="14" t="str">
        <f t="shared" si="174"/>
        <v/>
      </c>
    </row>
    <row r="2193" spans="1:13" x14ac:dyDescent="0.25">
      <c r="A2193" s="16"/>
      <c r="B2193" s="10"/>
      <c r="C2193" s="14" t="str">
        <f>IFERROR(INDEX(Menu!$C$6:$C$205,MATCH($B2193,Menu!$B$6:$B$205,0)),"")</f>
        <v/>
      </c>
      <c r="D2193" s="18"/>
      <c r="E2193" s="8" t="str">
        <f>IFERROR(INDEX(Menu!$E$6:$E$205,MATCH($B2193,Menu!$B$6:$B$205,0)),"")</f>
        <v/>
      </c>
      <c r="F2193" s="8" t="str">
        <f t="shared" si="170"/>
        <v/>
      </c>
      <c r="G2193" s="15" t="str">
        <f>IFERROR(INDEX(Menu!$D$6:$D$205,MATCH($B2193,Menu!$B$6:$B$205,0)),"")</f>
        <v/>
      </c>
      <c r="H2193" s="15" t="str">
        <f t="shared" si="171"/>
        <v/>
      </c>
      <c r="I2193" s="15" t="str">
        <f t="shared" si="172"/>
        <v/>
      </c>
      <c r="J2193" s="10"/>
      <c r="K2193" s="10"/>
      <c r="L2193" t="str">
        <f t="shared" si="173"/>
        <v/>
      </c>
      <c r="M2193" s="14" t="str">
        <f t="shared" si="174"/>
        <v/>
      </c>
    </row>
    <row r="2194" spans="1:13" x14ac:dyDescent="0.25">
      <c r="A2194" s="16"/>
      <c r="B2194" s="10"/>
      <c r="C2194" s="14" t="str">
        <f>IFERROR(INDEX(Menu!$C$6:$C$205,MATCH($B2194,Menu!$B$6:$B$205,0)),"")</f>
        <v/>
      </c>
      <c r="D2194" s="18"/>
      <c r="E2194" s="8" t="str">
        <f>IFERROR(INDEX(Menu!$E$6:$E$205,MATCH($B2194,Menu!$B$6:$B$205,0)),"")</f>
        <v/>
      </c>
      <c r="F2194" s="8" t="str">
        <f t="shared" si="170"/>
        <v/>
      </c>
      <c r="G2194" s="15" t="str">
        <f>IFERROR(INDEX(Menu!$D$6:$D$205,MATCH($B2194,Menu!$B$6:$B$205,0)),"")</f>
        <v/>
      </c>
      <c r="H2194" s="15" t="str">
        <f t="shared" si="171"/>
        <v/>
      </c>
      <c r="I2194" s="15" t="str">
        <f t="shared" si="172"/>
        <v/>
      </c>
      <c r="J2194" s="10"/>
      <c r="K2194" s="10"/>
      <c r="L2194" t="str">
        <f t="shared" si="173"/>
        <v/>
      </c>
      <c r="M2194" s="14" t="str">
        <f t="shared" si="174"/>
        <v/>
      </c>
    </row>
    <row r="2195" spans="1:13" x14ac:dyDescent="0.25">
      <c r="A2195" s="16"/>
      <c r="B2195" s="10"/>
      <c r="C2195" s="14" t="str">
        <f>IFERROR(INDEX(Menu!$C$6:$C$205,MATCH($B2195,Menu!$B$6:$B$205,0)),"")</f>
        <v/>
      </c>
      <c r="D2195" s="18"/>
      <c r="E2195" s="8" t="str">
        <f>IFERROR(INDEX(Menu!$E$6:$E$205,MATCH($B2195,Menu!$B$6:$B$205,0)),"")</f>
        <v/>
      </c>
      <c r="F2195" s="8" t="str">
        <f t="shared" si="170"/>
        <v/>
      </c>
      <c r="G2195" s="15" t="str">
        <f>IFERROR(INDEX(Menu!$D$6:$D$205,MATCH($B2195,Menu!$B$6:$B$205,0)),"")</f>
        <v/>
      </c>
      <c r="H2195" s="15" t="str">
        <f t="shared" si="171"/>
        <v/>
      </c>
      <c r="I2195" s="15" t="str">
        <f t="shared" si="172"/>
        <v/>
      </c>
      <c r="J2195" s="10"/>
      <c r="K2195" s="10"/>
      <c r="L2195" t="str">
        <f t="shared" si="173"/>
        <v/>
      </c>
      <c r="M2195" s="14" t="str">
        <f t="shared" si="174"/>
        <v/>
      </c>
    </row>
    <row r="2196" spans="1:13" x14ac:dyDescent="0.25">
      <c r="A2196" s="16"/>
      <c r="B2196" s="10"/>
      <c r="C2196" s="14" t="str">
        <f>IFERROR(INDEX(Menu!$C$6:$C$205,MATCH($B2196,Menu!$B$6:$B$205,0)),"")</f>
        <v/>
      </c>
      <c r="D2196" s="18"/>
      <c r="E2196" s="8" t="str">
        <f>IFERROR(INDEX(Menu!$E$6:$E$205,MATCH($B2196,Menu!$B$6:$B$205,0)),"")</f>
        <v/>
      </c>
      <c r="F2196" s="8" t="str">
        <f t="shared" si="170"/>
        <v/>
      </c>
      <c r="G2196" s="15" t="str">
        <f>IFERROR(INDEX(Menu!$D$6:$D$205,MATCH($B2196,Menu!$B$6:$B$205,0)),"")</f>
        <v/>
      </c>
      <c r="H2196" s="15" t="str">
        <f t="shared" si="171"/>
        <v/>
      </c>
      <c r="I2196" s="15" t="str">
        <f t="shared" si="172"/>
        <v/>
      </c>
      <c r="J2196" s="10"/>
      <c r="K2196" s="10"/>
      <c r="L2196" t="str">
        <f t="shared" si="173"/>
        <v/>
      </c>
      <c r="M2196" s="14" t="str">
        <f t="shared" si="174"/>
        <v/>
      </c>
    </row>
    <row r="2197" spans="1:13" x14ac:dyDescent="0.25">
      <c r="A2197" s="16"/>
      <c r="B2197" s="10"/>
      <c r="C2197" s="14" t="str">
        <f>IFERROR(INDEX(Menu!$C$6:$C$205,MATCH($B2197,Menu!$B$6:$B$205,0)),"")</f>
        <v/>
      </c>
      <c r="D2197" s="18"/>
      <c r="E2197" s="8" t="str">
        <f>IFERROR(INDEX(Menu!$E$6:$E$205,MATCH($B2197,Menu!$B$6:$B$205,0)),"")</f>
        <v/>
      </c>
      <c r="F2197" s="8" t="str">
        <f t="shared" si="170"/>
        <v/>
      </c>
      <c r="G2197" s="15" t="str">
        <f>IFERROR(INDEX(Menu!$D$6:$D$205,MATCH($B2197,Menu!$B$6:$B$205,0)),"")</f>
        <v/>
      </c>
      <c r="H2197" s="15" t="str">
        <f t="shared" si="171"/>
        <v/>
      </c>
      <c r="I2197" s="15" t="str">
        <f t="shared" si="172"/>
        <v/>
      </c>
      <c r="J2197" s="10"/>
      <c r="K2197" s="10"/>
      <c r="L2197" t="str">
        <f t="shared" si="173"/>
        <v/>
      </c>
      <c r="M2197" s="14" t="str">
        <f t="shared" si="174"/>
        <v/>
      </c>
    </row>
    <row r="2198" spans="1:13" x14ac:dyDescent="0.25">
      <c r="A2198" s="16"/>
      <c r="B2198" s="10"/>
      <c r="C2198" s="14" t="str">
        <f>IFERROR(INDEX(Menu!$C$6:$C$205,MATCH($B2198,Menu!$B$6:$B$205,0)),"")</f>
        <v/>
      </c>
      <c r="D2198" s="18"/>
      <c r="E2198" s="8" t="str">
        <f>IFERROR(INDEX(Menu!$E$6:$E$205,MATCH($B2198,Menu!$B$6:$B$205,0)),"")</f>
        <v/>
      </c>
      <c r="F2198" s="8" t="str">
        <f t="shared" si="170"/>
        <v/>
      </c>
      <c r="G2198" s="15" t="str">
        <f>IFERROR(INDEX(Menu!$D$6:$D$205,MATCH($B2198,Menu!$B$6:$B$205,0)),"")</f>
        <v/>
      </c>
      <c r="H2198" s="15" t="str">
        <f t="shared" si="171"/>
        <v/>
      </c>
      <c r="I2198" s="15" t="str">
        <f t="shared" si="172"/>
        <v/>
      </c>
      <c r="J2198" s="10"/>
      <c r="K2198" s="10"/>
      <c r="L2198" t="str">
        <f t="shared" si="173"/>
        <v/>
      </c>
      <c r="M2198" s="14" t="str">
        <f t="shared" si="174"/>
        <v/>
      </c>
    </row>
    <row r="2199" spans="1:13" x14ac:dyDescent="0.25">
      <c r="A2199" s="16"/>
      <c r="B2199" s="10"/>
      <c r="C2199" s="14" t="str">
        <f>IFERROR(INDEX(Menu!$C$6:$C$205,MATCH($B2199,Menu!$B$6:$B$205,0)),"")</f>
        <v/>
      </c>
      <c r="D2199" s="18"/>
      <c r="E2199" s="8" t="str">
        <f>IFERROR(INDEX(Menu!$E$6:$E$205,MATCH($B2199,Menu!$B$6:$B$205,0)),"")</f>
        <v/>
      </c>
      <c r="F2199" s="8" t="str">
        <f t="shared" si="170"/>
        <v/>
      </c>
      <c r="G2199" s="15" t="str">
        <f>IFERROR(INDEX(Menu!$D$6:$D$205,MATCH($B2199,Menu!$B$6:$B$205,0)),"")</f>
        <v/>
      </c>
      <c r="H2199" s="15" t="str">
        <f t="shared" si="171"/>
        <v/>
      </c>
      <c r="I2199" s="15" t="str">
        <f t="shared" si="172"/>
        <v/>
      </c>
      <c r="J2199" s="10"/>
      <c r="K2199" s="10"/>
      <c r="L2199" t="str">
        <f t="shared" si="173"/>
        <v/>
      </c>
      <c r="M2199" s="14" t="str">
        <f t="shared" si="174"/>
        <v/>
      </c>
    </row>
    <row r="2200" spans="1:13" x14ac:dyDescent="0.25">
      <c r="A2200" s="16"/>
      <c r="B2200" s="10"/>
      <c r="C2200" s="14" t="str">
        <f>IFERROR(INDEX(Menu!$C$6:$C$205,MATCH($B2200,Menu!$B$6:$B$205,0)),"")</f>
        <v/>
      </c>
      <c r="D2200" s="18"/>
      <c r="E2200" s="8" t="str">
        <f>IFERROR(INDEX(Menu!$E$6:$E$205,MATCH($B2200,Menu!$B$6:$B$205,0)),"")</f>
        <v/>
      </c>
      <c r="F2200" s="8" t="str">
        <f t="shared" si="170"/>
        <v/>
      </c>
      <c r="G2200" s="15" t="str">
        <f>IFERROR(INDEX(Menu!$D$6:$D$205,MATCH($B2200,Menu!$B$6:$B$205,0)),"")</f>
        <v/>
      </c>
      <c r="H2200" s="15" t="str">
        <f t="shared" si="171"/>
        <v/>
      </c>
      <c r="I2200" s="15" t="str">
        <f t="shared" si="172"/>
        <v/>
      </c>
      <c r="J2200" s="10"/>
      <c r="K2200" s="10"/>
      <c r="L2200" t="str">
        <f t="shared" si="173"/>
        <v/>
      </c>
      <c r="M2200" s="14" t="str">
        <f t="shared" si="174"/>
        <v/>
      </c>
    </row>
    <row r="2201" spans="1:13" x14ac:dyDescent="0.25">
      <c r="A2201" s="16"/>
      <c r="B2201" s="10"/>
      <c r="C2201" s="14" t="str">
        <f>IFERROR(INDEX(Menu!$C$6:$C$205,MATCH($B2201,Menu!$B$6:$B$205,0)),"")</f>
        <v/>
      </c>
      <c r="D2201" s="18"/>
      <c r="E2201" s="8" t="str">
        <f>IFERROR(INDEX(Menu!$E$6:$E$205,MATCH($B2201,Menu!$B$6:$B$205,0)),"")</f>
        <v/>
      </c>
      <c r="F2201" s="8" t="str">
        <f t="shared" si="170"/>
        <v/>
      </c>
      <c r="G2201" s="15" t="str">
        <f>IFERROR(INDEX(Menu!$D$6:$D$205,MATCH($B2201,Menu!$B$6:$B$205,0)),"")</f>
        <v/>
      </c>
      <c r="H2201" s="15" t="str">
        <f t="shared" si="171"/>
        <v/>
      </c>
      <c r="I2201" s="15" t="str">
        <f t="shared" si="172"/>
        <v/>
      </c>
      <c r="J2201" s="10"/>
      <c r="K2201" s="10"/>
      <c r="L2201" t="str">
        <f t="shared" si="173"/>
        <v/>
      </c>
      <c r="M2201" s="14" t="str">
        <f t="shared" si="174"/>
        <v/>
      </c>
    </row>
    <row r="2202" spans="1:13" x14ac:dyDescent="0.25">
      <c r="A2202" s="16"/>
      <c r="B2202" s="10"/>
      <c r="C2202" s="14" t="str">
        <f>IFERROR(INDEX(Menu!$C$6:$C$205,MATCH($B2202,Menu!$B$6:$B$205,0)),"")</f>
        <v/>
      </c>
      <c r="D2202" s="18"/>
      <c r="E2202" s="8" t="str">
        <f>IFERROR(INDEX(Menu!$E$6:$E$205,MATCH($B2202,Menu!$B$6:$B$205,0)),"")</f>
        <v/>
      </c>
      <c r="F2202" s="8" t="str">
        <f t="shared" si="170"/>
        <v/>
      </c>
      <c r="G2202" s="15" t="str">
        <f>IFERROR(INDEX(Menu!$D$6:$D$205,MATCH($B2202,Menu!$B$6:$B$205,0)),"")</f>
        <v/>
      </c>
      <c r="H2202" s="15" t="str">
        <f t="shared" si="171"/>
        <v/>
      </c>
      <c r="I2202" s="15" t="str">
        <f t="shared" si="172"/>
        <v/>
      </c>
      <c r="J2202" s="10"/>
      <c r="K2202" s="10"/>
      <c r="L2202" t="str">
        <f t="shared" si="173"/>
        <v/>
      </c>
      <c r="M2202" s="14" t="str">
        <f t="shared" si="174"/>
        <v/>
      </c>
    </row>
    <row r="2203" spans="1:13" x14ac:dyDescent="0.25">
      <c r="A2203" s="16"/>
      <c r="B2203" s="10"/>
      <c r="C2203" s="14" t="str">
        <f>IFERROR(INDEX(Menu!$C$6:$C$205,MATCH($B2203,Menu!$B$6:$B$205,0)),"")</f>
        <v/>
      </c>
      <c r="D2203" s="18"/>
      <c r="E2203" s="8" t="str">
        <f>IFERROR(INDEX(Menu!$E$6:$E$205,MATCH($B2203,Menu!$B$6:$B$205,0)),"")</f>
        <v/>
      </c>
      <c r="F2203" s="8" t="str">
        <f t="shared" si="170"/>
        <v/>
      </c>
      <c r="G2203" s="15" t="str">
        <f>IFERROR(INDEX(Menu!$D$6:$D$205,MATCH($B2203,Menu!$B$6:$B$205,0)),"")</f>
        <v/>
      </c>
      <c r="H2203" s="15" t="str">
        <f t="shared" si="171"/>
        <v/>
      </c>
      <c r="I2203" s="15" t="str">
        <f t="shared" si="172"/>
        <v/>
      </c>
      <c r="J2203" s="10"/>
      <c r="K2203" s="10"/>
      <c r="L2203" t="str">
        <f t="shared" si="173"/>
        <v/>
      </c>
      <c r="M2203" s="14" t="str">
        <f t="shared" si="174"/>
        <v/>
      </c>
    </row>
    <row r="2204" spans="1:13" x14ac:dyDescent="0.25">
      <c r="A2204" s="16"/>
      <c r="B2204" s="10"/>
      <c r="C2204" s="14" t="str">
        <f>IFERROR(INDEX(Menu!$C$6:$C$205,MATCH($B2204,Menu!$B$6:$B$205,0)),"")</f>
        <v/>
      </c>
      <c r="D2204" s="18"/>
      <c r="E2204" s="8" t="str">
        <f>IFERROR(INDEX(Menu!$E$6:$E$205,MATCH($B2204,Menu!$B$6:$B$205,0)),"")</f>
        <v/>
      </c>
      <c r="F2204" s="8" t="str">
        <f t="shared" si="170"/>
        <v/>
      </c>
      <c r="G2204" s="15" t="str">
        <f>IFERROR(INDEX(Menu!$D$6:$D$205,MATCH($B2204,Menu!$B$6:$B$205,0)),"")</f>
        <v/>
      </c>
      <c r="H2204" s="15" t="str">
        <f t="shared" si="171"/>
        <v/>
      </c>
      <c r="I2204" s="15" t="str">
        <f t="shared" si="172"/>
        <v/>
      </c>
      <c r="J2204" s="10"/>
      <c r="K2204" s="10"/>
      <c r="L2204" t="str">
        <f t="shared" si="173"/>
        <v/>
      </c>
      <c r="M2204" s="14" t="str">
        <f t="shared" si="174"/>
        <v/>
      </c>
    </row>
    <row r="2205" spans="1:13" x14ac:dyDescent="0.25">
      <c r="A2205" s="16"/>
      <c r="B2205" s="10"/>
      <c r="C2205" s="14" t="str">
        <f>IFERROR(INDEX(Menu!$C$6:$C$205,MATCH($B2205,Menu!$B$6:$B$205,0)),"")</f>
        <v/>
      </c>
      <c r="D2205" s="18"/>
      <c r="E2205" s="8" t="str">
        <f>IFERROR(INDEX(Menu!$E$6:$E$205,MATCH($B2205,Menu!$B$6:$B$205,0)),"")</f>
        <v/>
      </c>
      <c r="F2205" s="8" t="str">
        <f t="shared" si="170"/>
        <v/>
      </c>
      <c r="G2205" s="15" t="str">
        <f>IFERROR(INDEX(Menu!$D$6:$D$205,MATCH($B2205,Menu!$B$6:$B$205,0)),"")</f>
        <v/>
      </c>
      <c r="H2205" s="15" t="str">
        <f t="shared" si="171"/>
        <v/>
      </c>
      <c r="I2205" s="15" t="str">
        <f t="shared" si="172"/>
        <v/>
      </c>
      <c r="J2205" s="10"/>
      <c r="K2205" s="10"/>
      <c r="L2205" t="str">
        <f t="shared" si="173"/>
        <v/>
      </c>
      <c r="M2205" s="14" t="str">
        <f t="shared" si="174"/>
        <v/>
      </c>
    </row>
    <row r="2206" spans="1:13" x14ac:dyDescent="0.25">
      <c r="A2206" s="16"/>
      <c r="B2206" s="10"/>
      <c r="C2206" s="14" t="str">
        <f>IFERROR(INDEX(Menu!$C$6:$C$205,MATCH($B2206,Menu!$B$6:$B$205,0)),"")</f>
        <v/>
      </c>
      <c r="D2206" s="18"/>
      <c r="E2206" s="8" t="str">
        <f>IFERROR(INDEX(Menu!$E$6:$E$205,MATCH($B2206,Menu!$B$6:$B$205,0)),"")</f>
        <v/>
      </c>
      <c r="F2206" s="8" t="str">
        <f t="shared" si="170"/>
        <v/>
      </c>
      <c r="G2206" s="15" t="str">
        <f>IFERROR(INDEX(Menu!$D$6:$D$205,MATCH($B2206,Menu!$B$6:$B$205,0)),"")</f>
        <v/>
      </c>
      <c r="H2206" s="15" t="str">
        <f t="shared" si="171"/>
        <v/>
      </c>
      <c r="I2206" s="15" t="str">
        <f t="shared" si="172"/>
        <v/>
      </c>
      <c r="J2206" s="10"/>
      <c r="K2206" s="10"/>
      <c r="L2206" t="str">
        <f t="shared" si="173"/>
        <v/>
      </c>
      <c r="M2206" s="14" t="str">
        <f t="shared" si="174"/>
        <v/>
      </c>
    </row>
    <row r="2207" spans="1:13" x14ac:dyDescent="0.25">
      <c r="A2207" s="16"/>
      <c r="B2207" s="10"/>
      <c r="C2207" s="14" t="str">
        <f>IFERROR(INDEX(Menu!$C$6:$C$205,MATCH($B2207,Menu!$B$6:$B$205,0)),"")</f>
        <v/>
      </c>
      <c r="D2207" s="18"/>
      <c r="E2207" s="8" t="str">
        <f>IFERROR(INDEX(Menu!$E$6:$E$205,MATCH($B2207,Menu!$B$6:$B$205,0)),"")</f>
        <v/>
      </c>
      <c r="F2207" s="8" t="str">
        <f t="shared" si="170"/>
        <v/>
      </c>
      <c r="G2207" s="15" t="str">
        <f>IFERROR(INDEX(Menu!$D$6:$D$205,MATCH($B2207,Menu!$B$6:$B$205,0)),"")</f>
        <v/>
      </c>
      <c r="H2207" s="15" t="str">
        <f t="shared" si="171"/>
        <v/>
      </c>
      <c r="I2207" s="15" t="str">
        <f t="shared" si="172"/>
        <v/>
      </c>
      <c r="J2207" s="10"/>
      <c r="K2207" s="10"/>
      <c r="L2207" t="str">
        <f t="shared" si="173"/>
        <v/>
      </c>
      <c r="M2207" s="14" t="str">
        <f t="shared" si="174"/>
        <v/>
      </c>
    </row>
    <row r="2208" spans="1:13" x14ac:dyDescent="0.25">
      <c r="A2208" s="16"/>
      <c r="B2208" s="10"/>
      <c r="C2208" s="14" t="str">
        <f>IFERROR(INDEX(Menu!$C$6:$C$205,MATCH($B2208,Menu!$B$6:$B$205,0)),"")</f>
        <v/>
      </c>
      <c r="D2208" s="18"/>
      <c r="E2208" s="8" t="str">
        <f>IFERROR(INDEX(Menu!$E$6:$E$205,MATCH($B2208,Menu!$B$6:$B$205,0)),"")</f>
        <v/>
      </c>
      <c r="F2208" s="8" t="str">
        <f t="shared" si="170"/>
        <v/>
      </c>
      <c r="G2208" s="15" t="str">
        <f>IFERROR(INDEX(Menu!$D$6:$D$205,MATCH($B2208,Menu!$B$6:$B$205,0)),"")</f>
        <v/>
      </c>
      <c r="H2208" s="15" t="str">
        <f t="shared" si="171"/>
        <v/>
      </c>
      <c r="I2208" s="15" t="str">
        <f t="shared" si="172"/>
        <v/>
      </c>
      <c r="J2208" s="10"/>
      <c r="K2208" s="10"/>
      <c r="L2208" t="str">
        <f t="shared" si="173"/>
        <v/>
      </c>
      <c r="M2208" s="14" t="str">
        <f t="shared" si="174"/>
        <v/>
      </c>
    </row>
    <row r="2209" spans="1:13" x14ac:dyDescent="0.25">
      <c r="A2209" s="16"/>
      <c r="B2209" s="10"/>
      <c r="C2209" s="14" t="str">
        <f>IFERROR(INDEX(Menu!$C$6:$C$205,MATCH($B2209,Menu!$B$6:$B$205,0)),"")</f>
        <v/>
      </c>
      <c r="D2209" s="18"/>
      <c r="E2209" s="8" t="str">
        <f>IFERROR(INDEX(Menu!$E$6:$E$205,MATCH($B2209,Menu!$B$6:$B$205,0)),"")</f>
        <v/>
      </c>
      <c r="F2209" s="8" t="str">
        <f t="shared" si="170"/>
        <v/>
      </c>
      <c r="G2209" s="15" t="str">
        <f>IFERROR(INDEX(Menu!$D$6:$D$205,MATCH($B2209,Menu!$B$6:$B$205,0)),"")</f>
        <v/>
      </c>
      <c r="H2209" s="15" t="str">
        <f t="shared" si="171"/>
        <v/>
      </c>
      <c r="I2209" s="15" t="str">
        <f t="shared" si="172"/>
        <v/>
      </c>
      <c r="J2209" s="10"/>
      <c r="K2209" s="10"/>
      <c r="L2209" t="str">
        <f t="shared" si="173"/>
        <v/>
      </c>
      <c r="M2209" s="14" t="str">
        <f t="shared" si="174"/>
        <v/>
      </c>
    </row>
    <row r="2210" spans="1:13" x14ac:dyDescent="0.25">
      <c r="A2210" s="16"/>
      <c r="B2210" s="10"/>
      <c r="C2210" s="14" t="str">
        <f>IFERROR(INDEX(Menu!$C$6:$C$205,MATCH($B2210,Menu!$B$6:$B$205,0)),"")</f>
        <v/>
      </c>
      <c r="D2210" s="18"/>
      <c r="E2210" s="8" t="str">
        <f>IFERROR(INDEX(Menu!$E$6:$E$205,MATCH($B2210,Menu!$B$6:$B$205,0)),"")</f>
        <v/>
      </c>
      <c r="F2210" s="8" t="str">
        <f t="shared" si="170"/>
        <v/>
      </c>
      <c r="G2210" s="15" t="str">
        <f>IFERROR(INDEX(Menu!$D$6:$D$205,MATCH($B2210,Menu!$B$6:$B$205,0)),"")</f>
        <v/>
      </c>
      <c r="H2210" s="15" t="str">
        <f t="shared" si="171"/>
        <v/>
      </c>
      <c r="I2210" s="15" t="str">
        <f t="shared" si="172"/>
        <v/>
      </c>
      <c r="J2210" s="10"/>
      <c r="K2210" s="10"/>
      <c r="L2210" t="str">
        <f t="shared" si="173"/>
        <v/>
      </c>
      <c r="M2210" s="14" t="str">
        <f t="shared" si="174"/>
        <v/>
      </c>
    </row>
    <row r="2211" spans="1:13" x14ac:dyDescent="0.25">
      <c r="A2211" s="16"/>
      <c r="B2211" s="10"/>
      <c r="C2211" s="14" t="str">
        <f>IFERROR(INDEX(Menu!$C$6:$C$205,MATCH($B2211,Menu!$B$6:$B$205,0)),"")</f>
        <v/>
      </c>
      <c r="D2211" s="18"/>
      <c r="E2211" s="8" t="str">
        <f>IFERROR(INDEX(Menu!$E$6:$E$205,MATCH($B2211,Menu!$B$6:$B$205,0)),"")</f>
        <v/>
      </c>
      <c r="F2211" s="8" t="str">
        <f t="shared" si="170"/>
        <v/>
      </c>
      <c r="G2211" s="15" t="str">
        <f>IFERROR(INDEX(Menu!$D$6:$D$205,MATCH($B2211,Menu!$B$6:$B$205,0)),"")</f>
        <v/>
      </c>
      <c r="H2211" s="15" t="str">
        <f t="shared" si="171"/>
        <v/>
      </c>
      <c r="I2211" s="15" t="str">
        <f t="shared" si="172"/>
        <v/>
      </c>
      <c r="J2211" s="10"/>
      <c r="K2211" s="10"/>
      <c r="L2211" t="str">
        <f t="shared" si="173"/>
        <v/>
      </c>
      <c r="M2211" s="14" t="str">
        <f t="shared" si="174"/>
        <v/>
      </c>
    </row>
    <row r="2212" spans="1:13" x14ac:dyDescent="0.25">
      <c r="A2212" s="16"/>
      <c r="B2212" s="10"/>
      <c r="C2212" s="14" t="str">
        <f>IFERROR(INDEX(Menu!$C$6:$C$205,MATCH($B2212,Menu!$B$6:$B$205,0)),"")</f>
        <v/>
      </c>
      <c r="D2212" s="18"/>
      <c r="E2212" s="8" t="str">
        <f>IFERROR(INDEX(Menu!$E$6:$E$205,MATCH($B2212,Menu!$B$6:$B$205,0)),"")</f>
        <v/>
      </c>
      <c r="F2212" s="8" t="str">
        <f t="shared" si="170"/>
        <v/>
      </c>
      <c r="G2212" s="15" t="str">
        <f>IFERROR(INDEX(Menu!$D$6:$D$205,MATCH($B2212,Menu!$B$6:$B$205,0)),"")</f>
        <v/>
      </c>
      <c r="H2212" s="15" t="str">
        <f t="shared" si="171"/>
        <v/>
      </c>
      <c r="I2212" s="15" t="str">
        <f t="shared" si="172"/>
        <v/>
      </c>
      <c r="J2212" s="10"/>
      <c r="K2212" s="10"/>
      <c r="L2212" t="str">
        <f t="shared" si="173"/>
        <v/>
      </c>
      <c r="M2212" s="14" t="str">
        <f t="shared" si="174"/>
        <v/>
      </c>
    </row>
    <row r="2213" spans="1:13" x14ac:dyDescent="0.25">
      <c r="A2213" s="16"/>
      <c r="B2213" s="10"/>
      <c r="C2213" s="14" t="str">
        <f>IFERROR(INDEX(Menu!$C$6:$C$205,MATCH($B2213,Menu!$B$6:$B$205,0)),"")</f>
        <v/>
      </c>
      <c r="D2213" s="18"/>
      <c r="E2213" s="8" t="str">
        <f>IFERROR(INDEX(Menu!$E$6:$E$205,MATCH($B2213,Menu!$B$6:$B$205,0)),"")</f>
        <v/>
      </c>
      <c r="F2213" s="8" t="str">
        <f t="shared" si="170"/>
        <v/>
      </c>
      <c r="G2213" s="15" t="str">
        <f>IFERROR(INDEX(Menu!$D$6:$D$205,MATCH($B2213,Menu!$B$6:$B$205,0)),"")</f>
        <v/>
      </c>
      <c r="H2213" s="15" t="str">
        <f t="shared" si="171"/>
        <v/>
      </c>
      <c r="I2213" s="15" t="str">
        <f t="shared" si="172"/>
        <v/>
      </c>
      <c r="J2213" s="10"/>
      <c r="K2213" s="10"/>
      <c r="L2213" t="str">
        <f t="shared" si="173"/>
        <v/>
      </c>
      <c r="M2213" s="14" t="str">
        <f t="shared" si="174"/>
        <v/>
      </c>
    </row>
    <row r="2214" spans="1:13" x14ac:dyDescent="0.25">
      <c r="A2214" s="16"/>
      <c r="B2214" s="10"/>
      <c r="C2214" s="14" t="str">
        <f>IFERROR(INDEX(Menu!$C$6:$C$205,MATCH($B2214,Menu!$B$6:$B$205,0)),"")</f>
        <v/>
      </c>
      <c r="D2214" s="18"/>
      <c r="E2214" s="8" t="str">
        <f>IFERROR(INDEX(Menu!$E$6:$E$205,MATCH($B2214,Menu!$B$6:$B$205,0)),"")</f>
        <v/>
      </c>
      <c r="F2214" s="8" t="str">
        <f t="shared" si="170"/>
        <v/>
      </c>
      <c r="G2214" s="15" t="str">
        <f>IFERROR(INDEX(Menu!$D$6:$D$205,MATCH($B2214,Menu!$B$6:$B$205,0)),"")</f>
        <v/>
      </c>
      <c r="H2214" s="15" t="str">
        <f t="shared" si="171"/>
        <v/>
      </c>
      <c r="I2214" s="15" t="str">
        <f t="shared" si="172"/>
        <v/>
      </c>
      <c r="J2214" s="10"/>
      <c r="K2214" s="10"/>
      <c r="L2214" t="str">
        <f t="shared" si="173"/>
        <v/>
      </c>
      <c r="M2214" s="14" t="str">
        <f t="shared" si="174"/>
        <v/>
      </c>
    </row>
    <row r="2215" spans="1:13" x14ac:dyDescent="0.25">
      <c r="A2215" s="16"/>
      <c r="B2215" s="10"/>
      <c r="C2215" s="14" t="str">
        <f>IFERROR(INDEX(Menu!$C$6:$C$205,MATCH($B2215,Menu!$B$6:$B$205,0)),"")</f>
        <v/>
      </c>
      <c r="D2215" s="18"/>
      <c r="E2215" s="8" t="str">
        <f>IFERROR(INDEX(Menu!$E$6:$E$205,MATCH($B2215,Menu!$B$6:$B$205,0)),"")</f>
        <v/>
      </c>
      <c r="F2215" s="8" t="str">
        <f t="shared" si="170"/>
        <v/>
      </c>
      <c r="G2215" s="15" t="str">
        <f>IFERROR(INDEX(Menu!$D$6:$D$205,MATCH($B2215,Menu!$B$6:$B$205,0)),"")</f>
        <v/>
      </c>
      <c r="H2215" s="15" t="str">
        <f t="shared" si="171"/>
        <v/>
      </c>
      <c r="I2215" s="15" t="str">
        <f t="shared" si="172"/>
        <v/>
      </c>
      <c r="J2215" s="10"/>
      <c r="K2215" s="10"/>
      <c r="L2215" t="str">
        <f t="shared" si="173"/>
        <v/>
      </c>
      <c r="M2215" s="14" t="str">
        <f t="shared" si="174"/>
        <v/>
      </c>
    </row>
    <row r="2216" spans="1:13" x14ac:dyDescent="0.25">
      <c r="A2216" s="16"/>
      <c r="B2216" s="10"/>
      <c r="C2216" s="14" t="str">
        <f>IFERROR(INDEX(Menu!$C$6:$C$205,MATCH($B2216,Menu!$B$6:$B$205,0)),"")</f>
        <v/>
      </c>
      <c r="D2216" s="18"/>
      <c r="E2216" s="8" t="str">
        <f>IFERROR(INDEX(Menu!$E$6:$E$205,MATCH($B2216,Menu!$B$6:$B$205,0)),"")</f>
        <v/>
      </c>
      <c r="F2216" s="8" t="str">
        <f t="shared" si="170"/>
        <v/>
      </c>
      <c r="G2216" s="15" t="str">
        <f>IFERROR(INDEX(Menu!$D$6:$D$205,MATCH($B2216,Menu!$B$6:$B$205,0)),"")</f>
        <v/>
      </c>
      <c r="H2216" s="15" t="str">
        <f t="shared" si="171"/>
        <v/>
      </c>
      <c r="I2216" s="15" t="str">
        <f t="shared" si="172"/>
        <v/>
      </c>
      <c r="J2216" s="10"/>
      <c r="K2216" s="10"/>
      <c r="L2216" t="str">
        <f t="shared" si="173"/>
        <v/>
      </c>
      <c r="M2216" s="14" t="str">
        <f t="shared" si="174"/>
        <v/>
      </c>
    </row>
    <row r="2217" spans="1:13" x14ac:dyDescent="0.25">
      <c r="A2217" s="16"/>
      <c r="B2217" s="10"/>
      <c r="C2217" s="14" t="str">
        <f>IFERROR(INDEX(Menu!$C$6:$C$205,MATCH($B2217,Menu!$B$6:$B$205,0)),"")</f>
        <v/>
      </c>
      <c r="D2217" s="18"/>
      <c r="E2217" s="8" t="str">
        <f>IFERROR(INDEX(Menu!$E$6:$E$205,MATCH($B2217,Menu!$B$6:$B$205,0)),"")</f>
        <v/>
      </c>
      <c r="F2217" s="8" t="str">
        <f t="shared" si="170"/>
        <v/>
      </c>
      <c r="G2217" s="15" t="str">
        <f>IFERROR(INDEX(Menu!$D$6:$D$205,MATCH($B2217,Menu!$B$6:$B$205,0)),"")</f>
        <v/>
      </c>
      <c r="H2217" s="15" t="str">
        <f t="shared" si="171"/>
        <v/>
      </c>
      <c r="I2217" s="15" t="str">
        <f t="shared" si="172"/>
        <v/>
      </c>
      <c r="J2217" s="10"/>
      <c r="K2217" s="10"/>
      <c r="L2217" t="str">
        <f t="shared" si="173"/>
        <v/>
      </c>
      <c r="M2217" s="14" t="str">
        <f t="shared" si="174"/>
        <v/>
      </c>
    </row>
    <row r="2218" spans="1:13" x14ac:dyDescent="0.25">
      <c r="A2218" s="16"/>
      <c r="B2218" s="10"/>
      <c r="C2218" s="14" t="str">
        <f>IFERROR(INDEX(Menu!$C$6:$C$205,MATCH($B2218,Menu!$B$6:$B$205,0)),"")</f>
        <v/>
      </c>
      <c r="D2218" s="18"/>
      <c r="E2218" s="8" t="str">
        <f>IFERROR(INDEX(Menu!$E$6:$E$205,MATCH($B2218,Menu!$B$6:$B$205,0)),"")</f>
        <v/>
      </c>
      <c r="F2218" s="8" t="str">
        <f t="shared" si="170"/>
        <v/>
      </c>
      <c r="G2218" s="15" t="str">
        <f>IFERROR(INDEX(Menu!$D$6:$D$205,MATCH($B2218,Menu!$B$6:$B$205,0)),"")</f>
        <v/>
      </c>
      <c r="H2218" s="15" t="str">
        <f t="shared" si="171"/>
        <v/>
      </c>
      <c r="I2218" s="15" t="str">
        <f t="shared" si="172"/>
        <v/>
      </c>
      <c r="J2218" s="10"/>
      <c r="K2218" s="10"/>
      <c r="L2218" t="str">
        <f t="shared" si="173"/>
        <v/>
      </c>
      <c r="M2218" s="14" t="str">
        <f t="shared" si="174"/>
        <v/>
      </c>
    </row>
    <row r="2219" spans="1:13" x14ac:dyDescent="0.25">
      <c r="A2219" s="16"/>
      <c r="B2219" s="10"/>
      <c r="C2219" s="14" t="str">
        <f>IFERROR(INDEX(Menu!$C$6:$C$205,MATCH($B2219,Menu!$B$6:$B$205,0)),"")</f>
        <v/>
      </c>
      <c r="D2219" s="18"/>
      <c r="E2219" s="8" t="str">
        <f>IFERROR(INDEX(Menu!$E$6:$E$205,MATCH($B2219,Menu!$B$6:$B$205,0)),"")</f>
        <v/>
      </c>
      <c r="F2219" s="8" t="str">
        <f t="shared" si="170"/>
        <v/>
      </c>
      <c r="G2219" s="15" t="str">
        <f>IFERROR(INDEX(Menu!$D$6:$D$205,MATCH($B2219,Menu!$B$6:$B$205,0)),"")</f>
        <v/>
      </c>
      <c r="H2219" s="15" t="str">
        <f t="shared" si="171"/>
        <v/>
      </c>
      <c r="I2219" s="15" t="str">
        <f t="shared" si="172"/>
        <v/>
      </c>
      <c r="J2219" s="10"/>
      <c r="K2219" s="10"/>
      <c r="L2219" t="str">
        <f t="shared" si="173"/>
        <v/>
      </c>
      <c r="M2219" s="14" t="str">
        <f t="shared" si="174"/>
        <v/>
      </c>
    </row>
    <row r="2220" spans="1:13" x14ac:dyDescent="0.25">
      <c r="A2220" s="16"/>
      <c r="B2220" s="10"/>
      <c r="C2220" s="14" t="str">
        <f>IFERROR(INDEX(Menu!$C$6:$C$205,MATCH($B2220,Menu!$B$6:$B$205,0)),"")</f>
        <v/>
      </c>
      <c r="D2220" s="18"/>
      <c r="E2220" s="8" t="str">
        <f>IFERROR(INDEX(Menu!$E$6:$E$205,MATCH($B2220,Menu!$B$6:$B$205,0)),"")</f>
        <v/>
      </c>
      <c r="F2220" s="8" t="str">
        <f t="shared" si="170"/>
        <v/>
      </c>
      <c r="G2220" s="15" t="str">
        <f>IFERROR(INDEX(Menu!$D$6:$D$205,MATCH($B2220,Menu!$B$6:$B$205,0)),"")</f>
        <v/>
      </c>
      <c r="H2220" s="15" t="str">
        <f t="shared" si="171"/>
        <v/>
      </c>
      <c r="I2220" s="15" t="str">
        <f t="shared" si="172"/>
        <v/>
      </c>
      <c r="J2220" s="10"/>
      <c r="K2220" s="10"/>
      <c r="L2220" t="str">
        <f t="shared" si="173"/>
        <v/>
      </c>
      <c r="M2220" s="14" t="str">
        <f t="shared" si="174"/>
        <v/>
      </c>
    </row>
    <row r="2221" spans="1:13" x14ac:dyDescent="0.25">
      <c r="A2221" s="16"/>
      <c r="B2221" s="10"/>
      <c r="C2221" s="14" t="str">
        <f>IFERROR(INDEX(Menu!$C$6:$C$205,MATCH($B2221,Menu!$B$6:$B$205,0)),"")</f>
        <v/>
      </c>
      <c r="D2221" s="18"/>
      <c r="E2221" s="8" t="str">
        <f>IFERROR(INDEX(Menu!$E$6:$E$205,MATCH($B2221,Menu!$B$6:$B$205,0)),"")</f>
        <v/>
      </c>
      <c r="F2221" s="8" t="str">
        <f t="shared" si="170"/>
        <v/>
      </c>
      <c r="G2221" s="15" t="str">
        <f>IFERROR(INDEX(Menu!$D$6:$D$205,MATCH($B2221,Menu!$B$6:$B$205,0)),"")</f>
        <v/>
      </c>
      <c r="H2221" s="15" t="str">
        <f t="shared" si="171"/>
        <v/>
      </c>
      <c r="I2221" s="15" t="str">
        <f t="shared" si="172"/>
        <v/>
      </c>
      <c r="J2221" s="10"/>
      <c r="K2221" s="10"/>
      <c r="L2221" t="str">
        <f t="shared" si="173"/>
        <v/>
      </c>
      <c r="M2221" s="14" t="str">
        <f t="shared" si="174"/>
        <v/>
      </c>
    </row>
    <row r="2222" spans="1:13" x14ac:dyDescent="0.25">
      <c r="A2222" s="16"/>
      <c r="B2222" s="10"/>
      <c r="C2222" s="14" t="str">
        <f>IFERROR(INDEX(Menu!$C$6:$C$205,MATCH($B2222,Menu!$B$6:$B$205,0)),"")</f>
        <v/>
      </c>
      <c r="D2222" s="18"/>
      <c r="E2222" s="8" t="str">
        <f>IFERROR(INDEX(Menu!$E$6:$E$205,MATCH($B2222,Menu!$B$6:$B$205,0)),"")</f>
        <v/>
      </c>
      <c r="F2222" s="8" t="str">
        <f t="shared" si="170"/>
        <v/>
      </c>
      <c r="G2222" s="15" t="str">
        <f>IFERROR(INDEX(Menu!$D$6:$D$205,MATCH($B2222,Menu!$B$6:$B$205,0)),"")</f>
        <v/>
      </c>
      <c r="H2222" s="15" t="str">
        <f t="shared" si="171"/>
        <v/>
      </c>
      <c r="I2222" s="15" t="str">
        <f t="shared" si="172"/>
        <v/>
      </c>
      <c r="J2222" s="10"/>
      <c r="K2222" s="10"/>
      <c r="L2222" t="str">
        <f t="shared" si="173"/>
        <v/>
      </c>
      <c r="M2222" s="14" t="str">
        <f t="shared" si="174"/>
        <v/>
      </c>
    </row>
    <row r="2223" spans="1:13" x14ac:dyDescent="0.25">
      <c r="A2223" s="16"/>
      <c r="B2223" s="10"/>
      <c r="C2223" s="14" t="str">
        <f>IFERROR(INDEX(Menu!$C$6:$C$205,MATCH($B2223,Menu!$B$6:$B$205,0)),"")</f>
        <v/>
      </c>
      <c r="D2223" s="18"/>
      <c r="E2223" s="8" t="str">
        <f>IFERROR(INDEX(Menu!$E$6:$E$205,MATCH($B2223,Menu!$B$6:$B$205,0)),"")</f>
        <v/>
      </c>
      <c r="F2223" s="8" t="str">
        <f t="shared" si="170"/>
        <v/>
      </c>
      <c r="G2223" s="15" t="str">
        <f>IFERROR(INDEX(Menu!$D$6:$D$205,MATCH($B2223,Menu!$B$6:$B$205,0)),"")</f>
        <v/>
      </c>
      <c r="H2223" s="15" t="str">
        <f t="shared" si="171"/>
        <v/>
      </c>
      <c r="I2223" s="15" t="str">
        <f t="shared" si="172"/>
        <v/>
      </c>
      <c r="J2223" s="10"/>
      <c r="K2223" s="10"/>
      <c r="L2223" t="str">
        <f t="shared" si="173"/>
        <v/>
      </c>
      <c r="M2223" s="14" t="str">
        <f t="shared" si="174"/>
        <v/>
      </c>
    </row>
    <row r="2224" spans="1:13" x14ac:dyDescent="0.25">
      <c r="A2224" s="16"/>
      <c r="B2224" s="10"/>
      <c r="C2224" s="14" t="str">
        <f>IFERROR(INDEX(Menu!$C$6:$C$205,MATCH($B2224,Menu!$B$6:$B$205,0)),"")</f>
        <v/>
      </c>
      <c r="D2224" s="18"/>
      <c r="E2224" s="8" t="str">
        <f>IFERROR(INDEX(Menu!$E$6:$E$205,MATCH($B2224,Menu!$B$6:$B$205,0)),"")</f>
        <v/>
      </c>
      <c r="F2224" s="8" t="str">
        <f t="shared" si="170"/>
        <v/>
      </c>
      <c r="G2224" s="15" t="str">
        <f>IFERROR(INDEX(Menu!$D$6:$D$205,MATCH($B2224,Menu!$B$6:$B$205,0)),"")</f>
        <v/>
      </c>
      <c r="H2224" s="15" t="str">
        <f t="shared" si="171"/>
        <v/>
      </c>
      <c r="I2224" s="15" t="str">
        <f t="shared" si="172"/>
        <v/>
      </c>
      <c r="J2224" s="10"/>
      <c r="K2224" s="10"/>
      <c r="L2224" t="str">
        <f t="shared" si="173"/>
        <v/>
      </c>
      <c r="M2224" s="14" t="str">
        <f t="shared" si="174"/>
        <v/>
      </c>
    </row>
    <row r="2225" spans="1:13" x14ac:dyDescent="0.25">
      <c r="A2225" s="16"/>
      <c r="B2225" s="10"/>
      <c r="C2225" s="14" t="str">
        <f>IFERROR(INDEX(Menu!$C$6:$C$205,MATCH($B2225,Menu!$B$6:$B$205,0)),"")</f>
        <v/>
      </c>
      <c r="D2225" s="18"/>
      <c r="E2225" s="8" t="str">
        <f>IFERROR(INDEX(Menu!$E$6:$E$205,MATCH($B2225,Menu!$B$6:$B$205,0)),"")</f>
        <v/>
      </c>
      <c r="F2225" s="8" t="str">
        <f t="shared" si="170"/>
        <v/>
      </c>
      <c r="G2225" s="15" t="str">
        <f>IFERROR(INDEX(Menu!$D$6:$D$205,MATCH($B2225,Menu!$B$6:$B$205,0)),"")</f>
        <v/>
      </c>
      <c r="H2225" s="15" t="str">
        <f t="shared" si="171"/>
        <v/>
      </c>
      <c r="I2225" s="15" t="str">
        <f t="shared" si="172"/>
        <v/>
      </c>
      <c r="J2225" s="10"/>
      <c r="K2225" s="10"/>
      <c r="L2225" t="str">
        <f t="shared" si="173"/>
        <v/>
      </c>
      <c r="M2225" s="14" t="str">
        <f t="shared" si="174"/>
        <v/>
      </c>
    </row>
    <row r="2226" spans="1:13" x14ac:dyDescent="0.25">
      <c r="A2226" s="16"/>
      <c r="B2226" s="10"/>
      <c r="C2226" s="14" t="str">
        <f>IFERROR(INDEX(Menu!$C$6:$C$205,MATCH($B2226,Menu!$B$6:$B$205,0)),"")</f>
        <v/>
      </c>
      <c r="D2226" s="18"/>
      <c r="E2226" s="8" t="str">
        <f>IFERROR(INDEX(Menu!$E$6:$E$205,MATCH($B2226,Menu!$B$6:$B$205,0)),"")</f>
        <v/>
      </c>
      <c r="F2226" s="8" t="str">
        <f t="shared" si="170"/>
        <v/>
      </c>
      <c r="G2226" s="15" t="str">
        <f>IFERROR(INDEX(Menu!$D$6:$D$205,MATCH($B2226,Menu!$B$6:$B$205,0)),"")</f>
        <v/>
      </c>
      <c r="H2226" s="15" t="str">
        <f t="shared" si="171"/>
        <v/>
      </c>
      <c r="I2226" s="15" t="str">
        <f t="shared" si="172"/>
        <v/>
      </c>
      <c r="J2226" s="10"/>
      <c r="K2226" s="10"/>
      <c r="L2226" t="str">
        <f t="shared" si="173"/>
        <v/>
      </c>
      <c r="M2226" s="14" t="str">
        <f t="shared" si="174"/>
        <v/>
      </c>
    </row>
    <row r="2227" spans="1:13" x14ac:dyDescent="0.25">
      <c r="A2227" s="16"/>
      <c r="B2227" s="10"/>
      <c r="C2227" s="14" t="str">
        <f>IFERROR(INDEX(Menu!$C$6:$C$205,MATCH($B2227,Menu!$B$6:$B$205,0)),"")</f>
        <v/>
      </c>
      <c r="D2227" s="18"/>
      <c r="E2227" s="8" t="str">
        <f>IFERROR(INDEX(Menu!$E$6:$E$205,MATCH($B2227,Menu!$B$6:$B$205,0)),"")</f>
        <v/>
      </c>
      <c r="F2227" s="8" t="str">
        <f t="shared" si="170"/>
        <v/>
      </c>
      <c r="G2227" s="15" t="str">
        <f>IFERROR(INDEX(Menu!$D$6:$D$205,MATCH($B2227,Menu!$B$6:$B$205,0)),"")</f>
        <v/>
      </c>
      <c r="H2227" s="15" t="str">
        <f t="shared" si="171"/>
        <v/>
      </c>
      <c r="I2227" s="15" t="str">
        <f t="shared" si="172"/>
        <v/>
      </c>
      <c r="J2227" s="10"/>
      <c r="K2227" s="10"/>
      <c r="L2227" t="str">
        <f t="shared" si="173"/>
        <v/>
      </c>
      <c r="M2227" s="14" t="str">
        <f t="shared" si="174"/>
        <v/>
      </c>
    </row>
    <row r="2228" spans="1:13" x14ac:dyDescent="0.25">
      <c r="A2228" s="16"/>
      <c r="B2228" s="10"/>
      <c r="C2228" s="14" t="str">
        <f>IFERROR(INDEX(Menu!$C$6:$C$205,MATCH($B2228,Menu!$B$6:$B$205,0)),"")</f>
        <v/>
      </c>
      <c r="D2228" s="18"/>
      <c r="E2228" s="8" t="str">
        <f>IFERROR(INDEX(Menu!$E$6:$E$205,MATCH($B2228,Menu!$B$6:$B$205,0)),"")</f>
        <v/>
      </c>
      <c r="F2228" s="8" t="str">
        <f t="shared" si="170"/>
        <v/>
      </c>
      <c r="G2228" s="15" t="str">
        <f>IFERROR(INDEX(Menu!$D$6:$D$205,MATCH($B2228,Menu!$B$6:$B$205,0)),"")</f>
        <v/>
      </c>
      <c r="H2228" s="15" t="str">
        <f t="shared" si="171"/>
        <v/>
      </c>
      <c r="I2228" s="15" t="str">
        <f t="shared" si="172"/>
        <v/>
      </c>
      <c r="J2228" s="10"/>
      <c r="K2228" s="10"/>
      <c r="L2228" t="str">
        <f t="shared" si="173"/>
        <v/>
      </c>
      <c r="M2228" s="14" t="str">
        <f t="shared" si="174"/>
        <v/>
      </c>
    </row>
    <row r="2229" spans="1:13" x14ac:dyDescent="0.25">
      <c r="A2229" s="16"/>
      <c r="B2229" s="10"/>
      <c r="C2229" s="14" t="str">
        <f>IFERROR(INDEX(Menu!$C$6:$C$205,MATCH($B2229,Menu!$B$6:$B$205,0)),"")</f>
        <v/>
      </c>
      <c r="D2229" s="18"/>
      <c r="E2229" s="8" t="str">
        <f>IFERROR(INDEX(Menu!$E$6:$E$205,MATCH($B2229,Menu!$B$6:$B$205,0)),"")</f>
        <v/>
      </c>
      <c r="F2229" s="8" t="str">
        <f t="shared" si="170"/>
        <v/>
      </c>
      <c r="G2229" s="15" t="str">
        <f>IFERROR(INDEX(Menu!$D$6:$D$205,MATCH($B2229,Menu!$B$6:$B$205,0)),"")</f>
        <v/>
      </c>
      <c r="H2229" s="15" t="str">
        <f t="shared" si="171"/>
        <v/>
      </c>
      <c r="I2229" s="15" t="str">
        <f t="shared" si="172"/>
        <v/>
      </c>
      <c r="J2229" s="10"/>
      <c r="K2229" s="10"/>
      <c r="L2229" t="str">
        <f t="shared" si="173"/>
        <v/>
      </c>
      <c r="M2229" s="14" t="str">
        <f t="shared" si="174"/>
        <v/>
      </c>
    </row>
    <row r="2230" spans="1:13" x14ac:dyDescent="0.25">
      <c r="A2230" s="16"/>
      <c r="B2230" s="10"/>
      <c r="C2230" s="14" t="str">
        <f>IFERROR(INDEX(Menu!$C$6:$C$205,MATCH($B2230,Menu!$B$6:$B$205,0)),"")</f>
        <v/>
      </c>
      <c r="D2230" s="18"/>
      <c r="E2230" s="8" t="str">
        <f>IFERROR(INDEX(Menu!$E$6:$E$205,MATCH($B2230,Menu!$B$6:$B$205,0)),"")</f>
        <v/>
      </c>
      <c r="F2230" s="8" t="str">
        <f t="shared" si="170"/>
        <v/>
      </c>
      <c r="G2230" s="15" t="str">
        <f>IFERROR(INDEX(Menu!$D$6:$D$205,MATCH($B2230,Menu!$B$6:$B$205,0)),"")</f>
        <v/>
      </c>
      <c r="H2230" s="15" t="str">
        <f t="shared" si="171"/>
        <v/>
      </c>
      <c r="I2230" s="15" t="str">
        <f t="shared" si="172"/>
        <v/>
      </c>
      <c r="J2230" s="10"/>
      <c r="K2230" s="10"/>
      <c r="L2230" t="str">
        <f t="shared" si="173"/>
        <v/>
      </c>
      <c r="M2230" s="14" t="str">
        <f t="shared" si="174"/>
        <v/>
      </c>
    </row>
    <row r="2231" spans="1:13" x14ac:dyDescent="0.25">
      <c r="A2231" s="16"/>
      <c r="B2231" s="10"/>
      <c r="C2231" s="14" t="str">
        <f>IFERROR(INDEX(Menu!$C$6:$C$205,MATCH($B2231,Menu!$B$6:$B$205,0)),"")</f>
        <v/>
      </c>
      <c r="D2231" s="18"/>
      <c r="E2231" s="8" t="str">
        <f>IFERROR(INDEX(Menu!$E$6:$E$205,MATCH($B2231,Menu!$B$6:$B$205,0)),"")</f>
        <v/>
      </c>
      <c r="F2231" s="8" t="str">
        <f t="shared" si="170"/>
        <v/>
      </c>
      <c r="G2231" s="15" t="str">
        <f>IFERROR(INDEX(Menu!$D$6:$D$205,MATCH($B2231,Menu!$B$6:$B$205,0)),"")</f>
        <v/>
      </c>
      <c r="H2231" s="15" t="str">
        <f t="shared" si="171"/>
        <v/>
      </c>
      <c r="I2231" s="15" t="str">
        <f t="shared" si="172"/>
        <v/>
      </c>
      <c r="J2231" s="10"/>
      <c r="K2231" s="10"/>
      <c r="L2231" t="str">
        <f t="shared" si="173"/>
        <v/>
      </c>
      <c r="M2231" s="14" t="str">
        <f t="shared" si="174"/>
        <v/>
      </c>
    </row>
    <row r="2232" spans="1:13" x14ac:dyDescent="0.25">
      <c r="A2232" s="16"/>
      <c r="B2232" s="10"/>
      <c r="C2232" s="14" t="str">
        <f>IFERROR(INDEX(Menu!$C$6:$C$205,MATCH($B2232,Menu!$B$6:$B$205,0)),"")</f>
        <v/>
      </c>
      <c r="D2232" s="18"/>
      <c r="E2232" s="8" t="str">
        <f>IFERROR(INDEX(Menu!$E$6:$E$205,MATCH($B2232,Menu!$B$6:$B$205,0)),"")</f>
        <v/>
      </c>
      <c r="F2232" s="8" t="str">
        <f t="shared" si="170"/>
        <v/>
      </c>
      <c r="G2232" s="15" t="str">
        <f>IFERROR(INDEX(Menu!$D$6:$D$205,MATCH($B2232,Menu!$B$6:$B$205,0)),"")</f>
        <v/>
      </c>
      <c r="H2232" s="15" t="str">
        <f t="shared" si="171"/>
        <v/>
      </c>
      <c r="I2232" s="15" t="str">
        <f t="shared" si="172"/>
        <v/>
      </c>
      <c r="J2232" s="10"/>
      <c r="K2232" s="10"/>
      <c r="L2232" t="str">
        <f t="shared" si="173"/>
        <v/>
      </c>
      <c r="M2232" s="14" t="str">
        <f t="shared" si="174"/>
        <v/>
      </c>
    </row>
    <row r="2233" spans="1:13" x14ac:dyDescent="0.25">
      <c r="A2233" s="16"/>
      <c r="B2233" s="10"/>
      <c r="C2233" s="14" t="str">
        <f>IFERROR(INDEX(Menu!$C$6:$C$205,MATCH($B2233,Menu!$B$6:$B$205,0)),"")</f>
        <v/>
      </c>
      <c r="D2233" s="18"/>
      <c r="E2233" s="8" t="str">
        <f>IFERROR(INDEX(Menu!$E$6:$E$205,MATCH($B2233,Menu!$B$6:$B$205,0)),"")</f>
        <v/>
      </c>
      <c r="F2233" s="8" t="str">
        <f t="shared" si="170"/>
        <v/>
      </c>
      <c r="G2233" s="15" t="str">
        <f>IFERROR(INDEX(Menu!$D$6:$D$205,MATCH($B2233,Menu!$B$6:$B$205,0)),"")</f>
        <v/>
      </c>
      <c r="H2233" s="15" t="str">
        <f t="shared" si="171"/>
        <v/>
      </c>
      <c r="I2233" s="15" t="str">
        <f t="shared" si="172"/>
        <v/>
      </c>
      <c r="J2233" s="10"/>
      <c r="K2233" s="10"/>
      <c r="L2233" t="str">
        <f t="shared" si="173"/>
        <v/>
      </c>
      <c r="M2233" s="14" t="str">
        <f t="shared" si="174"/>
        <v/>
      </c>
    </row>
    <row r="2234" spans="1:13" x14ac:dyDescent="0.25">
      <c r="A2234" s="16"/>
      <c r="B2234" s="10"/>
      <c r="C2234" s="14" t="str">
        <f>IFERROR(INDEX(Menu!$C$6:$C$205,MATCH($B2234,Menu!$B$6:$B$205,0)),"")</f>
        <v/>
      </c>
      <c r="D2234" s="18"/>
      <c r="E2234" s="8" t="str">
        <f>IFERROR(INDEX(Menu!$E$6:$E$205,MATCH($B2234,Menu!$B$6:$B$205,0)),"")</f>
        <v/>
      </c>
      <c r="F2234" s="8" t="str">
        <f t="shared" si="170"/>
        <v/>
      </c>
      <c r="G2234" s="15" t="str">
        <f>IFERROR(INDEX(Menu!$D$6:$D$205,MATCH($B2234,Menu!$B$6:$B$205,0)),"")</f>
        <v/>
      </c>
      <c r="H2234" s="15" t="str">
        <f t="shared" si="171"/>
        <v/>
      </c>
      <c r="I2234" s="15" t="str">
        <f t="shared" si="172"/>
        <v/>
      </c>
      <c r="J2234" s="10"/>
      <c r="K2234" s="10"/>
      <c r="L2234" t="str">
        <f t="shared" si="173"/>
        <v/>
      </c>
      <c r="M2234" s="14" t="str">
        <f t="shared" si="174"/>
        <v/>
      </c>
    </row>
    <row r="2235" spans="1:13" x14ac:dyDescent="0.25">
      <c r="A2235" s="16"/>
      <c r="B2235" s="10"/>
      <c r="C2235" s="14" t="str">
        <f>IFERROR(INDEX(Menu!$C$6:$C$205,MATCH($B2235,Menu!$B$6:$B$205,0)),"")</f>
        <v/>
      </c>
      <c r="D2235" s="18"/>
      <c r="E2235" s="8" t="str">
        <f>IFERROR(INDEX(Menu!$E$6:$E$205,MATCH($B2235,Menu!$B$6:$B$205,0)),"")</f>
        <v/>
      </c>
      <c r="F2235" s="8" t="str">
        <f t="shared" si="170"/>
        <v/>
      </c>
      <c r="G2235" s="15" t="str">
        <f>IFERROR(INDEX(Menu!$D$6:$D$205,MATCH($B2235,Menu!$B$6:$B$205,0)),"")</f>
        <v/>
      </c>
      <c r="H2235" s="15" t="str">
        <f t="shared" si="171"/>
        <v/>
      </c>
      <c r="I2235" s="15" t="str">
        <f t="shared" si="172"/>
        <v/>
      </c>
      <c r="J2235" s="10"/>
      <c r="K2235" s="10"/>
      <c r="L2235" t="str">
        <f t="shared" si="173"/>
        <v/>
      </c>
      <c r="M2235" s="14" t="str">
        <f t="shared" si="174"/>
        <v/>
      </c>
    </row>
    <row r="2236" spans="1:13" x14ac:dyDescent="0.25">
      <c r="A2236" s="16"/>
      <c r="B2236" s="10"/>
      <c r="C2236" s="14" t="str">
        <f>IFERROR(INDEX(Menu!$C$6:$C$205,MATCH($B2236,Menu!$B$6:$B$205,0)),"")</f>
        <v/>
      </c>
      <c r="D2236" s="18"/>
      <c r="E2236" s="8" t="str">
        <f>IFERROR(INDEX(Menu!$E$6:$E$205,MATCH($B2236,Menu!$B$6:$B$205,0)),"")</f>
        <v/>
      </c>
      <c r="F2236" s="8" t="str">
        <f t="shared" si="170"/>
        <v/>
      </c>
      <c r="G2236" s="15" t="str">
        <f>IFERROR(INDEX(Menu!$D$6:$D$205,MATCH($B2236,Menu!$B$6:$B$205,0)),"")</f>
        <v/>
      </c>
      <c r="H2236" s="15" t="str">
        <f t="shared" si="171"/>
        <v/>
      </c>
      <c r="I2236" s="15" t="str">
        <f t="shared" si="172"/>
        <v/>
      </c>
      <c r="J2236" s="10"/>
      <c r="K2236" s="10"/>
      <c r="L2236" t="str">
        <f t="shared" si="173"/>
        <v/>
      </c>
      <c r="M2236" s="14" t="str">
        <f t="shared" si="174"/>
        <v/>
      </c>
    </row>
    <row r="2237" spans="1:13" x14ac:dyDescent="0.25">
      <c r="A2237" s="16"/>
      <c r="B2237" s="10"/>
      <c r="C2237" s="14" t="str">
        <f>IFERROR(INDEX(Menu!$C$6:$C$205,MATCH($B2237,Menu!$B$6:$B$205,0)),"")</f>
        <v/>
      </c>
      <c r="D2237" s="18"/>
      <c r="E2237" s="8" t="str">
        <f>IFERROR(INDEX(Menu!$E$6:$E$205,MATCH($B2237,Menu!$B$6:$B$205,0)),"")</f>
        <v/>
      </c>
      <c r="F2237" s="8" t="str">
        <f t="shared" si="170"/>
        <v/>
      </c>
      <c r="G2237" s="15" t="str">
        <f>IFERROR(INDEX(Menu!$D$6:$D$205,MATCH($B2237,Menu!$B$6:$B$205,0)),"")</f>
        <v/>
      </c>
      <c r="H2237" s="15" t="str">
        <f t="shared" si="171"/>
        <v/>
      </c>
      <c r="I2237" s="15" t="str">
        <f t="shared" si="172"/>
        <v/>
      </c>
      <c r="J2237" s="10"/>
      <c r="K2237" s="10"/>
      <c r="L2237" t="str">
        <f t="shared" si="173"/>
        <v/>
      </c>
      <c r="M2237" s="14" t="str">
        <f t="shared" si="174"/>
        <v/>
      </c>
    </row>
    <row r="2238" spans="1:13" x14ac:dyDescent="0.25">
      <c r="A2238" s="16"/>
      <c r="B2238" s="10"/>
      <c r="C2238" s="14" t="str">
        <f>IFERROR(INDEX(Menu!$C$6:$C$205,MATCH($B2238,Menu!$B$6:$B$205,0)),"")</f>
        <v/>
      </c>
      <c r="D2238" s="18"/>
      <c r="E2238" s="8" t="str">
        <f>IFERROR(INDEX(Menu!$E$6:$E$205,MATCH($B2238,Menu!$B$6:$B$205,0)),"")</f>
        <v/>
      </c>
      <c r="F2238" s="8" t="str">
        <f t="shared" si="170"/>
        <v/>
      </c>
      <c r="G2238" s="15" t="str">
        <f>IFERROR(INDEX(Menu!$D$6:$D$205,MATCH($B2238,Menu!$B$6:$B$205,0)),"")</f>
        <v/>
      </c>
      <c r="H2238" s="15" t="str">
        <f t="shared" si="171"/>
        <v/>
      </c>
      <c r="I2238" s="15" t="str">
        <f t="shared" si="172"/>
        <v/>
      </c>
      <c r="J2238" s="10"/>
      <c r="K2238" s="10"/>
      <c r="L2238" t="str">
        <f t="shared" si="173"/>
        <v/>
      </c>
      <c r="M2238" s="14" t="str">
        <f t="shared" si="174"/>
        <v/>
      </c>
    </row>
    <row r="2239" spans="1:13" x14ac:dyDescent="0.25">
      <c r="A2239" s="16"/>
      <c r="B2239" s="10"/>
      <c r="C2239" s="14" t="str">
        <f>IFERROR(INDEX(Menu!$C$6:$C$205,MATCH($B2239,Menu!$B$6:$B$205,0)),"")</f>
        <v/>
      </c>
      <c r="D2239" s="18"/>
      <c r="E2239" s="8" t="str">
        <f>IFERROR(INDEX(Menu!$E$6:$E$205,MATCH($B2239,Menu!$B$6:$B$205,0)),"")</f>
        <v/>
      </c>
      <c r="F2239" s="8" t="str">
        <f t="shared" si="170"/>
        <v/>
      </c>
      <c r="G2239" s="15" t="str">
        <f>IFERROR(INDEX(Menu!$D$6:$D$205,MATCH($B2239,Menu!$B$6:$B$205,0)),"")</f>
        <v/>
      </c>
      <c r="H2239" s="15" t="str">
        <f t="shared" si="171"/>
        <v/>
      </c>
      <c r="I2239" s="15" t="str">
        <f t="shared" si="172"/>
        <v/>
      </c>
      <c r="J2239" s="10"/>
      <c r="K2239" s="10"/>
      <c r="L2239" t="str">
        <f t="shared" si="173"/>
        <v/>
      </c>
      <c r="M2239" s="14" t="str">
        <f t="shared" si="174"/>
        <v/>
      </c>
    </row>
    <row r="2240" spans="1:13" x14ac:dyDescent="0.25">
      <c r="A2240" s="16"/>
      <c r="B2240" s="10"/>
      <c r="C2240" s="14" t="str">
        <f>IFERROR(INDEX(Menu!$C$6:$C$205,MATCH($B2240,Menu!$B$6:$B$205,0)),"")</f>
        <v/>
      </c>
      <c r="D2240" s="18"/>
      <c r="E2240" s="8" t="str">
        <f>IFERROR(INDEX(Menu!$E$6:$E$205,MATCH($B2240,Menu!$B$6:$B$205,0)),"")</f>
        <v/>
      </c>
      <c r="F2240" s="8" t="str">
        <f t="shared" si="170"/>
        <v/>
      </c>
      <c r="G2240" s="15" t="str">
        <f>IFERROR(INDEX(Menu!$D$6:$D$205,MATCH($B2240,Menu!$B$6:$B$205,0)),"")</f>
        <v/>
      </c>
      <c r="H2240" s="15" t="str">
        <f t="shared" si="171"/>
        <v/>
      </c>
      <c r="I2240" s="15" t="str">
        <f t="shared" si="172"/>
        <v/>
      </c>
      <c r="J2240" s="10"/>
      <c r="K2240" s="10"/>
      <c r="L2240" t="str">
        <f t="shared" si="173"/>
        <v/>
      </c>
      <c r="M2240" s="14" t="str">
        <f t="shared" si="174"/>
        <v/>
      </c>
    </row>
    <row r="2241" spans="1:13" x14ac:dyDescent="0.25">
      <c r="A2241" s="16"/>
      <c r="B2241" s="10"/>
      <c r="C2241" s="14" t="str">
        <f>IFERROR(INDEX(Menu!$C$6:$C$205,MATCH($B2241,Menu!$B$6:$B$205,0)),"")</f>
        <v/>
      </c>
      <c r="D2241" s="18"/>
      <c r="E2241" s="8" t="str">
        <f>IFERROR(INDEX(Menu!$E$6:$E$205,MATCH($B2241,Menu!$B$6:$B$205,0)),"")</f>
        <v/>
      </c>
      <c r="F2241" s="8" t="str">
        <f t="shared" si="170"/>
        <v/>
      </c>
      <c r="G2241" s="15" t="str">
        <f>IFERROR(INDEX(Menu!$D$6:$D$205,MATCH($B2241,Menu!$B$6:$B$205,0)),"")</f>
        <v/>
      </c>
      <c r="H2241" s="15" t="str">
        <f t="shared" si="171"/>
        <v/>
      </c>
      <c r="I2241" s="15" t="str">
        <f t="shared" si="172"/>
        <v/>
      </c>
      <c r="J2241" s="10"/>
      <c r="K2241" s="10"/>
      <c r="L2241" t="str">
        <f t="shared" si="173"/>
        <v/>
      </c>
      <c r="M2241" s="14" t="str">
        <f t="shared" si="174"/>
        <v/>
      </c>
    </row>
    <row r="2242" spans="1:13" x14ac:dyDescent="0.25">
      <c r="A2242" s="16"/>
      <c r="B2242" s="10"/>
      <c r="C2242" s="14" t="str">
        <f>IFERROR(INDEX(Menu!$C$6:$C$205,MATCH($B2242,Menu!$B$6:$B$205,0)),"")</f>
        <v/>
      </c>
      <c r="D2242" s="18"/>
      <c r="E2242" s="8" t="str">
        <f>IFERROR(INDEX(Menu!$E$6:$E$205,MATCH($B2242,Menu!$B$6:$B$205,0)),"")</f>
        <v/>
      </c>
      <c r="F2242" s="8" t="str">
        <f t="shared" si="170"/>
        <v/>
      </c>
      <c r="G2242" s="15" t="str">
        <f>IFERROR(INDEX(Menu!$D$6:$D$205,MATCH($B2242,Menu!$B$6:$B$205,0)),"")</f>
        <v/>
      </c>
      <c r="H2242" s="15" t="str">
        <f t="shared" si="171"/>
        <v/>
      </c>
      <c r="I2242" s="15" t="str">
        <f t="shared" si="172"/>
        <v/>
      </c>
      <c r="J2242" s="10"/>
      <c r="K2242" s="10"/>
      <c r="L2242" t="str">
        <f t="shared" si="173"/>
        <v/>
      </c>
      <c r="M2242" s="14" t="str">
        <f t="shared" si="174"/>
        <v/>
      </c>
    </row>
    <row r="2243" spans="1:13" x14ac:dyDescent="0.25">
      <c r="A2243" s="16"/>
      <c r="B2243" s="10"/>
      <c r="C2243" s="14" t="str">
        <f>IFERROR(INDEX(Menu!$C$6:$C$205,MATCH($B2243,Menu!$B$6:$B$205,0)),"")</f>
        <v/>
      </c>
      <c r="D2243" s="18"/>
      <c r="E2243" s="8" t="str">
        <f>IFERROR(INDEX(Menu!$E$6:$E$205,MATCH($B2243,Menu!$B$6:$B$205,0)),"")</f>
        <v/>
      </c>
      <c r="F2243" s="8" t="str">
        <f t="shared" si="170"/>
        <v/>
      </c>
      <c r="G2243" s="15" t="str">
        <f>IFERROR(INDEX(Menu!$D$6:$D$205,MATCH($B2243,Menu!$B$6:$B$205,0)),"")</f>
        <v/>
      </c>
      <c r="H2243" s="15" t="str">
        <f t="shared" si="171"/>
        <v/>
      </c>
      <c r="I2243" s="15" t="str">
        <f t="shared" si="172"/>
        <v/>
      </c>
      <c r="J2243" s="10"/>
      <c r="K2243" s="10"/>
      <c r="L2243" t="str">
        <f t="shared" si="173"/>
        <v/>
      </c>
      <c r="M2243" s="14" t="str">
        <f t="shared" si="174"/>
        <v/>
      </c>
    </row>
    <row r="2244" spans="1:13" x14ac:dyDescent="0.25">
      <c r="A2244" s="16"/>
      <c r="B2244" s="10"/>
      <c r="C2244" s="14" t="str">
        <f>IFERROR(INDEX(Menu!$C$6:$C$205,MATCH($B2244,Menu!$B$6:$B$205,0)),"")</f>
        <v/>
      </c>
      <c r="D2244" s="18"/>
      <c r="E2244" s="8" t="str">
        <f>IFERROR(INDEX(Menu!$E$6:$E$205,MATCH($B2244,Menu!$B$6:$B$205,0)),"")</f>
        <v/>
      </c>
      <c r="F2244" s="8" t="str">
        <f t="shared" si="170"/>
        <v/>
      </c>
      <c r="G2244" s="15" t="str">
        <f>IFERROR(INDEX(Menu!$D$6:$D$205,MATCH($B2244,Menu!$B$6:$B$205,0)),"")</f>
        <v/>
      </c>
      <c r="H2244" s="15" t="str">
        <f t="shared" si="171"/>
        <v/>
      </c>
      <c r="I2244" s="15" t="str">
        <f t="shared" si="172"/>
        <v/>
      </c>
      <c r="J2244" s="10"/>
      <c r="K2244" s="10"/>
      <c r="L2244" t="str">
        <f t="shared" si="173"/>
        <v/>
      </c>
      <c r="M2244" s="14" t="str">
        <f t="shared" si="174"/>
        <v/>
      </c>
    </row>
    <row r="2245" spans="1:13" x14ac:dyDescent="0.25">
      <c r="A2245" s="16"/>
      <c r="B2245" s="10"/>
      <c r="C2245" s="14" t="str">
        <f>IFERROR(INDEX(Menu!$C$6:$C$205,MATCH($B2245,Menu!$B$6:$B$205,0)),"")</f>
        <v/>
      </c>
      <c r="D2245" s="18"/>
      <c r="E2245" s="8" t="str">
        <f>IFERROR(INDEX(Menu!$E$6:$E$205,MATCH($B2245,Menu!$B$6:$B$205,0)),"")</f>
        <v/>
      </c>
      <c r="F2245" s="8" t="str">
        <f t="shared" si="170"/>
        <v/>
      </c>
      <c r="G2245" s="15" t="str">
        <f>IFERROR(INDEX(Menu!$D$6:$D$205,MATCH($B2245,Menu!$B$6:$B$205,0)),"")</f>
        <v/>
      </c>
      <c r="H2245" s="15" t="str">
        <f t="shared" si="171"/>
        <v/>
      </c>
      <c r="I2245" s="15" t="str">
        <f t="shared" si="172"/>
        <v/>
      </c>
      <c r="J2245" s="10"/>
      <c r="K2245" s="10"/>
      <c r="L2245" t="str">
        <f t="shared" si="173"/>
        <v/>
      </c>
      <c r="M2245" s="14" t="str">
        <f t="shared" si="174"/>
        <v/>
      </c>
    </row>
    <row r="2246" spans="1:13" x14ac:dyDescent="0.25">
      <c r="A2246" s="16"/>
      <c r="B2246" s="10"/>
      <c r="C2246" s="14" t="str">
        <f>IFERROR(INDEX(Menu!$C$6:$C$205,MATCH($B2246,Menu!$B$6:$B$205,0)),"")</f>
        <v/>
      </c>
      <c r="D2246" s="18"/>
      <c r="E2246" s="8" t="str">
        <f>IFERROR(INDEX(Menu!$E$6:$E$205,MATCH($B2246,Menu!$B$6:$B$205,0)),"")</f>
        <v/>
      </c>
      <c r="F2246" s="8" t="str">
        <f t="shared" ref="F2246:F2309" si="175">IF(OR($D2246="",$E2246=""),"",$D2246*$E2246)</f>
        <v/>
      </c>
      <c r="G2246" s="15" t="str">
        <f>IFERROR(INDEX(Menu!$D$6:$D$205,MATCH($B2246,Menu!$B$6:$B$205,0)),"")</f>
        <v/>
      </c>
      <c r="H2246" s="15" t="str">
        <f t="shared" ref="H2246:H2309" si="176">IF(OR($D2246="",$G2246=""),"",$D2246*$G2246)</f>
        <v/>
      </c>
      <c r="I2246" s="15" t="str">
        <f t="shared" ref="I2246:I2309" si="177">IF(OR($F2246="",$H2246=""),"",$F2246-$H2246)</f>
        <v/>
      </c>
      <c r="J2246" s="10"/>
      <c r="K2246" s="10"/>
      <c r="L2246" t="str">
        <f t="shared" ref="L2246:L2309" si="178">IF($A2246="","",CHOOSE(WEEKDAY($A2246,2),"Lunes","Martes","Miercoles","Jueves","Viernes","Sabado","Domingo"))</f>
        <v/>
      </c>
      <c r="M2246" s="14" t="str">
        <f t="shared" ref="M2246:M2309" si="179">IF($A2246="","",TEXT($A2246,"YYYY-MM"))</f>
        <v/>
      </c>
    </row>
    <row r="2247" spans="1:13" x14ac:dyDescent="0.25">
      <c r="A2247" s="16"/>
      <c r="B2247" s="10"/>
      <c r="C2247" s="14" t="str">
        <f>IFERROR(INDEX(Menu!$C$6:$C$205,MATCH($B2247,Menu!$B$6:$B$205,0)),"")</f>
        <v/>
      </c>
      <c r="D2247" s="18"/>
      <c r="E2247" s="8" t="str">
        <f>IFERROR(INDEX(Menu!$E$6:$E$205,MATCH($B2247,Menu!$B$6:$B$205,0)),"")</f>
        <v/>
      </c>
      <c r="F2247" s="8" t="str">
        <f t="shared" si="175"/>
        <v/>
      </c>
      <c r="G2247" s="15" t="str">
        <f>IFERROR(INDEX(Menu!$D$6:$D$205,MATCH($B2247,Menu!$B$6:$B$205,0)),"")</f>
        <v/>
      </c>
      <c r="H2247" s="15" t="str">
        <f t="shared" si="176"/>
        <v/>
      </c>
      <c r="I2247" s="15" t="str">
        <f t="shared" si="177"/>
        <v/>
      </c>
      <c r="J2247" s="10"/>
      <c r="K2247" s="10"/>
      <c r="L2247" t="str">
        <f t="shared" si="178"/>
        <v/>
      </c>
      <c r="M2247" s="14" t="str">
        <f t="shared" si="179"/>
        <v/>
      </c>
    </row>
    <row r="2248" spans="1:13" x14ac:dyDescent="0.25">
      <c r="A2248" s="16"/>
      <c r="B2248" s="10"/>
      <c r="C2248" s="14" t="str">
        <f>IFERROR(INDEX(Menu!$C$6:$C$205,MATCH($B2248,Menu!$B$6:$B$205,0)),"")</f>
        <v/>
      </c>
      <c r="D2248" s="18"/>
      <c r="E2248" s="8" t="str">
        <f>IFERROR(INDEX(Menu!$E$6:$E$205,MATCH($B2248,Menu!$B$6:$B$205,0)),"")</f>
        <v/>
      </c>
      <c r="F2248" s="8" t="str">
        <f t="shared" si="175"/>
        <v/>
      </c>
      <c r="G2248" s="15" t="str">
        <f>IFERROR(INDEX(Menu!$D$6:$D$205,MATCH($B2248,Menu!$B$6:$B$205,0)),"")</f>
        <v/>
      </c>
      <c r="H2248" s="15" t="str">
        <f t="shared" si="176"/>
        <v/>
      </c>
      <c r="I2248" s="15" t="str">
        <f t="shared" si="177"/>
        <v/>
      </c>
      <c r="J2248" s="10"/>
      <c r="K2248" s="10"/>
      <c r="L2248" t="str">
        <f t="shared" si="178"/>
        <v/>
      </c>
      <c r="M2248" s="14" t="str">
        <f t="shared" si="179"/>
        <v/>
      </c>
    </row>
    <row r="2249" spans="1:13" x14ac:dyDescent="0.25">
      <c r="A2249" s="16"/>
      <c r="B2249" s="10"/>
      <c r="C2249" s="14" t="str">
        <f>IFERROR(INDEX(Menu!$C$6:$C$205,MATCH($B2249,Menu!$B$6:$B$205,0)),"")</f>
        <v/>
      </c>
      <c r="D2249" s="18"/>
      <c r="E2249" s="8" t="str">
        <f>IFERROR(INDEX(Menu!$E$6:$E$205,MATCH($B2249,Menu!$B$6:$B$205,0)),"")</f>
        <v/>
      </c>
      <c r="F2249" s="8" t="str">
        <f t="shared" si="175"/>
        <v/>
      </c>
      <c r="G2249" s="15" t="str">
        <f>IFERROR(INDEX(Menu!$D$6:$D$205,MATCH($B2249,Menu!$B$6:$B$205,0)),"")</f>
        <v/>
      </c>
      <c r="H2249" s="15" t="str">
        <f t="shared" si="176"/>
        <v/>
      </c>
      <c r="I2249" s="15" t="str">
        <f t="shared" si="177"/>
        <v/>
      </c>
      <c r="J2249" s="10"/>
      <c r="K2249" s="10"/>
      <c r="L2249" t="str">
        <f t="shared" si="178"/>
        <v/>
      </c>
      <c r="M2249" s="14" t="str">
        <f t="shared" si="179"/>
        <v/>
      </c>
    </row>
    <row r="2250" spans="1:13" x14ac:dyDescent="0.25">
      <c r="A2250" s="16"/>
      <c r="B2250" s="10"/>
      <c r="C2250" s="14" t="str">
        <f>IFERROR(INDEX(Menu!$C$6:$C$205,MATCH($B2250,Menu!$B$6:$B$205,0)),"")</f>
        <v/>
      </c>
      <c r="D2250" s="18"/>
      <c r="E2250" s="8" t="str">
        <f>IFERROR(INDEX(Menu!$E$6:$E$205,MATCH($B2250,Menu!$B$6:$B$205,0)),"")</f>
        <v/>
      </c>
      <c r="F2250" s="8" t="str">
        <f t="shared" si="175"/>
        <v/>
      </c>
      <c r="G2250" s="15" t="str">
        <f>IFERROR(INDEX(Menu!$D$6:$D$205,MATCH($B2250,Menu!$B$6:$B$205,0)),"")</f>
        <v/>
      </c>
      <c r="H2250" s="15" t="str">
        <f t="shared" si="176"/>
        <v/>
      </c>
      <c r="I2250" s="15" t="str">
        <f t="shared" si="177"/>
        <v/>
      </c>
      <c r="J2250" s="10"/>
      <c r="K2250" s="10"/>
      <c r="L2250" t="str">
        <f t="shared" si="178"/>
        <v/>
      </c>
      <c r="M2250" s="14" t="str">
        <f t="shared" si="179"/>
        <v/>
      </c>
    </row>
    <row r="2251" spans="1:13" x14ac:dyDescent="0.25">
      <c r="A2251" s="16"/>
      <c r="B2251" s="10"/>
      <c r="C2251" s="14" t="str">
        <f>IFERROR(INDEX(Menu!$C$6:$C$205,MATCH($B2251,Menu!$B$6:$B$205,0)),"")</f>
        <v/>
      </c>
      <c r="D2251" s="18"/>
      <c r="E2251" s="8" t="str">
        <f>IFERROR(INDEX(Menu!$E$6:$E$205,MATCH($B2251,Menu!$B$6:$B$205,0)),"")</f>
        <v/>
      </c>
      <c r="F2251" s="8" t="str">
        <f t="shared" si="175"/>
        <v/>
      </c>
      <c r="G2251" s="15" t="str">
        <f>IFERROR(INDEX(Menu!$D$6:$D$205,MATCH($B2251,Menu!$B$6:$B$205,0)),"")</f>
        <v/>
      </c>
      <c r="H2251" s="15" t="str">
        <f t="shared" si="176"/>
        <v/>
      </c>
      <c r="I2251" s="15" t="str">
        <f t="shared" si="177"/>
        <v/>
      </c>
      <c r="J2251" s="10"/>
      <c r="K2251" s="10"/>
      <c r="L2251" t="str">
        <f t="shared" si="178"/>
        <v/>
      </c>
      <c r="M2251" s="14" t="str">
        <f t="shared" si="179"/>
        <v/>
      </c>
    </row>
    <row r="2252" spans="1:13" x14ac:dyDescent="0.25">
      <c r="A2252" s="16"/>
      <c r="B2252" s="10"/>
      <c r="C2252" s="14" t="str">
        <f>IFERROR(INDEX(Menu!$C$6:$C$205,MATCH($B2252,Menu!$B$6:$B$205,0)),"")</f>
        <v/>
      </c>
      <c r="D2252" s="18"/>
      <c r="E2252" s="8" t="str">
        <f>IFERROR(INDEX(Menu!$E$6:$E$205,MATCH($B2252,Menu!$B$6:$B$205,0)),"")</f>
        <v/>
      </c>
      <c r="F2252" s="8" t="str">
        <f t="shared" si="175"/>
        <v/>
      </c>
      <c r="G2252" s="15" t="str">
        <f>IFERROR(INDEX(Menu!$D$6:$D$205,MATCH($B2252,Menu!$B$6:$B$205,0)),"")</f>
        <v/>
      </c>
      <c r="H2252" s="15" t="str">
        <f t="shared" si="176"/>
        <v/>
      </c>
      <c r="I2252" s="15" t="str">
        <f t="shared" si="177"/>
        <v/>
      </c>
      <c r="J2252" s="10"/>
      <c r="K2252" s="10"/>
      <c r="L2252" t="str">
        <f t="shared" si="178"/>
        <v/>
      </c>
      <c r="M2252" s="14" t="str">
        <f t="shared" si="179"/>
        <v/>
      </c>
    </row>
    <row r="2253" spans="1:13" x14ac:dyDescent="0.25">
      <c r="A2253" s="16"/>
      <c r="B2253" s="10"/>
      <c r="C2253" s="14" t="str">
        <f>IFERROR(INDEX(Menu!$C$6:$C$205,MATCH($B2253,Menu!$B$6:$B$205,0)),"")</f>
        <v/>
      </c>
      <c r="D2253" s="18"/>
      <c r="E2253" s="8" t="str">
        <f>IFERROR(INDEX(Menu!$E$6:$E$205,MATCH($B2253,Menu!$B$6:$B$205,0)),"")</f>
        <v/>
      </c>
      <c r="F2253" s="8" t="str">
        <f t="shared" si="175"/>
        <v/>
      </c>
      <c r="G2253" s="15" t="str">
        <f>IFERROR(INDEX(Menu!$D$6:$D$205,MATCH($B2253,Menu!$B$6:$B$205,0)),"")</f>
        <v/>
      </c>
      <c r="H2253" s="15" t="str">
        <f t="shared" si="176"/>
        <v/>
      </c>
      <c r="I2253" s="15" t="str">
        <f t="shared" si="177"/>
        <v/>
      </c>
      <c r="J2253" s="10"/>
      <c r="K2253" s="10"/>
      <c r="L2253" t="str">
        <f t="shared" si="178"/>
        <v/>
      </c>
      <c r="M2253" s="14" t="str">
        <f t="shared" si="179"/>
        <v/>
      </c>
    </row>
    <row r="2254" spans="1:13" x14ac:dyDescent="0.25">
      <c r="A2254" s="16"/>
      <c r="B2254" s="10"/>
      <c r="C2254" s="14" t="str">
        <f>IFERROR(INDEX(Menu!$C$6:$C$205,MATCH($B2254,Menu!$B$6:$B$205,0)),"")</f>
        <v/>
      </c>
      <c r="D2254" s="18"/>
      <c r="E2254" s="8" t="str">
        <f>IFERROR(INDEX(Menu!$E$6:$E$205,MATCH($B2254,Menu!$B$6:$B$205,0)),"")</f>
        <v/>
      </c>
      <c r="F2254" s="8" t="str">
        <f t="shared" si="175"/>
        <v/>
      </c>
      <c r="G2254" s="15" t="str">
        <f>IFERROR(INDEX(Menu!$D$6:$D$205,MATCH($B2254,Menu!$B$6:$B$205,0)),"")</f>
        <v/>
      </c>
      <c r="H2254" s="15" t="str">
        <f t="shared" si="176"/>
        <v/>
      </c>
      <c r="I2254" s="15" t="str">
        <f t="shared" si="177"/>
        <v/>
      </c>
      <c r="J2254" s="10"/>
      <c r="K2254" s="10"/>
      <c r="L2254" t="str">
        <f t="shared" si="178"/>
        <v/>
      </c>
      <c r="M2254" s="14" t="str">
        <f t="shared" si="179"/>
        <v/>
      </c>
    </row>
    <row r="2255" spans="1:13" x14ac:dyDescent="0.25">
      <c r="A2255" s="16"/>
      <c r="B2255" s="10"/>
      <c r="C2255" s="14" t="str">
        <f>IFERROR(INDEX(Menu!$C$6:$C$205,MATCH($B2255,Menu!$B$6:$B$205,0)),"")</f>
        <v/>
      </c>
      <c r="D2255" s="18"/>
      <c r="E2255" s="8" t="str">
        <f>IFERROR(INDEX(Menu!$E$6:$E$205,MATCH($B2255,Menu!$B$6:$B$205,0)),"")</f>
        <v/>
      </c>
      <c r="F2255" s="8" t="str">
        <f t="shared" si="175"/>
        <v/>
      </c>
      <c r="G2255" s="15" t="str">
        <f>IFERROR(INDEX(Menu!$D$6:$D$205,MATCH($B2255,Menu!$B$6:$B$205,0)),"")</f>
        <v/>
      </c>
      <c r="H2255" s="15" t="str">
        <f t="shared" si="176"/>
        <v/>
      </c>
      <c r="I2255" s="15" t="str">
        <f t="shared" si="177"/>
        <v/>
      </c>
      <c r="J2255" s="10"/>
      <c r="K2255" s="10"/>
      <c r="L2255" t="str">
        <f t="shared" si="178"/>
        <v/>
      </c>
      <c r="M2255" s="14" t="str">
        <f t="shared" si="179"/>
        <v/>
      </c>
    </row>
    <row r="2256" spans="1:13" x14ac:dyDescent="0.25">
      <c r="A2256" s="16"/>
      <c r="B2256" s="10"/>
      <c r="C2256" s="14" t="str">
        <f>IFERROR(INDEX(Menu!$C$6:$C$205,MATCH($B2256,Menu!$B$6:$B$205,0)),"")</f>
        <v/>
      </c>
      <c r="D2256" s="18"/>
      <c r="E2256" s="8" t="str">
        <f>IFERROR(INDEX(Menu!$E$6:$E$205,MATCH($B2256,Menu!$B$6:$B$205,0)),"")</f>
        <v/>
      </c>
      <c r="F2256" s="8" t="str">
        <f t="shared" si="175"/>
        <v/>
      </c>
      <c r="G2256" s="15" t="str">
        <f>IFERROR(INDEX(Menu!$D$6:$D$205,MATCH($B2256,Menu!$B$6:$B$205,0)),"")</f>
        <v/>
      </c>
      <c r="H2256" s="15" t="str">
        <f t="shared" si="176"/>
        <v/>
      </c>
      <c r="I2256" s="15" t="str">
        <f t="shared" si="177"/>
        <v/>
      </c>
      <c r="J2256" s="10"/>
      <c r="K2256" s="10"/>
      <c r="L2256" t="str">
        <f t="shared" si="178"/>
        <v/>
      </c>
      <c r="M2256" s="14" t="str">
        <f t="shared" si="179"/>
        <v/>
      </c>
    </row>
    <row r="2257" spans="1:13" x14ac:dyDescent="0.25">
      <c r="A2257" s="16"/>
      <c r="B2257" s="10"/>
      <c r="C2257" s="14" t="str">
        <f>IFERROR(INDEX(Menu!$C$6:$C$205,MATCH($B2257,Menu!$B$6:$B$205,0)),"")</f>
        <v/>
      </c>
      <c r="D2257" s="18"/>
      <c r="E2257" s="8" t="str">
        <f>IFERROR(INDEX(Menu!$E$6:$E$205,MATCH($B2257,Menu!$B$6:$B$205,0)),"")</f>
        <v/>
      </c>
      <c r="F2257" s="8" t="str">
        <f t="shared" si="175"/>
        <v/>
      </c>
      <c r="G2257" s="15" t="str">
        <f>IFERROR(INDEX(Menu!$D$6:$D$205,MATCH($B2257,Menu!$B$6:$B$205,0)),"")</f>
        <v/>
      </c>
      <c r="H2257" s="15" t="str">
        <f t="shared" si="176"/>
        <v/>
      </c>
      <c r="I2257" s="15" t="str">
        <f t="shared" si="177"/>
        <v/>
      </c>
      <c r="J2257" s="10"/>
      <c r="K2257" s="10"/>
      <c r="L2257" t="str">
        <f t="shared" si="178"/>
        <v/>
      </c>
      <c r="M2257" s="14" t="str">
        <f t="shared" si="179"/>
        <v/>
      </c>
    </row>
    <row r="2258" spans="1:13" x14ac:dyDescent="0.25">
      <c r="A2258" s="16"/>
      <c r="B2258" s="10"/>
      <c r="C2258" s="14" t="str">
        <f>IFERROR(INDEX(Menu!$C$6:$C$205,MATCH($B2258,Menu!$B$6:$B$205,0)),"")</f>
        <v/>
      </c>
      <c r="D2258" s="18"/>
      <c r="E2258" s="8" t="str">
        <f>IFERROR(INDEX(Menu!$E$6:$E$205,MATCH($B2258,Menu!$B$6:$B$205,0)),"")</f>
        <v/>
      </c>
      <c r="F2258" s="8" t="str">
        <f t="shared" si="175"/>
        <v/>
      </c>
      <c r="G2258" s="15" t="str">
        <f>IFERROR(INDEX(Menu!$D$6:$D$205,MATCH($B2258,Menu!$B$6:$B$205,0)),"")</f>
        <v/>
      </c>
      <c r="H2258" s="15" t="str">
        <f t="shared" si="176"/>
        <v/>
      </c>
      <c r="I2258" s="15" t="str">
        <f t="shared" si="177"/>
        <v/>
      </c>
      <c r="J2258" s="10"/>
      <c r="K2258" s="10"/>
      <c r="L2258" t="str">
        <f t="shared" si="178"/>
        <v/>
      </c>
      <c r="M2258" s="14" t="str">
        <f t="shared" si="179"/>
        <v/>
      </c>
    </row>
    <row r="2259" spans="1:13" x14ac:dyDescent="0.25">
      <c r="A2259" s="16"/>
      <c r="B2259" s="10"/>
      <c r="C2259" s="14" t="str">
        <f>IFERROR(INDEX(Menu!$C$6:$C$205,MATCH($B2259,Menu!$B$6:$B$205,0)),"")</f>
        <v/>
      </c>
      <c r="D2259" s="18"/>
      <c r="E2259" s="8" t="str">
        <f>IFERROR(INDEX(Menu!$E$6:$E$205,MATCH($B2259,Menu!$B$6:$B$205,0)),"")</f>
        <v/>
      </c>
      <c r="F2259" s="8" t="str">
        <f t="shared" si="175"/>
        <v/>
      </c>
      <c r="G2259" s="15" t="str">
        <f>IFERROR(INDEX(Menu!$D$6:$D$205,MATCH($B2259,Menu!$B$6:$B$205,0)),"")</f>
        <v/>
      </c>
      <c r="H2259" s="15" t="str">
        <f t="shared" si="176"/>
        <v/>
      </c>
      <c r="I2259" s="15" t="str">
        <f t="shared" si="177"/>
        <v/>
      </c>
      <c r="J2259" s="10"/>
      <c r="K2259" s="10"/>
      <c r="L2259" t="str">
        <f t="shared" si="178"/>
        <v/>
      </c>
      <c r="M2259" s="14" t="str">
        <f t="shared" si="179"/>
        <v/>
      </c>
    </row>
    <row r="2260" spans="1:13" x14ac:dyDescent="0.25">
      <c r="A2260" s="16"/>
      <c r="B2260" s="10"/>
      <c r="C2260" s="14" t="str">
        <f>IFERROR(INDEX(Menu!$C$6:$C$205,MATCH($B2260,Menu!$B$6:$B$205,0)),"")</f>
        <v/>
      </c>
      <c r="D2260" s="18"/>
      <c r="E2260" s="8" t="str">
        <f>IFERROR(INDEX(Menu!$E$6:$E$205,MATCH($B2260,Menu!$B$6:$B$205,0)),"")</f>
        <v/>
      </c>
      <c r="F2260" s="8" t="str">
        <f t="shared" si="175"/>
        <v/>
      </c>
      <c r="G2260" s="15" t="str">
        <f>IFERROR(INDEX(Menu!$D$6:$D$205,MATCH($B2260,Menu!$B$6:$B$205,0)),"")</f>
        <v/>
      </c>
      <c r="H2260" s="15" t="str">
        <f t="shared" si="176"/>
        <v/>
      </c>
      <c r="I2260" s="15" t="str">
        <f t="shared" si="177"/>
        <v/>
      </c>
      <c r="J2260" s="10"/>
      <c r="K2260" s="10"/>
      <c r="L2260" t="str">
        <f t="shared" si="178"/>
        <v/>
      </c>
      <c r="M2260" s="14" t="str">
        <f t="shared" si="179"/>
        <v/>
      </c>
    </row>
    <row r="2261" spans="1:13" x14ac:dyDescent="0.25">
      <c r="A2261" s="16"/>
      <c r="B2261" s="10"/>
      <c r="C2261" s="14" t="str">
        <f>IFERROR(INDEX(Menu!$C$6:$C$205,MATCH($B2261,Menu!$B$6:$B$205,0)),"")</f>
        <v/>
      </c>
      <c r="D2261" s="18"/>
      <c r="E2261" s="8" t="str">
        <f>IFERROR(INDEX(Menu!$E$6:$E$205,MATCH($B2261,Menu!$B$6:$B$205,0)),"")</f>
        <v/>
      </c>
      <c r="F2261" s="8" t="str">
        <f t="shared" si="175"/>
        <v/>
      </c>
      <c r="G2261" s="15" t="str">
        <f>IFERROR(INDEX(Menu!$D$6:$D$205,MATCH($B2261,Menu!$B$6:$B$205,0)),"")</f>
        <v/>
      </c>
      <c r="H2261" s="15" t="str">
        <f t="shared" si="176"/>
        <v/>
      </c>
      <c r="I2261" s="15" t="str">
        <f t="shared" si="177"/>
        <v/>
      </c>
      <c r="J2261" s="10"/>
      <c r="K2261" s="10"/>
      <c r="L2261" t="str">
        <f t="shared" si="178"/>
        <v/>
      </c>
      <c r="M2261" s="14" t="str">
        <f t="shared" si="179"/>
        <v/>
      </c>
    </row>
    <row r="2262" spans="1:13" x14ac:dyDescent="0.25">
      <c r="A2262" s="16"/>
      <c r="B2262" s="10"/>
      <c r="C2262" s="14" t="str">
        <f>IFERROR(INDEX(Menu!$C$6:$C$205,MATCH($B2262,Menu!$B$6:$B$205,0)),"")</f>
        <v/>
      </c>
      <c r="D2262" s="18"/>
      <c r="E2262" s="8" t="str">
        <f>IFERROR(INDEX(Menu!$E$6:$E$205,MATCH($B2262,Menu!$B$6:$B$205,0)),"")</f>
        <v/>
      </c>
      <c r="F2262" s="8" t="str">
        <f t="shared" si="175"/>
        <v/>
      </c>
      <c r="G2262" s="15" t="str">
        <f>IFERROR(INDEX(Menu!$D$6:$D$205,MATCH($B2262,Menu!$B$6:$B$205,0)),"")</f>
        <v/>
      </c>
      <c r="H2262" s="15" t="str">
        <f t="shared" si="176"/>
        <v/>
      </c>
      <c r="I2262" s="15" t="str">
        <f t="shared" si="177"/>
        <v/>
      </c>
      <c r="J2262" s="10"/>
      <c r="K2262" s="10"/>
      <c r="L2262" t="str">
        <f t="shared" si="178"/>
        <v/>
      </c>
      <c r="M2262" s="14" t="str">
        <f t="shared" si="179"/>
        <v/>
      </c>
    </row>
    <row r="2263" spans="1:13" x14ac:dyDescent="0.25">
      <c r="A2263" s="16"/>
      <c r="B2263" s="10"/>
      <c r="C2263" s="14" t="str">
        <f>IFERROR(INDEX(Menu!$C$6:$C$205,MATCH($B2263,Menu!$B$6:$B$205,0)),"")</f>
        <v/>
      </c>
      <c r="D2263" s="18"/>
      <c r="E2263" s="8" t="str">
        <f>IFERROR(INDEX(Menu!$E$6:$E$205,MATCH($B2263,Menu!$B$6:$B$205,0)),"")</f>
        <v/>
      </c>
      <c r="F2263" s="8" t="str">
        <f t="shared" si="175"/>
        <v/>
      </c>
      <c r="G2263" s="15" t="str">
        <f>IFERROR(INDEX(Menu!$D$6:$D$205,MATCH($B2263,Menu!$B$6:$B$205,0)),"")</f>
        <v/>
      </c>
      <c r="H2263" s="15" t="str">
        <f t="shared" si="176"/>
        <v/>
      </c>
      <c r="I2263" s="15" t="str">
        <f t="shared" si="177"/>
        <v/>
      </c>
      <c r="J2263" s="10"/>
      <c r="K2263" s="10"/>
      <c r="L2263" t="str">
        <f t="shared" si="178"/>
        <v/>
      </c>
      <c r="M2263" s="14" t="str">
        <f t="shared" si="179"/>
        <v/>
      </c>
    </row>
    <row r="2264" spans="1:13" x14ac:dyDescent="0.25">
      <c r="A2264" s="16"/>
      <c r="B2264" s="10"/>
      <c r="C2264" s="14" t="str">
        <f>IFERROR(INDEX(Menu!$C$6:$C$205,MATCH($B2264,Menu!$B$6:$B$205,0)),"")</f>
        <v/>
      </c>
      <c r="D2264" s="18"/>
      <c r="E2264" s="8" t="str">
        <f>IFERROR(INDEX(Menu!$E$6:$E$205,MATCH($B2264,Menu!$B$6:$B$205,0)),"")</f>
        <v/>
      </c>
      <c r="F2264" s="8" t="str">
        <f t="shared" si="175"/>
        <v/>
      </c>
      <c r="G2264" s="15" t="str">
        <f>IFERROR(INDEX(Menu!$D$6:$D$205,MATCH($B2264,Menu!$B$6:$B$205,0)),"")</f>
        <v/>
      </c>
      <c r="H2264" s="15" t="str">
        <f t="shared" si="176"/>
        <v/>
      </c>
      <c r="I2264" s="15" t="str">
        <f t="shared" si="177"/>
        <v/>
      </c>
      <c r="J2264" s="10"/>
      <c r="K2264" s="10"/>
      <c r="L2264" t="str">
        <f t="shared" si="178"/>
        <v/>
      </c>
      <c r="M2264" s="14" t="str">
        <f t="shared" si="179"/>
        <v/>
      </c>
    </row>
    <row r="2265" spans="1:13" x14ac:dyDescent="0.25">
      <c r="A2265" s="16"/>
      <c r="B2265" s="10"/>
      <c r="C2265" s="14" t="str">
        <f>IFERROR(INDEX(Menu!$C$6:$C$205,MATCH($B2265,Menu!$B$6:$B$205,0)),"")</f>
        <v/>
      </c>
      <c r="D2265" s="18"/>
      <c r="E2265" s="8" t="str">
        <f>IFERROR(INDEX(Menu!$E$6:$E$205,MATCH($B2265,Menu!$B$6:$B$205,0)),"")</f>
        <v/>
      </c>
      <c r="F2265" s="8" t="str">
        <f t="shared" si="175"/>
        <v/>
      </c>
      <c r="G2265" s="15" t="str">
        <f>IFERROR(INDEX(Menu!$D$6:$D$205,MATCH($B2265,Menu!$B$6:$B$205,0)),"")</f>
        <v/>
      </c>
      <c r="H2265" s="15" t="str">
        <f t="shared" si="176"/>
        <v/>
      </c>
      <c r="I2265" s="15" t="str">
        <f t="shared" si="177"/>
        <v/>
      </c>
      <c r="J2265" s="10"/>
      <c r="K2265" s="10"/>
      <c r="L2265" t="str">
        <f t="shared" si="178"/>
        <v/>
      </c>
      <c r="M2265" s="14" t="str">
        <f t="shared" si="179"/>
        <v/>
      </c>
    </row>
    <row r="2266" spans="1:13" x14ac:dyDescent="0.25">
      <c r="A2266" s="16"/>
      <c r="B2266" s="10"/>
      <c r="C2266" s="14" t="str">
        <f>IFERROR(INDEX(Menu!$C$6:$C$205,MATCH($B2266,Menu!$B$6:$B$205,0)),"")</f>
        <v/>
      </c>
      <c r="D2266" s="18"/>
      <c r="E2266" s="8" t="str">
        <f>IFERROR(INDEX(Menu!$E$6:$E$205,MATCH($B2266,Menu!$B$6:$B$205,0)),"")</f>
        <v/>
      </c>
      <c r="F2266" s="8" t="str">
        <f t="shared" si="175"/>
        <v/>
      </c>
      <c r="G2266" s="15" t="str">
        <f>IFERROR(INDEX(Menu!$D$6:$D$205,MATCH($B2266,Menu!$B$6:$B$205,0)),"")</f>
        <v/>
      </c>
      <c r="H2266" s="15" t="str">
        <f t="shared" si="176"/>
        <v/>
      </c>
      <c r="I2266" s="15" t="str">
        <f t="shared" si="177"/>
        <v/>
      </c>
      <c r="J2266" s="10"/>
      <c r="K2266" s="10"/>
      <c r="L2266" t="str">
        <f t="shared" si="178"/>
        <v/>
      </c>
      <c r="M2266" s="14" t="str">
        <f t="shared" si="179"/>
        <v/>
      </c>
    </row>
    <row r="2267" spans="1:13" x14ac:dyDescent="0.25">
      <c r="A2267" s="16"/>
      <c r="B2267" s="10"/>
      <c r="C2267" s="14" t="str">
        <f>IFERROR(INDEX(Menu!$C$6:$C$205,MATCH($B2267,Menu!$B$6:$B$205,0)),"")</f>
        <v/>
      </c>
      <c r="D2267" s="18"/>
      <c r="E2267" s="8" t="str">
        <f>IFERROR(INDEX(Menu!$E$6:$E$205,MATCH($B2267,Menu!$B$6:$B$205,0)),"")</f>
        <v/>
      </c>
      <c r="F2267" s="8" t="str">
        <f t="shared" si="175"/>
        <v/>
      </c>
      <c r="G2267" s="15" t="str">
        <f>IFERROR(INDEX(Menu!$D$6:$D$205,MATCH($B2267,Menu!$B$6:$B$205,0)),"")</f>
        <v/>
      </c>
      <c r="H2267" s="15" t="str">
        <f t="shared" si="176"/>
        <v/>
      </c>
      <c r="I2267" s="15" t="str">
        <f t="shared" si="177"/>
        <v/>
      </c>
      <c r="J2267" s="10"/>
      <c r="K2267" s="10"/>
      <c r="L2267" t="str">
        <f t="shared" si="178"/>
        <v/>
      </c>
      <c r="M2267" s="14" t="str">
        <f t="shared" si="179"/>
        <v/>
      </c>
    </row>
    <row r="2268" spans="1:13" x14ac:dyDescent="0.25">
      <c r="A2268" s="16"/>
      <c r="B2268" s="10"/>
      <c r="C2268" s="14" t="str">
        <f>IFERROR(INDEX(Menu!$C$6:$C$205,MATCH($B2268,Menu!$B$6:$B$205,0)),"")</f>
        <v/>
      </c>
      <c r="D2268" s="18"/>
      <c r="E2268" s="8" t="str">
        <f>IFERROR(INDEX(Menu!$E$6:$E$205,MATCH($B2268,Menu!$B$6:$B$205,0)),"")</f>
        <v/>
      </c>
      <c r="F2268" s="8" t="str">
        <f t="shared" si="175"/>
        <v/>
      </c>
      <c r="G2268" s="15" t="str">
        <f>IFERROR(INDEX(Menu!$D$6:$D$205,MATCH($B2268,Menu!$B$6:$B$205,0)),"")</f>
        <v/>
      </c>
      <c r="H2268" s="15" t="str">
        <f t="shared" si="176"/>
        <v/>
      </c>
      <c r="I2268" s="15" t="str">
        <f t="shared" si="177"/>
        <v/>
      </c>
      <c r="J2268" s="10"/>
      <c r="K2268" s="10"/>
      <c r="L2268" t="str">
        <f t="shared" si="178"/>
        <v/>
      </c>
      <c r="M2268" s="14" t="str">
        <f t="shared" si="179"/>
        <v/>
      </c>
    </row>
    <row r="2269" spans="1:13" x14ac:dyDescent="0.25">
      <c r="A2269" s="16"/>
      <c r="B2269" s="10"/>
      <c r="C2269" s="14" t="str">
        <f>IFERROR(INDEX(Menu!$C$6:$C$205,MATCH($B2269,Menu!$B$6:$B$205,0)),"")</f>
        <v/>
      </c>
      <c r="D2269" s="18"/>
      <c r="E2269" s="8" t="str">
        <f>IFERROR(INDEX(Menu!$E$6:$E$205,MATCH($B2269,Menu!$B$6:$B$205,0)),"")</f>
        <v/>
      </c>
      <c r="F2269" s="8" t="str">
        <f t="shared" si="175"/>
        <v/>
      </c>
      <c r="G2269" s="15" t="str">
        <f>IFERROR(INDEX(Menu!$D$6:$D$205,MATCH($B2269,Menu!$B$6:$B$205,0)),"")</f>
        <v/>
      </c>
      <c r="H2269" s="15" t="str">
        <f t="shared" si="176"/>
        <v/>
      </c>
      <c r="I2269" s="15" t="str">
        <f t="shared" si="177"/>
        <v/>
      </c>
      <c r="J2269" s="10"/>
      <c r="K2269" s="10"/>
      <c r="L2269" t="str">
        <f t="shared" si="178"/>
        <v/>
      </c>
      <c r="M2269" s="14" t="str">
        <f t="shared" si="179"/>
        <v/>
      </c>
    </row>
    <row r="2270" spans="1:13" x14ac:dyDescent="0.25">
      <c r="A2270" s="16"/>
      <c r="B2270" s="10"/>
      <c r="C2270" s="14" t="str">
        <f>IFERROR(INDEX(Menu!$C$6:$C$205,MATCH($B2270,Menu!$B$6:$B$205,0)),"")</f>
        <v/>
      </c>
      <c r="D2270" s="18"/>
      <c r="E2270" s="8" t="str">
        <f>IFERROR(INDEX(Menu!$E$6:$E$205,MATCH($B2270,Menu!$B$6:$B$205,0)),"")</f>
        <v/>
      </c>
      <c r="F2270" s="8" t="str">
        <f t="shared" si="175"/>
        <v/>
      </c>
      <c r="G2270" s="15" t="str">
        <f>IFERROR(INDEX(Menu!$D$6:$D$205,MATCH($B2270,Menu!$B$6:$B$205,0)),"")</f>
        <v/>
      </c>
      <c r="H2270" s="15" t="str">
        <f t="shared" si="176"/>
        <v/>
      </c>
      <c r="I2270" s="15" t="str">
        <f t="shared" si="177"/>
        <v/>
      </c>
      <c r="J2270" s="10"/>
      <c r="K2270" s="10"/>
      <c r="L2270" t="str">
        <f t="shared" si="178"/>
        <v/>
      </c>
      <c r="M2270" s="14" t="str">
        <f t="shared" si="179"/>
        <v/>
      </c>
    </row>
    <row r="2271" spans="1:13" x14ac:dyDescent="0.25">
      <c r="A2271" s="16"/>
      <c r="B2271" s="10"/>
      <c r="C2271" s="14" t="str">
        <f>IFERROR(INDEX(Menu!$C$6:$C$205,MATCH($B2271,Menu!$B$6:$B$205,0)),"")</f>
        <v/>
      </c>
      <c r="D2271" s="18"/>
      <c r="E2271" s="8" t="str">
        <f>IFERROR(INDEX(Menu!$E$6:$E$205,MATCH($B2271,Menu!$B$6:$B$205,0)),"")</f>
        <v/>
      </c>
      <c r="F2271" s="8" t="str">
        <f t="shared" si="175"/>
        <v/>
      </c>
      <c r="G2271" s="15" t="str">
        <f>IFERROR(INDEX(Menu!$D$6:$D$205,MATCH($B2271,Menu!$B$6:$B$205,0)),"")</f>
        <v/>
      </c>
      <c r="H2271" s="15" t="str">
        <f t="shared" si="176"/>
        <v/>
      </c>
      <c r="I2271" s="15" t="str">
        <f t="shared" si="177"/>
        <v/>
      </c>
      <c r="J2271" s="10"/>
      <c r="K2271" s="10"/>
      <c r="L2271" t="str">
        <f t="shared" si="178"/>
        <v/>
      </c>
      <c r="M2271" s="14" t="str">
        <f t="shared" si="179"/>
        <v/>
      </c>
    </row>
    <row r="2272" spans="1:13" x14ac:dyDescent="0.25">
      <c r="A2272" s="16"/>
      <c r="B2272" s="10"/>
      <c r="C2272" s="14" t="str">
        <f>IFERROR(INDEX(Menu!$C$6:$C$205,MATCH($B2272,Menu!$B$6:$B$205,0)),"")</f>
        <v/>
      </c>
      <c r="D2272" s="18"/>
      <c r="E2272" s="8" t="str">
        <f>IFERROR(INDEX(Menu!$E$6:$E$205,MATCH($B2272,Menu!$B$6:$B$205,0)),"")</f>
        <v/>
      </c>
      <c r="F2272" s="8" t="str">
        <f t="shared" si="175"/>
        <v/>
      </c>
      <c r="G2272" s="15" t="str">
        <f>IFERROR(INDEX(Menu!$D$6:$D$205,MATCH($B2272,Menu!$B$6:$B$205,0)),"")</f>
        <v/>
      </c>
      <c r="H2272" s="15" t="str">
        <f t="shared" si="176"/>
        <v/>
      </c>
      <c r="I2272" s="15" t="str">
        <f t="shared" si="177"/>
        <v/>
      </c>
      <c r="J2272" s="10"/>
      <c r="K2272" s="10"/>
      <c r="L2272" t="str">
        <f t="shared" si="178"/>
        <v/>
      </c>
      <c r="M2272" s="14" t="str">
        <f t="shared" si="179"/>
        <v/>
      </c>
    </row>
    <row r="2273" spans="1:13" x14ac:dyDescent="0.25">
      <c r="A2273" s="16"/>
      <c r="B2273" s="10"/>
      <c r="C2273" s="14" t="str">
        <f>IFERROR(INDEX(Menu!$C$6:$C$205,MATCH($B2273,Menu!$B$6:$B$205,0)),"")</f>
        <v/>
      </c>
      <c r="D2273" s="18"/>
      <c r="E2273" s="8" t="str">
        <f>IFERROR(INDEX(Menu!$E$6:$E$205,MATCH($B2273,Menu!$B$6:$B$205,0)),"")</f>
        <v/>
      </c>
      <c r="F2273" s="8" t="str">
        <f t="shared" si="175"/>
        <v/>
      </c>
      <c r="G2273" s="15" t="str">
        <f>IFERROR(INDEX(Menu!$D$6:$D$205,MATCH($B2273,Menu!$B$6:$B$205,0)),"")</f>
        <v/>
      </c>
      <c r="H2273" s="15" t="str">
        <f t="shared" si="176"/>
        <v/>
      </c>
      <c r="I2273" s="15" t="str">
        <f t="shared" si="177"/>
        <v/>
      </c>
      <c r="J2273" s="10"/>
      <c r="K2273" s="10"/>
      <c r="L2273" t="str">
        <f t="shared" si="178"/>
        <v/>
      </c>
      <c r="M2273" s="14" t="str">
        <f t="shared" si="179"/>
        <v/>
      </c>
    </row>
    <row r="2274" spans="1:13" x14ac:dyDescent="0.25">
      <c r="A2274" s="16"/>
      <c r="B2274" s="10"/>
      <c r="C2274" s="14" t="str">
        <f>IFERROR(INDEX(Menu!$C$6:$C$205,MATCH($B2274,Menu!$B$6:$B$205,0)),"")</f>
        <v/>
      </c>
      <c r="D2274" s="18"/>
      <c r="E2274" s="8" t="str">
        <f>IFERROR(INDEX(Menu!$E$6:$E$205,MATCH($B2274,Menu!$B$6:$B$205,0)),"")</f>
        <v/>
      </c>
      <c r="F2274" s="8" t="str">
        <f t="shared" si="175"/>
        <v/>
      </c>
      <c r="G2274" s="15" t="str">
        <f>IFERROR(INDEX(Menu!$D$6:$D$205,MATCH($B2274,Menu!$B$6:$B$205,0)),"")</f>
        <v/>
      </c>
      <c r="H2274" s="15" t="str">
        <f t="shared" si="176"/>
        <v/>
      </c>
      <c r="I2274" s="15" t="str">
        <f t="shared" si="177"/>
        <v/>
      </c>
      <c r="J2274" s="10"/>
      <c r="K2274" s="10"/>
      <c r="L2274" t="str">
        <f t="shared" si="178"/>
        <v/>
      </c>
      <c r="M2274" s="14" t="str">
        <f t="shared" si="179"/>
        <v/>
      </c>
    </row>
    <row r="2275" spans="1:13" x14ac:dyDescent="0.25">
      <c r="A2275" s="16"/>
      <c r="B2275" s="10"/>
      <c r="C2275" s="14" t="str">
        <f>IFERROR(INDEX(Menu!$C$6:$C$205,MATCH($B2275,Menu!$B$6:$B$205,0)),"")</f>
        <v/>
      </c>
      <c r="D2275" s="18"/>
      <c r="E2275" s="8" t="str">
        <f>IFERROR(INDEX(Menu!$E$6:$E$205,MATCH($B2275,Menu!$B$6:$B$205,0)),"")</f>
        <v/>
      </c>
      <c r="F2275" s="8" t="str">
        <f t="shared" si="175"/>
        <v/>
      </c>
      <c r="G2275" s="15" t="str">
        <f>IFERROR(INDEX(Menu!$D$6:$D$205,MATCH($B2275,Menu!$B$6:$B$205,0)),"")</f>
        <v/>
      </c>
      <c r="H2275" s="15" t="str">
        <f t="shared" si="176"/>
        <v/>
      </c>
      <c r="I2275" s="15" t="str">
        <f t="shared" si="177"/>
        <v/>
      </c>
      <c r="J2275" s="10"/>
      <c r="K2275" s="10"/>
      <c r="L2275" t="str">
        <f t="shared" si="178"/>
        <v/>
      </c>
      <c r="M2275" s="14" t="str">
        <f t="shared" si="179"/>
        <v/>
      </c>
    </row>
    <row r="2276" spans="1:13" x14ac:dyDescent="0.25">
      <c r="A2276" s="16"/>
      <c r="B2276" s="10"/>
      <c r="C2276" s="14" t="str">
        <f>IFERROR(INDEX(Menu!$C$6:$C$205,MATCH($B2276,Menu!$B$6:$B$205,0)),"")</f>
        <v/>
      </c>
      <c r="D2276" s="18"/>
      <c r="E2276" s="8" t="str">
        <f>IFERROR(INDEX(Menu!$E$6:$E$205,MATCH($B2276,Menu!$B$6:$B$205,0)),"")</f>
        <v/>
      </c>
      <c r="F2276" s="8" t="str">
        <f t="shared" si="175"/>
        <v/>
      </c>
      <c r="G2276" s="15" t="str">
        <f>IFERROR(INDEX(Menu!$D$6:$D$205,MATCH($B2276,Menu!$B$6:$B$205,0)),"")</f>
        <v/>
      </c>
      <c r="H2276" s="15" t="str">
        <f t="shared" si="176"/>
        <v/>
      </c>
      <c r="I2276" s="15" t="str">
        <f t="shared" si="177"/>
        <v/>
      </c>
      <c r="J2276" s="10"/>
      <c r="K2276" s="10"/>
      <c r="L2276" t="str">
        <f t="shared" si="178"/>
        <v/>
      </c>
      <c r="M2276" s="14" t="str">
        <f t="shared" si="179"/>
        <v/>
      </c>
    </row>
    <row r="2277" spans="1:13" x14ac:dyDescent="0.25">
      <c r="A2277" s="16"/>
      <c r="B2277" s="10"/>
      <c r="C2277" s="14" t="str">
        <f>IFERROR(INDEX(Menu!$C$6:$C$205,MATCH($B2277,Menu!$B$6:$B$205,0)),"")</f>
        <v/>
      </c>
      <c r="D2277" s="18"/>
      <c r="E2277" s="8" t="str">
        <f>IFERROR(INDEX(Menu!$E$6:$E$205,MATCH($B2277,Menu!$B$6:$B$205,0)),"")</f>
        <v/>
      </c>
      <c r="F2277" s="8" t="str">
        <f t="shared" si="175"/>
        <v/>
      </c>
      <c r="G2277" s="15" t="str">
        <f>IFERROR(INDEX(Menu!$D$6:$D$205,MATCH($B2277,Menu!$B$6:$B$205,0)),"")</f>
        <v/>
      </c>
      <c r="H2277" s="15" t="str">
        <f t="shared" si="176"/>
        <v/>
      </c>
      <c r="I2277" s="15" t="str">
        <f t="shared" si="177"/>
        <v/>
      </c>
      <c r="J2277" s="10"/>
      <c r="K2277" s="10"/>
      <c r="L2277" t="str">
        <f t="shared" si="178"/>
        <v/>
      </c>
      <c r="M2277" s="14" t="str">
        <f t="shared" si="179"/>
        <v/>
      </c>
    </row>
    <row r="2278" spans="1:13" x14ac:dyDescent="0.25">
      <c r="A2278" s="16"/>
      <c r="B2278" s="10"/>
      <c r="C2278" s="14" t="str">
        <f>IFERROR(INDEX(Menu!$C$6:$C$205,MATCH($B2278,Menu!$B$6:$B$205,0)),"")</f>
        <v/>
      </c>
      <c r="D2278" s="18"/>
      <c r="E2278" s="8" t="str">
        <f>IFERROR(INDEX(Menu!$E$6:$E$205,MATCH($B2278,Menu!$B$6:$B$205,0)),"")</f>
        <v/>
      </c>
      <c r="F2278" s="8" t="str">
        <f t="shared" si="175"/>
        <v/>
      </c>
      <c r="G2278" s="15" t="str">
        <f>IFERROR(INDEX(Menu!$D$6:$D$205,MATCH($B2278,Menu!$B$6:$B$205,0)),"")</f>
        <v/>
      </c>
      <c r="H2278" s="15" t="str">
        <f t="shared" si="176"/>
        <v/>
      </c>
      <c r="I2278" s="15" t="str">
        <f t="shared" si="177"/>
        <v/>
      </c>
      <c r="J2278" s="10"/>
      <c r="K2278" s="10"/>
      <c r="L2278" t="str">
        <f t="shared" si="178"/>
        <v/>
      </c>
      <c r="M2278" s="14" t="str">
        <f t="shared" si="179"/>
        <v/>
      </c>
    </row>
    <row r="2279" spans="1:13" x14ac:dyDescent="0.25">
      <c r="A2279" s="16"/>
      <c r="B2279" s="10"/>
      <c r="C2279" s="14" t="str">
        <f>IFERROR(INDEX(Menu!$C$6:$C$205,MATCH($B2279,Menu!$B$6:$B$205,0)),"")</f>
        <v/>
      </c>
      <c r="D2279" s="18"/>
      <c r="E2279" s="8" t="str">
        <f>IFERROR(INDEX(Menu!$E$6:$E$205,MATCH($B2279,Menu!$B$6:$B$205,0)),"")</f>
        <v/>
      </c>
      <c r="F2279" s="8" t="str">
        <f t="shared" si="175"/>
        <v/>
      </c>
      <c r="G2279" s="15" t="str">
        <f>IFERROR(INDEX(Menu!$D$6:$D$205,MATCH($B2279,Menu!$B$6:$B$205,0)),"")</f>
        <v/>
      </c>
      <c r="H2279" s="15" t="str">
        <f t="shared" si="176"/>
        <v/>
      </c>
      <c r="I2279" s="15" t="str">
        <f t="shared" si="177"/>
        <v/>
      </c>
      <c r="J2279" s="10"/>
      <c r="K2279" s="10"/>
      <c r="L2279" t="str">
        <f t="shared" si="178"/>
        <v/>
      </c>
      <c r="M2279" s="14" t="str">
        <f t="shared" si="179"/>
        <v/>
      </c>
    </row>
    <row r="2280" spans="1:13" x14ac:dyDescent="0.25">
      <c r="A2280" s="16"/>
      <c r="B2280" s="10"/>
      <c r="C2280" s="14" t="str">
        <f>IFERROR(INDEX(Menu!$C$6:$C$205,MATCH($B2280,Menu!$B$6:$B$205,0)),"")</f>
        <v/>
      </c>
      <c r="D2280" s="18"/>
      <c r="E2280" s="8" t="str">
        <f>IFERROR(INDEX(Menu!$E$6:$E$205,MATCH($B2280,Menu!$B$6:$B$205,0)),"")</f>
        <v/>
      </c>
      <c r="F2280" s="8" t="str">
        <f t="shared" si="175"/>
        <v/>
      </c>
      <c r="G2280" s="15" t="str">
        <f>IFERROR(INDEX(Menu!$D$6:$D$205,MATCH($B2280,Menu!$B$6:$B$205,0)),"")</f>
        <v/>
      </c>
      <c r="H2280" s="15" t="str">
        <f t="shared" si="176"/>
        <v/>
      </c>
      <c r="I2280" s="15" t="str">
        <f t="shared" si="177"/>
        <v/>
      </c>
      <c r="J2280" s="10"/>
      <c r="K2280" s="10"/>
      <c r="L2280" t="str">
        <f t="shared" si="178"/>
        <v/>
      </c>
      <c r="M2280" s="14" t="str">
        <f t="shared" si="179"/>
        <v/>
      </c>
    </row>
    <row r="2281" spans="1:13" x14ac:dyDescent="0.25">
      <c r="A2281" s="16"/>
      <c r="B2281" s="10"/>
      <c r="C2281" s="14" t="str">
        <f>IFERROR(INDEX(Menu!$C$6:$C$205,MATCH($B2281,Menu!$B$6:$B$205,0)),"")</f>
        <v/>
      </c>
      <c r="D2281" s="18"/>
      <c r="E2281" s="8" t="str">
        <f>IFERROR(INDEX(Menu!$E$6:$E$205,MATCH($B2281,Menu!$B$6:$B$205,0)),"")</f>
        <v/>
      </c>
      <c r="F2281" s="8" t="str">
        <f t="shared" si="175"/>
        <v/>
      </c>
      <c r="G2281" s="15" t="str">
        <f>IFERROR(INDEX(Menu!$D$6:$D$205,MATCH($B2281,Menu!$B$6:$B$205,0)),"")</f>
        <v/>
      </c>
      <c r="H2281" s="15" t="str">
        <f t="shared" si="176"/>
        <v/>
      </c>
      <c r="I2281" s="15" t="str">
        <f t="shared" si="177"/>
        <v/>
      </c>
      <c r="J2281" s="10"/>
      <c r="K2281" s="10"/>
      <c r="L2281" t="str">
        <f t="shared" si="178"/>
        <v/>
      </c>
      <c r="M2281" s="14" t="str">
        <f t="shared" si="179"/>
        <v/>
      </c>
    </row>
    <row r="2282" spans="1:13" x14ac:dyDescent="0.25">
      <c r="A2282" s="16"/>
      <c r="B2282" s="10"/>
      <c r="C2282" s="14" t="str">
        <f>IFERROR(INDEX(Menu!$C$6:$C$205,MATCH($B2282,Menu!$B$6:$B$205,0)),"")</f>
        <v/>
      </c>
      <c r="D2282" s="18"/>
      <c r="E2282" s="8" t="str">
        <f>IFERROR(INDEX(Menu!$E$6:$E$205,MATCH($B2282,Menu!$B$6:$B$205,0)),"")</f>
        <v/>
      </c>
      <c r="F2282" s="8" t="str">
        <f t="shared" si="175"/>
        <v/>
      </c>
      <c r="G2282" s="15" t="str">
        <f>IFERROR(INDEX(Menu!$D$6:$D$205,MATCH($B2282,Menu!$B$6:$B$205,0)),"")</f>
        <v/>
      </c>
      <c r="H2282" s="15" t="str">
        <f t="shared" si="176"/>
        <v/>
      </c>
      <c r="I2282" s="15" t="str">
        <f t="shared" si="177"/>
        <v/>
      </c>
      <c r="J2282" s="10"/>
      <c r="K2282" s="10"/>
      <c r="L2282" t="str">
        <f t="shared" si="178"/>
        <v/>
      </c>
      <c r="M2282" s="14" t="str">
        <f t="shared" si="179"/>
        <v/>
      </c>
    </row>
    <row r="2283" spans="1:13" x14ac:dyDescent="0.25">
      <c r="A2283" s="16"/>
      <c r="B2283" s="10"/>
      <c r="C2283" s="14" t="str">
        <f>IFERROR(INDEX(Menu!$C$6:$C$205,MATCH($B2283,Menu!$B$6:$B$205,0)),"")</f>
        <v/>
      </c>
      <c r="D2283" s="18"/>
      <c r="E2283" s="8" t="str">
        <f>IFERROR(INDEX(Menu!$E$6:$E$205,MATCH($B2283,Menu!$B$6:$B$205,0)),"")</f>
        <v/>
      </c>
      <c r="F2283" s="8" t="str">
        <f t="shared" si="175"/>
        <v/>
      </c>
      <c r="G2283" s="15" t="str">
        <f>IFERROR(INDEX(Menu!$D$6:$D$205,MATCH($B2283,Menu!$B$6:$B$205,0)),"")</f>
        <v/>
      </c>
      <c r="H2283" s="15" t="str">
        <f t="shared" si="176"/>
        <v/>
      </c>
      <c r="I2283" s="15" t="str">
        <f t="shared" si="177"/>
        <v/>
      </c>
      <c r="J2283" s="10"/>
      <c r="K2283" s="10"/>
      <c r="L2283" t="str">
        <f t="shared" si="178"/>
        <v/>
      </c>
      <c r="M2283" s="14" t="str">
        <f t="shared" si="179"/>
        <v/>
      </c>
    </row>
    <row r="2284" spans="1:13" x14ac:dyDescent="0.25">
      <c r="A2284" s="16"/>
      <c r="B2284" s="10"/>
      <c r="C2284" s="14" t="str">
        <f>IFERROR(INDEX(Menu!$C$6:$C$205,MATCH($B2284,Menu!$B$6:$B$205,0)),"")</f>
        <v/>
      </c>
      <c r="D2284" s="18"/>
      <c r="E2284" s="8" t="str">
        <f>IFERROR(INDEX(Menu!$E$6:$E$205,MATCH($B2284,Menu!$B$6:$B$205,0)),"")</f>
        <v/>
      </c>
      <c r="F2284" s="8" t="str">
        <f t="shared" si="175"/>
        <v/>
      </c>
      <c r="G2284" s="15" t="str">
        <f>IFERROR(INDEX(Menu!$D$6:$D$205,MATCH($B2284,Menu!$B$6:$B$205,0)),"")</f>
        <v/>
      </c>
      <c r="H2284" s="15" t="str">
        <f t="shared" si="176"/>
        <v/>
      </c>
      <c r="I2284" s="15" t="str">
        <f t="shared" si="177"/>
        <v/>
      </c>
      <c r="J2284" s="10"/>
      <c r="K2284" s="10"/>
      <c r="L2284" t="str">
        <f t="shared" si="178"/>
        <v/>
      </c>
      <c r="M2284" s="14" t="str">
        <f t="shared" si="179"/>
        <v/>
      </c>
    </row>
    <row r="2285" spans="1:13" x14ac:dyDescent="0.25">
      <c r="A2285" s="16"/>
      <c r="B2285" s="10"/>
      <c r="C2285" s="14" t="str">
        <f>IFERROR(INDEX(Menu!$C$6:$C$205,MATCH($B2285,Menu!$B$6:$B$205,0)),"")</f>
        <v/>
      </c>
      <c r="D2285" s="18"/>
      <c r="E2285" s="8" t="str">
        <f>IFERROR(INDEX(Menu!$E$6:$E$205,MATCH($B2285,Menu!$B$6:$B$205,0)),"")</f>
        <v/>
      </c>
      <c r="F2285" s="8" t="str">
        <f t="shared" si="175"/>
        <v/>
      </c>
      <c r="G2285" s="15" t="str">
        <f>IFERROR(INDEX(Menu!$D$6:$D$205,MATCH($B2285,Menu!$B$6:$B$205,0)),"")</f>
        <v/>
      </c>
      <c r="H2285" s="15" t="str">
        <f t="shared" si="176"/>
        <v/>
      </c>
      <c r="I2285" s="15" t="str">
        <f t="shared" si="177"/>
        <v/>
      </c>
      <c r="J2285" s="10"/>
      <c r="K2285" s="10"/>
      <c r="L2285" t="str">
        <f t="shared" si="178"/>
        <v/>
      </c>
      <c r="M2285" s="14" t="str">
        <f t="shared" si="179"/>
        <v/>
      </c>
    </row>
    <row r="2286" spans="1:13" x14ac:dyDescent="0.25">
      <c r="A2286" s="16"/>
      <c r="B2286" s="10"/>
      <c r="C2286" s="14" t="str">
        <f>IFERROR(INDEX(Menu!$C$6:$C$205,MATCH($B2286,Menu!$B$6:$B$205,0)),"")</f>
        <v/>
      </c>
      <c r="D2286" s="18"/>
      <c r="E2286" s="8" t="str">
        <f>IFERROR(INDEX(Menu!$E$6:$E$205,MATCH($B2286,Menu!$B$6:$B$205,0)),"")</f>
        <v/>
      </c>
      <c r="F2286" s="8" t="str">
        <f t="shared" si="175"/>
        <v/>
      </c>
      <c r="G2286" s="15" t="str">
        <f>IFERROR(INDEX(Menu!$D$6:$D$205,MATCH($B2286,Menu!$B$6:$B$205,0)),"")</f>
        <v/>
      </c>
      <c r="H2286" s="15" t="str">
        <f t="shared" si="176"/>
        <v/>
      </c>
      <c r="I2286" s="15" t="str">
        <f t="shared" si="177"/>
        <v/>
      </c>
      <c r="J2286" s="10"/>
      <c r="K2286" s="10"/>
      <c r="L2286" t="str">
        <f t="shared" si="178"/>
        <v/>
      </c>
      <c r="M2286" s="14" t="str">
        <f t="shared" si="179"/>
        <v/>
      </c>
    </row>
    <row r="2287" spans="1:13" x14ac:dyDescent="0.25">
      <c r="A2287" s="16"/>
      <c r="B2287" s="10"/>
      <c r="C2287" s="14" t="str">
        <f>IFERROR(INDEX(Menu!$C$6:$C$205,MATCH($B2287,Menu!$B$6:$B$205,0)),"")</f>
        <v/>
      </c>
      <c r="D2287" s="18"/>
      <c r="E2287" s="8" t="str">
        <f>IFERROR(INDEX(Menu!$E$6:$E$205,MATCH($B2287,Menu!$B$6:$B$205,0)),"")</f>
        <v/>
      </c>
      <c r="F2287" s="8" t="str">
        <f t="shared" si="175"/>
        <v/>
      </c>
      <c r="G2287" s="15" t="str">
        <f>IFERROR(INDEX(Menu!$D$6:$D$205,MATCH($B2287,Menu!$B$6:$B$205,0)),"")</f>
        <v/>
      </c>
      <c r="H2287" s="15" t="str">
        <f t="shared" si="176"/>
        <v/>
      </c>
      <c r="I2287" s="15" t="str">
        <f t="shared" si="177"/>
        <v/>
      </c>
      <c r="J2287" s="10"/>
      <c r="K2287" s="10"/>
      <c r="L2287" t="str">
        <f t="shared" si="178"/>
        <v/>
      </c>
      <c r="M2287" s="14" t="str">
        <f t="shared" si="179"/>
        <v/>
      </c>
    </row>
    <row r="2288" spans="1:13" x14ac:dyDescent="0.25">
      <c r="A2288" s="16"/>
      <c r="B2288" s="10"/>
      <c r="C2288" s="14" t="str">
        <f>IFERROR(INDEX(Menu!$C$6:$C$205,MATCH($B2288,Menu!$B$6:$B$205,0)),"")</f>
        <v/>
      </c>
      <c r="D2288" s="18"/>
      <c r="E2288" s="8" t="str">
        <f>IFERROR(INDEX(Menu!$E$6:$E$205,MATCH($B2288,Menu!$B$6:$B$205,0)),"")</f>
        <v/>
      </c>
      <c r="F2288" s="8" t="str">
        <f t="shared" si="175"/>
        <v/>
      </c>
      <c r="G2288" s="15" t="str">
        <f>IFERROR(INDEX(Menu!$D$6:$D$205,MATCH($B2288,Menu!$B$6:$B$205,0)),"")</f>
        <v/>
      </c>
      <c r="H2288" s="15" t="str">
        <f t="shared" si="176"/>
        <v/>
      </c>
      <c r="I2288" s="15" t="str">
        <f t="shared" si="177"/>
        <v/>
      </c>
      <c r="J2288" s="10"/>
      <c r="K2288" s="10"/>
      <c r="L2288" t="str">
        <f t="shared" si="178"/>
        <v/>
      </c>
      <c r="M2288" s="14" t="str">
        <f t="shared" si="179"/>
        <v/>
      </c>
    </row>
    <row r="2289" spans="1:13" x14ac:dyDescent="0.25">
      <c r="A2289" s="16"/>
      <c r="B2289" s="10"/>
      <c r="C2289" s="14" t="str">
        <f>IFERROR(INDEX(Menu!$C$6:$C$205,MATCH($B2289,Menu!$B$6:$B$205,0)),"")</f>
        <v/>
      </c>
      <c r="D2289" s="18"/>
      <c r="E2289" s="8" t="str">
        <f>IFERROR(INDEX(Menu!$E$6:$E$205,MATCH($B2289,Menu!$B$6:$B$205,0)),"")</f>
        <v/>
      </c>
      <c r="F2289" s="8" t="str">
        <f t="shared" si="175"/>
        <v/>
      </c>
      <c r="G2289" s="15" t="str">
        <f>IFERROR(INDEX(Menu!$D$6:$D$205,MATCH($B2289,Menu!$B$6:$B$205,0)),"")</f>
        <v/>
      </c>
      <c r="H2289" s="15" t="str">
        <f t="shared" si="176"/>
        <v/>
      </c>
      <c r="I2289" s="15" t="str">
        <f t="shared" si="177"/>
        <v/>
      </c>
      <c r="J2289" s="10"/>
      <c r="K2289" s="10"/>
      <c r="L2289" t="str">
        <f t="shared" si="178"/>
        <v/>
      </c>
      <c r="M2289" s="14" t="str">
        <f t="shared" si="179"/>
        <v/>
      </c>
    </row>
    <row r="2290" spans="1:13" x14ac:dyDescent="0.25">
      <c r="A2290" s="16"/>
      <c r="B2290" s="10"/>
      <c r="C2290" s="14" t="str">
        <f>IFERROR(INDEX(Menu!$C$6:$C$205,MATCH($B2290,Menu!$B$6:$B$205,0)),"")</f>
        <v/>
      </c>
      <c r="D2290" s="18"/>
      <c r="E2290" s="8" t="str">
        <f>IFERROR(INDEX(Menu!$E$6:$E$205,MATCH($B2290,Menu!$B$6:$B$205,0)),"")</f>
        <v/>
      </c>
      <c r="F2290" s="8" t="str">
        <f t="shared" si="175"/>
        <v/>
      </c>
      <c r="G2290" s="15" t="str">
        <f>IFERROR(INDEX(Menu!$D$6:$D$205,MATCH($B2290,Menu!$B$6:$B$205,0)),"")</f>
        <v/>
      </c>
      <c r="H2290" s="15" t="str">
        <f t="shared" si="176"/>
        <v/>
      </c>
      <c r="I2290" s="15" t="str">
        <f t="shared" si="177"/>
        <v/>
      </c>
      <c r="J2290" s="10"/>
      <c r="K2290" s="10"/>
      <c r="L2290" t="str">
        <f t="shared" si="178"/>
        <v/>
      </c>
      <c r="M2290" s="14" t="str">
        <f t="shared" si="179"/>
        <v/>
      </c>
    </row>
    <row r="2291" spans="1:13" x14ac:dyDescent="0.25">
      <c r="A2291" s="16"/>
      <c r="B2291" s="10"/>
      <c r="C2291" s="14" t="str">
        <f>IFERROR(INDEX(Menu!$C$6:$C$205,MATCH($B2291,Menu!$B$6:$B$205,0)),"")</f>
        <v/>
      </c>
      <c r="D2291" s="18"/>
      <c r="E2291" s="8" t="str">
        <f>IFERROR(INDEX(Menu!$E$6:$E$205,MATCH($B2291,Menu!$B$6:$B$205,0)),"")</f>
        <v/>
      </c>
      <c r="F2291" s="8" t="str">
        <f t="shared" si="175"/>
        <v/>
      </c>
      <c r="G2291" s="15" t="str">
        <f>IFERROR(INDEX(Menu!$D$6:$D$205,MATCH($B2291,Menu!$B$6:$B$205,0)),"")</f>
        <v/>
      </c>
      <c r="H2291" s="15" t="str">
        <f t="shared" si="176"/>
        <v/>
      </c>
      <c r="I2291" s="15" t="str">
        <f t="shared" si="177"/>
        <v/>
      </c>
      <c r="J2291" s="10"/>
      <c r="K2291" s="10"/>
      <c r="L2291" t="str">
        <f t="shared" si="178"/>
        <v/>
      </c>
      <c r="M2291" s="14" t="str">
        <f t="shared" si="179"/>
        <v/>
      </c>
    </row>
    <row r="2292" spans="1:13" x14ac:dyDescent="0.25">
      <c r="A2292" s="16"/>
      <c r="B2292" s="10"/>
      <c r="C2292" s="14" t="str">
        <f>IFERROR(INDEX(Menu!$C$6:$C$205,MATCH($B2292,Menu!$B$6:$B$205,0)),"")</f>
        <v/>
      </c>
      <c r="D2292" s="18"/>
      <c r="E2292" s="8" t="str">
        <f>IFERROR(INDEX(Menu!$E$6:$E$205,MATCH($B2292,Menu!$B$6:$B$205,0)),"")</f>
        <v/>
      </c>
      <c r="F2292" s="8" t="str">
        <f t="shared" si="175"/>
        <v/>
      </c>
      <c r="G2292" s="15" t="str">
        <f>IFERROR(INDEX(Menu!$D$6:$D$205,MATCH($B2292,Menu!$B$6:$B$205,0)),"")</f>
        <v/>
      </c>
      <c r="H2292" s="15" t="str">
        <f t="shared" si="176"/>
        <v/>
      </c>
      <c r="I2292" s="15" t="str">
        <f t="shared" si="177"/>
        <v/>
      </c>
      <c r="J2292" s="10"/>
      <c r="K2292" s="10"/>
      <c r="L2292" t="str">
        <f t="shared" si="178"/>
        <v/>
      </c>
      <c r="M2292" s="14" t="str">
        <f t="shared" si="179"/>
        <v/>
      </c>
    </row>
    <row r="2293" spans="1:13" x14ac:dyDescent="0.25">
      <c r="A2293" s="16"/>
      <c r="B2293" s="10"/>
      <c r="C2293" s="14" t="str">
        <f>IFERROR(INDEX(Menu!$C$6:$C$205,MATCH($B2293,Menu!$B$6:$B$205,0)),"")</f>
        <v/>
      </c>
      <c r="D2293" s="18"/>
      <c r="E2293" s="8" t="str">
        <f>IFERROR(INDEX(Menu!$E$6:$E$205,MATCH($B2293,Menu!$B$6:$B$205,0)),"")</f>
        <v/>
      </c>
      <c r="F2293" s="8" t="str">
        <f t="shared" si="175"/>
        <v/>
      </c>
      <c r="G2293" s="15" t="str">
        <f>IFERROR(INDEX(Menu!$D$6:$D$205,MATCH($B2293,Menu!$B$6:$B$205,0)),"")</f>
        <v/>
      </c>
      <c r="H2293" s="15" t="str">
        <f t="shared" si="176"/>
        <v/>
      </c>
      <c r="I2293" s="15" t="str">
        <f t="shared" si="177"/>
        <v/>
      </c>
      <c r="J2293" s="10"/>
      <c r="K2293" s="10"/>
      <c r="L2293" t="str">
        <f t="shared" si="178"/>
        <v/>
      </c>
      <c r="M2293" s="14" t="str">
        <f t="shared" si="179"/>
        <v/>
      </c>
    </row>
    <row r="2294" spans="1:13" x14ac:dyDescent="0.25">
      <c r="A2294" s="16"/>
      <c r="B2294" s="10"/>
      <c r="C2294" s="14" t="str">
        <f>IFERROR(INDEX(Menu!$C$6:$C$205,MATCH($B2294,Menu!$B$6:$B$205,0)),"")</f>
        <v/>
      </c>
      <c r="D2294" s="18"/>
      <c r="E2294" s="8" t="str">
        <f>IFERROR(INDEX(Menu!$E$6:$E$205,MATCH($B2294,Menu!$B$6:$B$205,0)),"")</f>
        <v/>
      </c>
      <c r="F2294" s="8" t="str">
        <f t="shared" si="175"/>
        <v/>
      </c>
      <c r="G2294" s="15" t="str">
        <f>IFERROR(INDEX(Menu!$D$6:$D$205,MATCH($B2294,Menu!$B$6:$B$205,0)),"")</f>
        <v/>
      </c>
      <c r="H2294" s="15" t="str">
        <f t="shared" si="176"/>
        <v/>
      </c>
      <c r="I2294" s="15" t="str">
        <f t="shared" si="177"/>
        <v/>
      </c>
      <c r="J2294" s="10"/>
      <c r="K2294" s="10"/>
      <c r="L2294" t="str">
        <f t="shared" si="178"/>
        <v/>
      </c>
      <c r="M2294" s="14" t="str">
        <f t="shared" si="179"/>
        <v/>
      </c>
    </row>
    <row r="2295" spans="1:13" x14ac:dyDescent="0.25">
      <c r="A2295" s="16"/>
      <c r="B2295" s="10"/>
      <c r="C2295" s="14" t="str">
        <f>IFERROR(INDEX(Menu!$C$6:$C$205,MATCH($B2295,Menu!$B$6:$B$205,0)),"")</f>
        <v/>
      </c>
      <c r="D2295" s="18"/>
      <c r="E2295" s="8" t="str">
        <f>IFERROR(INDEX(Menu!$E$6:$E$205,MATCH($B2295,Menu!$B$6:$B$205,0)),"")</f>
        <v/>
      </c>
      <c r="F2295" s="8" t="str">
        <f t="shared" si="175"/>
        <v/>
      </c>
      <c r="G2295" s="15" t="str">
        <f>IFERROR(INDEX(Menu!$D$6:$D$205,MATCH($B2295,Menu!$B$6:$B$205,0)),"")</f>
        <v/>
      </c>
      <c r="H2295" s="15" t="str">
        <f t="shared" si="176"/>
        <v/>
      </c>
      <c r="I2295" s="15" t="str">
        <f t="shared" si="177"/>
        <v/>
      </c>
      <c r="J2295" s="10"/>
      <c r="K2295" s="10"/>
      <c r="L2295" t="str">
        <f t="shared" si="178"/>
        <v/>
      </c>
      <c r="M2295" s="14" t="str">
        <f t="shared" si="179"/>
        <v/>
      </c>
    </row>
    <row r="2296" spans="1:13" x14ac:dyDescent="0.25">
      <c r="A2296" s="16"/>
      <c r="B2296" s="10"/>
      <c r="C2296" s="14" t="str">
        <f>IFERROR(INDEX(Menu!$C$6:$C$205,MATCH($B2296,Menu!$B$6:$B$205,0)),"")</f>
        <v/>
      </c>
      <c r="D2296" s="18"/>
      <c r="E2296" s="8" t="str">
        <f>IFERROR(INDEX(Menu!$E$6:$E$205,MATCH($B2296,Menu!$B$6:$B$205,0)),"")</f>
        <v/>
      </c>
      <c r="F2296" s="8" t="str">
        <f t="shared" si="175"/>
        <v/>
      </c>
      <c r="G2296" s="15" t="str">
        <f>IFERROR(INDEX(Menu!$D$6:$D$205,MATCH($B2296,Menu!$B$6:$B$205,0)),"")</f>
        <v/>
      </c>
      <c r="H2296" s="15" t="str">
        <f t="shared" si="176"/>
        <v/>
      </c>
      <c r="I2296" s="15" t="str">
        <f t="shared" si="177"/>
        <v/>
      </c>
      <c r="J2296" s="10"/>
      <c r="K2296" s="10"/>
      <c r="L2296" t="str">
        <f t="shared" si="178"/>
        <v/>
      </c>
      <c r="M2296" s="14" t="str">
        <f t="shared" si="179"/>
        <v/>
      </c>
    </row>
    <row r="2297" spans="1:13" x14ac:dyDescent="0.25">
      <c r="A2297" s="16"/>
      <c r="B2297" s="10"/>
      <c r="C2297" s="14" t="str">
        <f>IFERROR(INDEX(Menu!$C$6:$C$205,MATCH($B2297,Menu!$B$6:$B$205,0)),"")</f>
        <v/>
      </c>
      <c r="D2297" s="18"/>
      <c r="E2297" s="8" t="str">
        <f>IFERROR(INDEX(Menu!$E$6:$E$205,MATCH($B2297,Menu!$B$6:$B$205,0)),"")</f>
        <v/>
      </c>
      <c r="F2297" s="8" t="str">
        <f t="shared" si="175"/>
        <v/>
      </c>
      <c r="G2297" s="15" t="str">
        <f>IFERROR(INDEX(Menu!$D$6:$D$205,MATCH($B2297,Menu!$B$6:$B$205,0)),"")</f>
        <v/>
      </c>
      <c r="H2297" s="15" t="str">
        <f t="shared" si="176"/>
        <v/>
      </c>
      <c r="I2297" s="15" t="str">
        <f t="shared" si="177"/>
        <v/>
      </c>
      <c r="J2297" s="10"/>
      <c r="K2297" s="10"/>
      <c r="L2297" t="str">
        <f t="shared" si="178"/>
        <v/>
      </c>
      <c r="M2297" s="14" t="str">
        <f t="shared" si="179"/>
        <v/>
      </c>
    </row>
    <row r="2298" spans="1:13" x14ac:dyDescent="0.25">
      <c r="A2298" s="16"/>
      <c r="B2298" s="10"/>
      <c r="C2298" s="14" t="str">
        <f>IFERROR(INDEX(Menu!$C$6:$C$205,MATCH($B2298,Menu!$B$6:$B$205,0)),"")</f>
        <v/>
      </c>
      <c r="D2298" s="18"/>
      <c r="E2298" s="8" t="str">
        <f>IFERROR(INDEX(Menu!$E$6:$E$205,MATCH($B2298,Menu!$B$6:$B$205,0)),"")</f>
        <v/>
      </c>
      <c r="F2298" s="8" t="str">
        <f t="shared" si="175"/>
        <v/>
      </c>
      <c r="G2298" s="15" t="str">
        <f>IFERROR(INDEX(Menu!$D$6:$D$205,MATCH($B2298,Menu!$B$6:$B$205,0)),"")</f>
        <v/>
      </c>
      <c r="H2298" s="15" t="str">
        <f t="shared" si="176"/>
        <v/>
      </c>
      <c r="I2298" s="15" t="str">
        <f t="shared" si="177"/>
        <v/>
      </c>
      <c r="J2298" s="10"/>
      <c r="K2298" s="10"/>
      <c r="L2298" t="str">
        <f t="shared" si="178"/>
        <v/>
      </c>
      <c r="M2298" s="14" t="str">
        <f t="shared" si="179"/>
        <v/>
      </c>
    </row>
    <row r="2299" spans="1:13" x14ac:dyDescent="0.25">
      <c r="A2299" s="16"/>
      <c r="B2299" s="10"/>
      <c r="C2299" s="14" t="str">
        <f>IFERROR(INDEX(Menu!$C$6:$C$205,MATCH($B2299,Menu!$B$6:$B$205,0)),"")</f>
        <v/>
      </c>
      <c r="D2299" s="18"/>
      <c r="E2299" s="8" t="str">
        <f>IFERROR(INDEX(Menu!$E$6:$E$205,MATCH($B2299,Menu!$B$6:$B$205,0)),"")</f>
        <v/>
      </c>
      <c r="F2299" s="8" t="str">
        <f t="shared" si="175"/>
        <v/>
      </c>
      <c r="G2299" s="15" t="str">
        <f>IFERROR(INDEX(Menu!$D$6:$D$205,MATCH($B2299,Menu!$B$6:$B$205,0)),"")</f>
        <v/>
      </c>
      <c r="H2299" s="15" t="str">
        <f t="shared" si="176"/>
        <v/>
      </c>
      <c r="I2299" s="15" t="str">
        <f t="shared" si="177"/>
        <v/>
      </c>
      <c r="J2299" s="10"/>
      <c r="K2299" s="10"/>
      <c r="L2299" t="str">
        <f t="shared" si="178"/>
        <v/>
      </c>
      <c r="M2299" s="14" t="str">
        <f t="shared" si="179"/>
        <v/>
      </c>
    </row>
    <row r="2300" spans="1:13" x14ac:dyDescent="0.25">
      <c r="A2300" s="16"/>
      <c r="B2300" s="10"/>
      <c r="C2300" s="14" t="str">
        <f>IFERROR(INDEX(Menu!$C$6:$C$205,MATCH($B2300,Menu!$B$6:$B$205,0)),"")</f>
        <v/>
      </c>
      <c r="D2300" s="18"/>
      <c r="E2300" s="8" t="str">
        <f>IFERROR(INDEX(Menu!$E$6:$E$205,MATCH($B2300,Menu!$B$6:$B$205,0)),"")</f>
        <v/>
      </c>
      <c r="F2300" s="8" t="str">
        <f t="shared" si="175"/>
        <v/>
      </c>
      <c r="G2300" s="15" t="str">
        <f>IFERROR(INDEX(Menu!$D$6:$D$205,MATCH($B2300,Menu!$B$6:$B$205,0)),"")</f>
        <v/>
      </c>
      <c r="H2300" s="15" t="str">
        <f t="shared" si="176"/>
        <v/>
      </c>
      <c r="I2300" s="15" t="str">
        <f t="shared" si="177"/>
        <v/>
      </c>
      <c r="J2300" s="10"/>
      <c r="K2300" s="10"/>
      <c r="L2300" t="str">
        <f t="shared" si="178"/>
        <v/>
      </c>
      <c r="M2300" s="14" t="str">
        <f t="shared" si="179"/>
        <v/>
      </c>
    </row>
    <row r="2301" spans="1:13" x14ac:dyDescent="0.25">
      <c r="A2301" s="16"/>
      <c r="B2301" s="10"/>
      <c r="C2301" s="14" t="str">
        <f>IFERROR(INDEX(Menu!$C$6:$C$205,MATCH($B2301,Menu!$B$6:$B$205,0)),"")</f>
        <v/>
      </c>
      <c r="D2301" s="18"/>
      <c r="E2301" s="8" t="str">
        <f>IFERROR(INDEX(Menu!$E$6:$E$205,MATCH($B2301,Menu!$B$6:$B$205,0)),"")</f>
        <v/>
      </c>
      <c r="F2301" s="8" t="str">
        <f t="shared" si="175"/>
        <v/>
      </c>
      <c r="G2301" s="15" t="str">
        <f>IFERROR(INDEX(Menu!$D$6:$D$205,MATCH($B2301,Menu!$B$6:$B$205,0)),"")</f>
        <v/>
      </c>
      <c r="H2301" s="15" t="str">
        <f t="shared" si="176"/>
        <v/>
      </c>
      <c r="I2301" s="15" t="str">
        <f t="shared" si="177"/>
        <v/>
      </c>
      <c r="J2301" s="10"/>
      <c r="K2301" s="10"/>
      <c r="L2301" t="str">
        <f t="shared" si="178"/>
        <v/>
      </c>
      <c r="M2301" s="14" t="str">
        <f t="shared" si="179"/>
        <v/>
      </c>
    </row>
    <row r="2302" spans="1:13" x14ac:dyDescent="0.25">
      <c r="A2302" s="16"/>
      <c r="B2302" s="10"/>
      <c r="C2302" s="14" t="str">
        <f>IFERROR(INDEX(Menu!$C$6:$C$205,MATCH($B2302,Menu!$B$6:$B$205,0)),"")</f>
        <v/>
      </c>
      <c r="D2302" s="18"/>
      <c r="E2302" s="8" t="str">
        <f>IFERROR(INDEX(Menu!$E$6:$E$205,MATCH($B2302,Menu!$B$6:$B$205,0)),"")</f>
        <v/>
      </c>
      <c r="F2302" s="8" t="str">
        <f t="shared" si="175"/>
        <v/>
      </c>
      <c r="G2302" s="15" t="str">
        <f>IFERROR(INDEX(Menu!$D$6:$D$205,MATCH($B2302,Menu!$B$6:$B$205,0)),"")</f>
        <v/>
      </c>
      <c r="H2302" s="15" t="str">
        <f t="shared" si="176"/>
        <v/>
      </c>
      <c r="I2302" s="15" t="str">
        <f t="shared" si="177"/>
        <v/>
      </c>
      <c r="J2302" s="10"/>
      <c r="K2302" s="10"/>
      <c r="L2302" t="str">
        <f t="shared" si="178"/>
        <v/>
      </c>
      <c r="M2302" s="14" t="str">
        <f t="shared" si="179"/>
        <v/>
      </c>
    </row>
    <row r="2303" spans="1:13" x14ac:dyDescent="0.25">
      <c r="A2303" s="16"/>
      <c r="B2303" s="10"/>
      <c r="C2303" s="14" t="str">
        <f>IFERROR(INDEX(Menu!$C$6:$C$205,MATCH($B2303,Menu!$B$6:$B$205,0)),"")</f>
        <v/>
      </c>
      <c r="D2303" s="18"/>
      <c r="E2303" s="8" t="str">
        <f>IFERROR(INDEX(Menu!$E$6:$E$205,MATCH($B2303,Menu!$B$6:$B$205,0)),"")</f>
        <v/>
      </c>
      <c r="F2303" s="8" t="str">
        <f t="shared" si="175"/>
        <v/>
      </c>
      <c r="G2303" s="15" t="str">
        <f>IFERROR(INDEX(Menu!$D$6:$D$205,MATCH($B2303,Menu!$B$6:$B$205,0)),"")</f>
        <v/>
      </c>
      <c r="H2303" s="15" t="str">
        <f t="shared" si="176"/>
        <v/>
      </c>
      <c r="I2303" s="15" t="str">
        <f t="shared" si="177"/>
        <v/>
      </c>
      <c r="J2303" s="10"/>
      <c r="K2303" s="10"/>
      <c r="L2303" t="str">
        <f t="shared" si="178"/>
        <v/>
      </c>
      <c r="M2303" s="14" t="str">
        <f t="shared" si="179"/>
        <v/>
      </c>
    </row>
    <row r="2304" spans="1:13" x14ac:dyDescent="0.25">
      <c r="A2304" s="16"/>
      <c r="B2304" s="10"/>
      <c r="C2304" s="14" t="str">
        <f>IFERROR(INDEX(Menu!$C$6:$C$205,MATCH($B2304,Menu!$B$6:$B$205,0)),"")</f>
        <v/>
      </c>
      <c r="D2304" s="18"/>
      <c r="E2304" s="8" t="str">
        <f>IFERROR(INDEX(Menu!$E$6:$E$205,MATCH($B2304,Menu!$B$6:$B$205,0)),"")</f>
        <v/>
      </c>
      <c r="F2304" s="8" t="str">
        <f t="shared" si="175"/>
        <v/>
      </c>
      <c r="G2304" s="15" t="str">
        <f>IFERROR(INDEX(Menu!$D$6:$D$205,MATCH($B2304,Menu!$B$6:$B$205,0)),"")</f>
        <v/>
      </c>
      <c r="H2304" s="15" t="str">
        <f t="shared" si="176"/>
        <v/>
      </c>
      <c r="I2304" s="15" t="str">
        <f t="shared" si="177"/>
        <v/>
      </c>
      <c r="J2304" s="10"/>
      <c r="K2304" s="10"/>
      <c r="L2304" t="str">
        <f t="shared" si="178"/>
        <v/>
      </c>
      <c r="M2304" s="14" t="str">
        <f t="shared" si="179"/>
        <v/>
      </c>
    </row>
    <row r="2305" spans="1:13" x14ac:dyDescent="0.25">
      <c r="A2305" s="16"/>
      <c r="B2305" s="10"/>
      <c r="C2305" s="14" t="str">
        <f>IFERROR(INDEX(Menu!$C$6:$C$205,MATCH($B2305,Menu!$B$6:$B$205,0)),"")</f>
        <v/>
      </c>
      <c r="D2305" s="18"/>
      <c r="E2305" s="8" t="str">
        <f>IFERROR(INDEX(Menu!$E$6:$E$205,MATCH($B2305,Menu!$B$6:$B$205,0)),"")</f>
        <v/>
      </c>
      <c r="F2305" s="8" t="str">
        <f t="shared" si="175"/>
        <v/>
      </c>
      <c r="G2305" s="15" t="str">
        <f>IFERROR(INDEX(Menu!$D$6:$D$205,MATCH($B2305,Menu!$B$6:$B$205,0)),"")</f>
        <v/>
      </c>
      <c r="H2305" s="15" t="str">
        <f t="shared" si="176"/>
        <v/>
      </c>
      <c r="I2305" s="15" t="str">
        <f t="shared" si="177"/>
        <v/>
      </c>
      <c r="J2305" s="10"/>
      <c r="K2305" s="10"/>
      <c r="L2305" t="str">
        <f t="shared" si="178"/>
        <v/>
      </c>
      <c r="M2305" s="14" t="str">
        <f t="shared" si="179"/>
        <v/>
      </c>
    </row>
    <row r="2306" spans="1:13" x14ac:dyDescent="0.25">
      <c r="A2306" s="16"/>
      <c r="B2306" s="10"/>
      <c r="C2306" s="14" t="str">
        <f>IFERROR(INDEX(Menu!$C$6:$C$205,MATCH($B2306,Menu!$B$6:$B$205,0)),"")</f>
        <v/>
      </c>
      <c r="D2306" s="18"/>
      <c r="E2306" s="8" t="str">
        <f>IFERROR(INDEX(Menu!$E$6:$E$205,MATCH($B2306,Menu!$B$6:$B$205,0)),"")</f>
        <v/>
      </c>
      <c r="F2306" s="8" t="str">
        <f t="shared" si="175"/>
        <v/>
      </c>
      <c r="G2306" s="15" t="str">
        <f>IFERROR(INDEX(Menu!$D$6:$D$205,MATCH($B2306,Menu!$B$6:$B$205,0)),"")</f>
        <v/>
      </c>
      <c r="H2306" s="15" t="str">
        <f t="shared" si="176"/>
        <v/>
      </c>
      <c r="I2306" s="15" t="str">
        <f t="shared" si="177"/>
        <v/>
      </c>
      <c r="J2306" s="10"/>
      <c r="K2306" s="10"/>
      <c r="L2306" t="str">
        <f t="shared" si="178"/>
        <v/>
      </c>
      <c r="M2306" s="14" t="str">
        <f t="shared" si="179"/>
        <v/>
      </c>
    </row>
    <row r="2307" spans="1:13" x14ac:dyDescent="0.25">
      <c r="A2307" s="16"/>
      <c r="B2307" s="10"/>
      <c r="C2307" s="14" t="str">
        <f>IFERROR(INDEX(Menu!$C$6:$C$205,MATCH($B2307,Menu!$B$6:$B$205,0)),"")</f>
        <v/>
      </c>
      <c r="D2307" s="18"/>
      <c r="E2307" s="8" t="str">
        <f>IFERROR(INDEX(Menu!$E$6:$E$205,MATCH($B2307,Menu!$B$6:$B$205,0)),"")</f>
        <v/>
      </c>
      <c r="F2307" s="8" t="str">
        <f t="shared" si="175"/>
        <v/>
      </c>
      <c r="G2307" s="15" t="str">
        <f>IFERROR(INDEX(Menu!$D$6:$D$205,MATCH($B2307,Menu!$B$6:$B$205,0)),"")</f>
        <v/>
      </c>
      <c r="H2307" s="15" t="str">
        <f t="shared" si="176"/>
        <v/>
      </c>
      <c r="I2307" s="15" t="str">
        <f t="shared" si="177"/>
        <v/>
      </c>
      <c r="J2307" s="10"/>
      <c r="K2307" s="10"/>
      <c r="L2307" t="str">
        <f t="shared" si="178"/>
        <v/>
      </c>
      <c r="M2307" s="14" t="str">
        <f t="shared" si="179"/>
        <v/>
      </c>
    </row>
    <row r="2308" spans="1:13" x14ac:dyDescent="0.25">
      <c r="A2308" s="16"/>
      <c r="B2308" s="10"/>
      <c r="C2308" s="14" t="str">
        <f>IFERROR(INDEX(Menu!$C$6:$C$205,MATCH($B2308,Menu!$B$6:$B$205,0)),"")</f>
        <v/>
      </c>
      <c r="D2308" s="18"/>
      <c r="E2308" s="8" t="str">
        <f>IFERROR(INDEX(Menu!$E$6:$E$205,MATCH($B2308,Menu!$B$6:$B$205,0)),"")</f>
        <v/>
      </c>
      <c r="F2308" s="8" t="str">
        <f t="shared" si="175"/>
        <v/>
      </c>
      <c r="G2308" s="15" t="str">
        <f>IFERROR(INDEX(Menu!$D$6:$D$205,MATCH($B2308,Menu!$B$6:$B$205,0)),"")</f>
        <v/>
      </c>
      <c r="H2308" s="15" t="str">
        <f t="shared" si="176"/>
        <v/>
      </c>
      <c r="I2308" s="15" t="str">
        <f t="shared" si="177"/>
        <v/>
      </c>
      <c r="J2308" s="10"/>
      <c r="K2308" s="10"/>
      <c r="L2308" t="str">
        <f t="shared" si="178"/>
        <v/>
      </c>
      <c r="M2308" s="14" t="str">
        <f t="shared" si="179"/>
        <v/>
      </c>
    </row>
    <row r="2309" spans="1:13" x14ac:dyDescent="0.25">
      <c r="A2309" s="16"/>
      <c r="B2309" s="10"/>
      <c r="C2309" s="14" t="str">
        <f>IFERROR(INDEX(Menu!$C$6:$C$205,MATCH($B2309,Menu!$B$6:$B$205,0)),"")</f>
        <v/>
      </c>
      <c r="D2309" s="18"/>
      <c r="E2309" s="8" t="str">
        <f>IFERROR(INDEX(Menu!$E$6:$E$205,MATCH($B2309,Menu!$B$6:$B$205,0)),"")</f>
        <v/>
      </c>
      <c r="F2309" s="8" t="str">
        <f t="shared" si="175"/>
        <v/>
      </c>
      <c r="G2309" s="15" t="str">
        <f>IFERROR(INDEX(Menu!$D$6:$D$205,MATCH($B2309,Menu!$B$6:$B$205,0)),"")</f>
        <v/>
      </c>
      <c r="H2309" s="15" t="str">
        <f t="shared" si="176"/>
        <v/>
      </c>
      <c r="I2309" s="15" t="str">
        <f t="shared" si="177"/>
        <v/>
      </c>
      <c r="J2309" s="10"/>
      <c r="K2309" s="10"/>
      <c r="L2309" t="str">
        <f t="shared" si="178"/>
        <v/>
      </c>
      <c r="M2309" s="14" t="str">
        <f t="shared" si="179"/>
        <v/>
      </c>
    </row>
    <row r="2310" spans="1:13" x14ac:dyDescent="0.25">
      <c r="A2310" s="16"/>
      <c r="B2310" s="10"/>
      <c r="C2310" s="14" t="str">
        <f>IFERROR(INDEX(Menu!$C$6:$C$205,MATCH($B2310,Menu!$B$6:$B$205,0)),"")</f>
        <v/>
      </c>
      <c r="D2310" s="18"/>
      <c r="E2310" s="8" t="str">
        <f>IFERROR(INDEX(Menu!$E$6:$E$205,MATCH($B2310,Menu!$B$6:$B$205,0)),"")</f>
        <v/>
      </c>
      <c r="F2310" s="8" t="str">
        <f t="shared" ref="F2310:F2373" si="180">IF(OR($D2310="",$E2310=""),"",$D2310*$E2310)</f>
        <v/>
      </c>
      <c r="G2310" s="15" t="str">
        <f>IFERROR(INDEX(Menu!$D$6:$D$205,MATCH($B2310,Menu!$B$6:$B$205,0)),"")</f>
        <v/>
      </c>
      <c r="H2310" s="15" t="str">
        <f t="shared" ref="H2310:H2373" si="181">IF(OR($D2310="",$G2310=""),"",$D2310*$G2310)</f>
        <v/>
      </c>
      <c r="I2310" s="15" t="str">
        <f t="shared" ref="I2310:I2373" si="182">IF(OR($F2310="",$H2310=""),"",$F2310-$H2310)</f>
        <v/>
      </c>
      <c r="J2310" s="10"/>
      <c r="K2310" s="10"/>
      <c r="L2310" t="str">
        <f t="shared" ref="L2310:L2373" si="183">IF($A2310="","",CHOOSE(WEEKDAY($A2310,2),"Lunes","Martes","Miercoles","Jueves","Viernes","Sabado","Domingo"))</f>
        <v/>
      </c>
      <c r="M2310" s="14" t="str">
        <f t="shared" ref="M2310:M2373" si="184">IF($A2310="","",TEXT($A2310,"YYYY-MM"))</f>
        <v/>
      </c>
    </row>
    <row r="2311" spans="1:13" x14ac:dyDescent="0.25">
      <c r="A2311" s="16"/>
      <c r="B2311" s="10"/>
      <c r="C2311" s="14" t="str">
        <f>IFERROR(INDEX(Menu!$C$6:$C$205,MATCH($B2311,Menu!$B$6:$B$205,0)),"")</f>
        <v/>
      </c>
      <c r="D2311" s="18"/>
      <c r="E2311" s="8" t="str">
        <f>IFERROR(INDEX(Menu!$E$6:$E$205,MATCH($B2311,Menu!$B$6:$B$205,0)),"")</f>
        <v/>
      </c>
      <c r="F2311" s="8" t="str">
        <f t="shared" si="180"/>
        <v/>
      </c>
      <c r="G2311" s="15" t="str">
        <f>IFERROR(INDEX(Menu!$D$6:$D$205,MATCH($B2311,Menu!$B$6:$B$205,0)),"")</f>
        <v/>
      </c>
      <c r="H2311" s="15" t="str">
        <f t="shared" si="181"/>
        <v/>
      </c>
      <c r="I2311" s="15" t="str">
        <f t="shared" si="182"/>
        <v/>
      </c>
      <c r="J2311" s="10"/>
      <c r="K2311" s="10"/>
      <c r="L2311" t="str">
        <f t="shared" si="183"/>
        <v/>
      </c>
      <c r="M2311" s="14" t="str">
        <f t="shared" si="184"/>
        <v/>
      </c>
    </row>
    <row r="2312" spans="1:13" x14ac:dyDescent="0.25">
      <c r="A2312" s="16"/>
      <c r="B2312" s="10"/>
      <c r="C2312" s="14" t="str">
        <f>IFERROR(INDEX(Menu!$C$6:$C$205,MATCH($B2312,Menu!$B$6:$B$205,0)),"")</f>
        <v/>
      </c>
      <c r="D2312" s="18"/>
      <c r="E2312" s="8" t="str">
        <f>IFERROR(INDEX(Menu!$E$6:$E$205,MATCH($B2312,Menu!$B$6:$B$205,0)),"")</f>
        <v/>
      </c>
      <c r="F2312" s="8" t="str">
        <f t="shared" si="180"/>
        <v/>
      </c>
      <c r="G2312" s="15" t="str">
        <f>IFERROR(INDEX(Menu!$D$6:$D$205,MATCH($B2312,Menu!$B$6:$B$205,0)),"")</f>
        <v/>
      </c>
      <c r="H2312" s="15" t="str">
        <f t="shared" si="181"/>
        <v/>
      </c>
      <c r="I2312" s="15" t="str">
        <f t="shared" si="182"/>
        <v/>
      </c>
      <c r="J2312" s="10"/>
      <c r="K2312" s="10"/>
      <c r="L2312" t="str">
        <f t="shared" si="183"/>
        <v/>
      </c>
      <c r="M2312" s="14" t="str">
        <f t="shared" si="184"/>
        <v/>
      </c>
    </row>
    <row r="2313" spans="1:13" x14ac:dyDescent="0.25">
      <c r="A2313" s="16"/>
      <c r="B2313" s="10"/>
      <c r="C2313" s="14" t="str">
        <f>IFERROR(INDEX(Menu!$C$6:$C$205,MATCH($B2313,Menu!$B$6:$B$205,0)),"")</f>
        <v/>
      </c>
      <c r="D2313" s="18"/>
      <c r="E2313" s="8" t="str">
        <f>IFERROR(INDEX(Menu!$E$6:$E$205,MATCH($B2313,Menu!$B$6:$B$205,0)),"")</f>
        <v/>
      </c>
      <c r="F2313" s="8" t="str">
        <f t="shared" si="180"/>
        <v/>
      </c>
      <c r="G2313" s="15" t="str">
        <f>IFERROR(INDEX(Menu!$D$6:$D$205,MATCH($B2313,Menu!$B$6:$B$205,0)),"")</f>
        <v/>
      </c>
      <c r="H2313" s="15" t="str">
        <f t="shared" si="181"/>
        <v/>
      </c>
      <c r="I2313" s="15" t="str">
        <f t="shared" si="182"/>
        <v/>
      </c>
      <c r="J2313" s="10"/>
      <c r="K2313" s="10"/>
      <c r="L2313" t="str">
        <f t="shared" si="183"/>
        <v/>
      </c>
      <c r="M2313" s="14" t="str">
        <f t="shared" si="184"/>
        <v/>
      </c>
    </row>
    <row r="2314" spans="1:13" x14ac:dyDescent="0.25">
      <c r="A2314" s="16"/>
      <c r="B2314" s="10"/>
      <c r="C2314" s="14" t="str">
        <f>IFERROR(INDEX(Menu!$C$6:$C$205,MATCH($B2314,Menu!$B$6:$B$205,0)),"")</f>
        <v/>
      </c>
      <c r="D2314" s="18"/>
      <c r="E2314" s="8" t="str">
        <f>IFERROR(INDEX(Menu!$E$6:$E$205,MATCH($B2314,Menu!$B$6:$B$205,0)),"")</f>
        <v/>
      </c>
      <c r="F2314" s="8" t="str">
        <f t="shared" si="180"/>
        <v/>
      </c>
      <c r="G2314" s="15" t="str">
        <f>IFERROR(INDEX(Menu!$D$6:$D$205,MATCH($B2314,Menu!$B$6:$B$205,0)),"")</f>
        <v/>
      </c>
      <c r="H2314" s="15" t="str">
        <f t="shared" si="181"/>
        <v/>
      </c>
      <c r="I2314" s="15" t="str">
        <f t="shared" si="182"/>
        <v/>
      </c>
      <c r="J2314" s="10"/>
      <c r="K2314" s="10"/>
      <c r="L2314" t="str">
        <f t="shared" si="183"/>
        <v/>
      </c>
      <c r="M2314" s="14" t="str">
        <f t="shared" si="184"/>
        <v/>
      </c>
    </row>
    <row r="2315" spans="1:13" x14ac:dyDescent="0.25">
      <c r="A2315" s="16"/>
      <c r="B2315" s="10"/>
      <c r="C2315" s="14" t="str">
        <f>IFERROR(INDEX(Menu!$C$6:$C$205,MATCH($B2315,Menu!$B$6:$B$205,0)),"")</f>
        <v/>
      </c>
      <c r="D2315" s="18"/>
      <c r="E2315" s="8" t="str">
        <f>IFERROR(INDEX(Menu!$E$6:$E$205,MATCH($B2315,Menu!$B$6:$B$205,0)),"")</f>
        <v/>
      </c>
      <c r="F2315" s="8" t="str">
        <f t="shared" si="180"/>
        <v/>
      </c>
      <c r="G2315" s="15" t="str">
        <f>IFERROR(INDEX(Menu!$D$6:$D$205,MATCH($B2315,Menu!$B$6:$B$205,0)),"")</f>
        <v/>
      </c>
      <c r="H2315" s="15" t="str">
        <f t="shared" si="181"/>
        <v/>
      </c>
      <c r="I2315" s="15" t="str">
        <f t="shared" si="182"/>
        <v/>
      </c>
      <c r="J2315" s="10"/>
      <c r="K2315" s="10"/>
      <c r="L2315" t="str">
        <f t="shared" si="183"/>
        <v/>
      </c>
      <c r="M2315" s="14" t="str">
        <f t="shared" si="184"/>
        <v/>
      </c>
    </row>
    <row r="2316" spans="1:13" x14ac:dyDescent="0.25">
      <c r="A2316" s="16"/>
      <c r="B2316" s="10"/>
      <c r="C2316" s="14" t="str">
        <f>IFERROR(INDEX(Menu!$C$6:$C$205,MATCH($B2316,Menu!$B$6:$B$205,0)),"")</f>
        <v/>
      </c>
      <c r="D2316" s="18"/>
      <c r="E2316" s="8" t="str">
        <f>IFERROR(INDEX(Menu!$E$6:$E$205,MATCH($B2316,Menu!$B$6:$B$205,0)),"")</f>
        <v/>
      </c>
      <c r="F2316" s="8" t="str">
        <f t="shared" si="180"/>
        <v/>
      </c>
      <c r="G2316" s="15" t="str">
        <f>IFERROR(INDEX(Menu!$D$6:$D$205,MATCH($B2316,Menu!$B$6:$B$205,0)),"")</f>
        <v/>
      </c>
      <c r="H2316" s="15" t="str">
        <f t="shared" si="181"/>
        <v/>
      </c>
      <c r="I2316" s="15" t="str">
        <f t="shared" si="182"/>
        <v/>
      </c>
      <c r="J2316" s="10"/>
      <c r="K2316" s="10"/>
      <c r="L2316" t="str">
        <f t="shared" si="183"/>
        <v/>
      </c>
      <c r="M2316" s="14" t="str">
        <f t="shared" si="184"/>
        <v/>
      </c>
    </row>
    <row r="2317" spans="1:13" x14ac:dyDescent="0.25">
      <c r="A2317" s="16"/>
      <c r="B2317" s="10"/>
      <c r="C2317" s="14" t="str">
        <f>IFERROR(INDEX(Menu!$C$6:$C$205,MATCH($B2317,Menu!$B$6:$B$205,0)),"")</f>
        <v/>
      </c>
      <c r="D2317" s="18"/>
      <c r="E2317" s="8" t="str">
        <f>IFERROR(INDEX(Menu!$E$6:$E$205,MATCH($B2317,Menu!$B$6:$B$205,0)),"")</f>
        <v/>
      </c>
      <c r="F2317" s="8" t="str">
        <f t="shared" si="180"/>
        <v/>
      </c>
      <c r="G2317" s="15" t="str">
        <f>IFERROR(INDEX(Menu!$D$6:$D$205,MATCH($B2317,Menu!$B$6:$B$205,0)),"")</f>
        <v/>
      </c>
      <c r="H2317" s="15" t="str">
        <f t="shared" si="181"/>
        <v/>
      </c>
      <c r="I2317" s="15" t="str">
        <f t="shared" si="182"/>
        <v/>
      </c>
      <c r="J2317" s="10"/>
      <c r="K2317" s="10"/>
      <c r="L2317" t="str">
        <f t="shared" si="183"/>
        <v/>
      </c>
      <c r="M2317" s="14" t="str">
        <f t="shared" si="184"/>
        <v/>
      </c>
    </row>
    <row r="2318" spans="1:13" x14ac:dyDescent="0.25">
      <c r="A2318" s="16"/>
      <c r="B2318" s="10"/>
      <c r="C2318" s="14" t="str">
        <f>IFERROR(INDEX(Menu!$C$6:$C$205,MATCH($B2318,Menu!$B$6:$B$205,0)),"")</f>
        <v/>
      </c>
      <c r="D2318" s="18"/>
      <c r="E2318" s="8" t="str">
        <f>IFERROR(INDEX(Menu!$E$6:$E$205,MATCH($B2318,Menu!$B$6:$B$205,0)),"")</f>
        <v/>
      </c>
      <c r="F2318" s="8" t="str">
        <f t="shared" si="180"/>
        <v/>
      </c>
      <c r="G2318" s="15" t="str">
        <f>IFERROR(INDEX(Menu!$D$6:$D$205,MATCH($B2318,Menu!$B$6:$B$205,0)),"")</f>
        <v/>
      </c>
      <c r="H2318" s="15" t="str">
        <f t="shared" si="181"/>
        <v/>
      </c>
      <c r="I2318" s="15" t="str">
        <f t="shared" si="182"/>
        <v/>
      </c>
      <c r="J2318" s="10"/>
      <c r="K2318" s="10"/>
      <c r="L2318" t="str">
        <f t="shared" si="183"/>
        <v/>
      </c>
      <c r="M2318" s="14" t="str">
        <f t="shared" si="184"/>
        <v/>
      </c>
    </row>
    <row r="2319" spans="1:13" x14ac:dyDescent="0.25">
      <c r="A2319" s="16"/>
      <c r="B2319" s="10"/>
      <c r="C2319" s="14" t="str">
        <f>IFERROR(INDEX(Menu!$C$6:$C$205,MATCH($B2319,Menu!$B$6:$B$205,0)),"")</f>
        <v/>
      </c>
      <c r="D2319" s="18"/>
      <c r="E2319" s="8" t="str">
        <f>IFERROR(INDEX(Menu!$E$6:$E$205,MATCH($B2319,Menu!$B$6:$B$205,0)),"")</f>
        <v/>
      </c>
      <c r="F2319" s="8" t="str">
        <f t="shared" si="180"/>
        <v/>
      </c>
      <c r="G2319" s="15" t="str">
        <f>IFERROR(INDEX(Menu!$D$6:$D$205,MATCH($B2319,Menu!$B$6:$B$205,0)),"")</f>
        <v/>
      </c>
      <c r="H2319" s="15" t="str">
        <f t="shared" si="181"/>
        <v/>
      </c>
      <c r="I2319" s="15" t="str">
        <f t="shared" si="182"/>
        <v/>
      </c>
      <c r="J2319" s="10"/>
      <c r="K2319" s="10"/>
      <c r="L2319" t="str">
        <f t="shared" si="183"/>
        <v/>
      </c>
      <c r="M2319" s="14" t="str">
        <f t="shared" si="184"/>
        <v/>
      </c>
    </row>
    <row r="2320" spans="1:13" x14ac:dyDescent="0.25">
      <c r="A2320" s="16"/>
      <c r="B2320" s="10"/>
      <c r="C2320" s="14" t="str">
        <f>IFERROR(INDEX(Menu!$C$6:$C$205,MATCH($B2320,Menu!$B$6:$B$205,0)),"")</f>
        <v/>
      </c>
      <c r="D2320" s="18"/>
      <c r="E2320" s="8" t="str">
        <f>IFERROR(INDEX(Menu!$E$6:$E$205,MATCH($B2320,Menu!$B$6:$B$205,0)),"")</f>
        <v/>
      </c>
      <c r="F2320" s="8" t="str">
        <f t="shared" si="180"/>
        <v/>
      </c>
      <c r="G2320" s="15" t="str">
        <f>IFERROR(INDEX(Menu!$D$6:$D$205,MATCH($B2320,Menu!$B$6:$B$205,0)),"")</f>
        <v/>
      </c>
      <c r="H2320" s="15" t="str">
        <f t="shared" si="181"/>
        <v/>
      </c>
      <c r="I2320" s="15" t="str">
        <f t="shared" si="182"/>
        <v/>
      </c>
      <c r="J2320" s="10"/>
      <c r="K2320" s="10"/>
      <c r="L2320" t="str">
        <f t="shared" si="183"/>
        <v/>
      </c>
      <c r="M2320" s="14" t="str">
        <f t="shared" si="184"/>
        <v/>
      </c>
    </row>
    <row r="2321" spans="1:13" x14ac:dyDescent="0.25">
      <c r="A2321" s="16"/>
      <c r="B2321" s="10"/>
      <c r="C2321" s="14" t="str">
        <f>IFERROR(INDEX(Menu!$C$6:$C$205,MATCH($B2321,Menu!$B$6:$B$205,0)),"")</f>
        <v/>
      </c>
      <c r="D2321" s="18"/>
      <c r="E2321" s="8" t="str">
        <f>IFERROR(INDEX(Menu!$E$6:$E$205,MATCH($B2321,Menu!$B$6:$B$205,0)),"")</f>
        <v/>
      </c>
      <c r="F2321" s="8" t="str">
        <f t="shared" si="180"/>
        <v/>
      </c>
      <c r="G2321" s="15" t="str">
        <f>IFERROR(INDEX(Menu!$D$6:$D$205,MATCH($B2321,Menu!$B$6:$B$205,0)),"")</f>
        <v/>
      </c>
      <c r="H2321" s="15" t="str">
        <f t="shared" si="181"/>
        <v/>
      </c>
      <c r="I2321" s="15" t="str">
        <f t="shared" si="182"/>
        <v/>
      </c>
      <c r="J2321" s="10"/>
      <c r="K2321" s="10"/>
      <c r="L2321" t="str">
        <f t="shared" si="183"/>
        <v/>
      </c>
      <c r="M2321" s="14" t="str">
        <f t="shared" si="184"/>
        <v/>
      </c>
    </row>
    <row r="2322" spans="1:13" x14ac:dyDescent="0.25">
      <c r="A2322" s="16"/>
      <c r="B2322" s="10"/>
      <c r="C2322" s="14" t="str">
        <f>IFERROR(INDEX(Menu!$C$6:$C$205,MATCH($B2322,Menu!$B$6:$B$205,0)),"")</f>
        <v/>
      </c>
      <c r="D2322" s="18"/>
      <c r="E2322" s="8" t="str">
        <f>IFERROR(INDEX(Menu!$E$6:$E$205,MATCH($B2322,Menu!$B$6:$B$205,0)),"")</f>
        <v/>
      </c>
      <c r="F2322" s="8" t="str">
        <f t="shared" si="180"/>
        <v/>
      </c>
      <c r="G2322" s="15" t="str">
        <f>IFERROR(INDEX(Menu!$D$6:$D$205,MATCH($B2322,Menu!$B$6:$B$205,0)),"")</f>
        <v/>
      </c>
      <c r="H2322" s="15" t="str">
        <f t="shared" si="181"/>
        <v/>
      </c>
      <c r="I2322" s="15" t="str">
        <f t="shared" si="182"/>
        <v/>
      </c>
      <c r="J2322" s="10"/>
      <c r="K2322" s="10"/>
      <c r="L2322" t="str">
        <f t="shared" si="183"/>
        <v/>
      </c>
      <c r="M2322" s="14" t="str">
        <f t="shared" si="184"/>
        <v/>
      </c>
    </row>
    <row r="2323" spans="1:13" x14ac:dyDescent="0.25">
      <c r="A2323" s="16"/>
      <c r="B2323" s="10"/>
      <c r="C2323" s="14" t="str">
        <f>IFERROR(INDEX(Menu!$C$6:$C$205,MATCH($B2323,Menu!$B$6:$B$205,0)),"")</f>
        <v/>
      </c>
      <c r="D2323" s="18"/>
      <c r="E2323" s="8" t="str">
        <f>IFERROR(INDEX(Menu!$E$6:$E$205,MATCH($B2323,Menu!$B$6:$B$205,0)),"")</f>
        <v/>
      </c>
      <c r="F2323" s="8" t="str">
        <f t="shared" si="180"/>
        <v/>
      </c>
      <c r="G2323" s="15" t="str">
        <f>IFERROR(INDEX(Menu!$D$6:$D$205,MATCH($B2323,Menu!$B$6:$B$205,0)),"")</f>
        <v/>
      </c>
      <c r="H2323" s="15" t="str">
        <f t="shared" si="181"/>
        <v/>
      </c>
      <c r="I2323" s="15" t="str">
        <f t="shared" si="182"/>
        <v/>
      </c>
      <c r="J2323" s="10"/>
      <c r="K2323" s="10"/>
      <c r="L2323" t="str">
        <f t="shared" si="183"/>
        <v/>
      </c>
      <c r="M2323" s="14" t="str">
        <f t="shared" si="184"/>
        <v/>
      </c>
    </row>
    <row r="2324" spans="1:13" x14ac:dyDescent="0.25">
      <c r="A2324" s="16"/>
      <c r="B2324" s="10"/>
      <c r="C2324" s="14" t="str">
        <f>IFERROR(INDEX(Menu!$C$6:$C$205,MATCH($B2324,Menu!$B$6:$B$205,0)),"")</f>
        <v/>
      </c>
      <c r="D2324" s="18"/>
      <c r="E2324" s="8" t="str">
        <f>IFERROR(INDEX(Menu!$E$6:$E$205,MATCH($B2324,Menu!$B$6:$B$205,0)),"")</f>
        <v/>
      </c>
      <c r="F2324" s="8" t="str">
        <f t="shared" si="180"/>
        <v/>
      </c>
      <c r="G2324" s="15" t="str">
        <f>IFERROR(INDEX(Menu!$D$6:$D$205,MATCH($B2324,Menu!$B$6:$B$205,0)),"")</f>
        <v/>
      </c>
      <c r="H2324" s="15" t="str">
        <f t="shared" si="181"/>
        <v/>
      </c>
      <c r="I2324" s="15" t="str">
        <f t="shared" si="182"/>
        <v/>
      </c>
      <c r="J2324" s="10"/>
      <c r="K2324" s="10"/>
      <c r="L2324" t="str">
        <f t="shared" si="183"/>
        <v/>
      </c>
      <c r="M2324" s="14" t="str">
        <f t="shared" si="184"/>
        <v/>
      </c>
    </row>
    <row r="2325" spans="1:13" x14ac:dyDescent="0.25">
      <c r="A2325" s="16"/>
      <c r="B2325" s="10"/>
      <c r="C2325" s="14" t="str">
        <f>IFERROR(INDEX(Menu!$C$6:$C$205,MATCH($B2325,Menu!$B$6:$B$205,0)),"")</f>
        <v/>
      </c>
      <c r="D2325" s="18"/>
      <c r="E2325" s="8" t="str">
        <f>IFERROR(INDEX(Menu!$E$6:$E$205,MATCH($B2325,Menu!$B$6:$B$205,0)),"")</f>
        <v/>
      </c>
      <c r="F2325" s="8" t="str">
        <f t="shared" si="180"/>
        <v/>
      </c>
      <c r="G2325" s="15" t="str">
        <f>IFERROR(INDEX(Menu!$D$6:$D$205,MATCH($B2325,Menu!$B$6:$B$205,0)),"")</f>
        <v/>
      </c>
      <c r="H2325" s="15" t="str">
        <f t="shared" si="181"/>
        <v/>
      </c>
      <c r="I2325" s="15" t="str">
        <f t="shared" si="182"/>
        <v/>
      </c>
      <c r="J2325" s="10"/>
      <c r="K2325" s="10"/>
      <c r="L2325" t="str">
        <f t="shared" si="183"/>
        <v/>
      </c>
      <c r="M2325" s="14" t="str">
        <f t="shared" si="184"/>
        <v/>
      </c>
    </row>
    <row r="2326" spans="1:13" x14ac:dyDescent="0.25">
      <c r="A2326" s="16"/>
      <c r="B2326" s="10"/>
      <c r="C2326" s="14" t="str">
        <f>IFERROR(INDEX(Menu!$C$6:$C$205,MATCH($B2326,Menu!$B$6:$B$205,0)),"")</f>
        <v/>
      </c>
      <c r="D2326" s="18"/>
      <c r="E2326" s="8" t="str">
        <f>IFERROR(INDEX(Menu!$E$6:$E$205,MATCH($B2326,Menu!$B$6:$B$205,0)),"")</f>
        <v/>
      </c>
      <c r="F2326" s="8" t="str">
        <f t="shared" si="180"/>
        <v/>
      </c>
      <c r="G2326" s="15" t="str">
        <f>IFERROR(INDEX(Menu!$D$6:$D$205,MATCH($B2326,Menu!$B$6:$B$205,0)),"")</f>
        <v/>
      </c>
      <c r="H2326" s="15" t="str">
        <f t="shared" si="181"/>
        <v/>
      </c>
      <c r="I2326" s="15" t="str">
        <f t="shared" si="182"/>
        <v/>
      </c>
      <c r="J2326" s="10"/>
      <c r="K2326" s="10"/>
      <c r="L2326" t="str">
        <f t="shared" si="183"/>
        <v/>
      </c>
      <c r="M2326" s="14" t="str">
        <f t="shared" si="184"/>
        <v/>
      </c>
    </row>
    <row r="2327" spans="1:13" x14ac:dyDescent="0.25">
      <c r="A2327" s="16"/>
      <c r="B2327" s="10"/>
      <c r="C2327" s="14" t="str">
        <f>IFERROR(INDEX(Menu!$C$6:$C$205,MATCH($B2327,Menu!$B$6:$B$205,0)),"")</f>
        <v/>
      </c>
      <c r="D2327" s="18"/>
      <c r="E2327" s="8" t="str">
        <f>IFERROR(INDEX(Menu!$E$6:$E$205,MATCH($B2327,Menu!$B$6:$B$205,0)),"")</f>
        <v/>
      </c>
      <c r="F2327" s="8" t="str">
        <f t="shared" si="180"/>
        <v/>
      </c>
      <c r="G2327" s="15" t="str">
        <f>IFERROR(INDEX(Menu!$D$6:$D$205,MATCH($B2327,Menu!$B$6:$B$205,0)),"")</f>
        <v/>
      </c>
      <c r="H2327" s="15" t="str">
        <f t="shared" si="181"/>
        <v/>
      </c>
      <c r="I2327" s="15" t="str">
        <f t="shared" si="182"/>
        <v/>
      </c>
      <c r="J2327" s="10"/>
      <c r="K2327" s="10"/>
      <c r="L2327" t="str">
        <f t="shared" si="183"/>
        <v/>
      </c>
      <c r="M2327" s="14" t="str">
        <f t="shared" si="184"/>
        <v/>
      </c>
    </row>
    <row r="2328" spans="1:13" x14ac:dyDescent="0.25">
      <c r="A2328" s="16"/>
      <c r="B2328" s="10"/>
      <c r="C2328" s="14" t="str">
        <f>IFERROR(INDEX(Menu!$C$6:$C$205,MATCH($B2328,Menu!$B$6:$B$205,0)),"")</f>
        <v/>
      </c>
      <c r="D2328" s="18"/>
      <c r="E2328" s="8" t="str">
        <f>IFERROR(INDEX(Menu!$E$6:$E$205,MATCH($B2328,Menu!$B$6:$B$205,0)),"")</f>
        <v/>
      </c>
      <c r="F2328" s="8" t="str">
        <f t="shared" si="180"/>
        <v/>
      </c>
      <c r="G2328" s="15" t="str">
        <f>IFERROR(INDEX(Menu!$D$6:$D$205,MATCH($B2328,Menu!$B$6:$B$205,0)),"")</f>
        <v/>
      </c>
      <c r="H2328" s="15" t="str">
        <f t="shared" si="181"/>
        <v/>
      </c>
      <c r="I2328" s="15" t="str">
        <f t="shared" si="182"/>
        <v/>
      </c>
      <c r="J2328" s="10"/>
      <c r="K2328" s="10"/>
      <c r="L2328" t="str">
        <f t="shared" si="183"/>
        <v/>
      </c>
      <c r="M2328" s="14" t="str">
        <f t="shared" si="184"/>
        <v/>
      </c>
    </row>
    <row r="2329" spans="1:13" x14ac:dyDescent="0.25">
      <c r="A2329" s="16"/>
      <c r="B2329" s="10"/>
      <c r="C2329" s="14" t="str">
        <f>IFERROR(INDEX(Menu!$C$6:$C$205,MATCH($B2329,Menu!$B$6:$B$205,0)),"")</f>
        <v/>
      </c>
      <c r="D2329" s="18"/>
      <c r="E2329" s="8" t="str">
        <f>IFERROR(INDEX(Menu!$E$6:$E$205,MATCH($B2329,Menu!$B$6:$B$205,0)),"")</f>
        <v/>
      </c>
      <c r="F2329" s="8" t="str">
        <f t="shared" si="180"/>
        <v/>
      </c>
      <c r="G2329" s="15" t="str">
        <f>IFERROR(INDEX(Menu!$D$6:$D$205,MATCH($B2329,Menu!$B$6:$B$205,0)),"")</f>
        <v/>
      </c>
      <c r="H2329" s="15" t="str">
        <f t="shared" si="181"/>
        <v/>
      </c>
      <c r="I2329" s="15" t="str">
        <f t="shared" si="182"/>
        <v/>
      </c>
      <c r="J2329" s="10"/>
      <c r="K2329" s="10"/>
      <c r="L2329" t="str">
        <f t="shared" si="183"/>
        <v/>
      </c>
      <c r="M2329" s="14" t="str">
        <f t="shared" si="184"/>
        <v/>
      </c>
    </row>
    <row r="2330" spans="1:13" x14ac:dyDescent="0.25">
      <c r="A2330" s="16"/>
      <c r="B2330" s="10"/>
      <c r="C2330" s="14" t="str">
        <f>IFERROR(INDEX(Menu!$C$6:$C$205,MATCH($B2330,Menu!$B$6:$B$205,0)),"")</f>
        <v/>
      </c>
      <c r="D2330" s="18"/>
      <c r="E2330" s="8" t="str">
        <f>IFERROR(INDEX(Menu!$E$6:$E$205,MATCH($B2330,Menu!$B$6:$B$205,0)),"")</f>
        <v/>
      </c>
      <c r="F2330" s="8" t="str">
        <f t="shared" si="180"/>
        <v/>
      </c>
      <c r="G2330" s="15" t="str">
        <f>IFERROR(INDEX(Menu!$D$6:$D$205,MATCH($B2330,Menu!$B$6:$B$205,0)),"")</f>
        <v/>
      </c>
      <c r="H2330" s="15" t="str">
        <f t="shared" si="181"/>
        <v/>
      </c>
      <c r="I2330" s="15" t="str">
        <f t="shared" si="182"/>
        <v/>
      </c>
      <c r="J2330" s="10"/>
      <c r="K2330" s="10"/>
      <c r="L2330" t="str">
        <f t="shared" si="183"/>
        <v/>
      </c>
      <c r="M2330" s="14" t="str">
        <f t="shared" si="184"/>
        <v/>
      </c>
    </row>
    <row r="2331" spans="1:13" x14ac:dyDescent="0.25">
      <c r="A2331" s="16"/>
      <c r="B2331" s="10"/>
      <c r="C2331" s="14" t="str">
        <f>IFERROR(INDEX(Menu!$C$6:$C$205,MATCH($B2331,Menu!$B$6:$B$205,0)),"")</f>
        <v/>
      </c>
      <c r="D2331" s="18"/>
      <c r="E2331" s="8" t="str">
        <f>IFERROR(INDEX(Menu!$E$6:$E$205,MATCH($B2331,Menu!$B$6:$B$205,0)),"")</f>
        <v/>
      </c>
      <c r="F2331" s="8" t="str">
        <f t="shared" si="180"/>
        <v/>
      </c>
      <c r="G2331" s="15" t="str">
        <f>IFERROR(INDEX(Menu!$D$6:$D$205,MATCH($B2331,Menu!$B$6:$B$205,0)),"")</f>
        <v/>
      </c>
      <c r="H2331" s="15" t="str">
        <f t="shared" si="181"/>
        <v/>
      </c>
      <c r="I2331" s="15" t="str">
        <f t="shared" si="182"/>
        <v/>
      </c>
      <c r="J2331" s="10"/>
      <c r="K2331" s="10"/>
      <c r="L2331" t="str">
        <f t="shared" si="183"/>
        <v/>
      </c>
      <c r="M2331" s="14" t="str">
        <f t="shared" si="184"/>
        <v/>
      </c>
    </row>
    <row r="2332" spans="1:13" x14ac:dyDescent="0.25">
      <c r="A2332" s="16"/>
      <c r="B2332" s="10"/>
      <c r="C2332" s="14" t="str">
        <f>IFERROR(INDEX(Menu!$C$6:$C$205,MATCH($B2332,Menu!$B$6:$B$205,0)),"")</f>
        <v/>
      </c>
      <c r="D2332" s="18"/>
      <c r="E2332" s="8" t="str">
        <f>IFERROR(INDEX(Menu!$E$6:$E$205,MATCH($B2332,Menu!$B$6:$B$205,0)),"")</f>
        <v/>
      </c>
      <c r="F2332" s="8" t="str">
        <f t="shared" si="180"/>
        <v/>
      </c>
      <c r="G2332" s="15" t="str">
        <f>IFERROR(INDEX(Menu!$D$6:$D$205,MATCH($B2332,Menu!$B$6:$B$205,0)),"")</f>
        <v/>
      </c>
      <c r="H2332" s="15" t="str">
        <f t="shared" si="181"/>
        <v/>
      </c>
      <c r="I2332" s="15" t="str">
        <f t="shared" si="182"/>
        <v/>
      </c>
      <c r="J2332" s="10"/>
      <c r="K2332" s="10"/>
      <c r="L2332" t="str">
        <f t="shared" si="183"/>
        <v/>
      </c>
      <c r="M2332" s="14" t="str">
        <f t="shared" si="184"/>
        <v/>
      </c>
    </row>
    <row r="2333" spans="1:13" x14ac:dyDescent="0.25">
      <c r="A2333" s="16"/>
      <c r="B2333" s="10"/>
      <c r="C2333" s="14" t="str">
        <f>IFERROR(INDEX(Menu!$C$6:$C$205,MATCH($B2333,Menu!$B$6:$B$205,0)),"")</f>
        <v/>
      </c>
      <c r="D2333" s="18"/>
      <c r="E2333" s="8" t="str">
        <f>IFERROR(INDEX(Menu!$E$6:$E$205,MATCH($B2333,Menu!$B$6:$B$205,0)),"")</f>
        <v/>
      </c>
      <c r="F2333" s="8" t="str">
        <f t="shared" si="180"/>
        <v/>
      </c>
      <c r="G2333" s="15" t="str">
        <f>IFERROR(INDEX(Menu!$D$6:$D$205,MATCH($B2333,Menu!$B$6:$B$205,0)),"")</f>
        <v/>
      </c>
      <c r="H2333" s="15" t="str">
        <f t="shared" si="181"/>
        <v/>
      </c>
      <c r="I2333" s="15" t="str">
        <f t="shared" si="182"/>
        <v/>
      </c>
      <c r="J2333" s="10"/>
      <c r="K2333" s="10"/>
      <c r="L2333" t="str">
        <f t="shared" si="183"/>
        <v/>
      </c>
      <c r="M2333" s="14" t="str">
        <f t="shared" si="184"/>
        <v/>
      </c>
    </row>
    <row r="2334" spans="1:13" x14ac:dyDescent="0.25">
      <c r="A2334" s="16"/>
      <c r="B2334" s="10"/>
      <c r="C2334" s="14" t="str">
        <f>IFERROR(INDEX(Menu!$C$6:$C$205,MATCH($B2334,Menu!$B$6:$B$205,0)),"")</f>
        <v/>
      </c>
      <c r="D2334" s="18"/>
      <c r="E2334" s="8" t="str">
        <f>IFERROR(INDEX(Menu!$E$6:$E$205,MATCH($B2334,Menu!$B$6:$B$205,0)),"")</f>
        <v/>
      </c>
      <c r="F2334" s="8" t="str">
        <f t="shared" si="180"/>
        <v/>
      </c>
      <c r="G2334" s="15" t="str">
        <f>IFERROR(INDEX(Menu!$D$6:$D$205,MATCH($B2334,Menu!$B$6:$B$205,0)),"")</f>
        <v/>
      </c>
      <c r="H2334" s="15" t="str">
        <f t="shared" si="181"/>
        <v/>
      </c>
      <c r="I2334" s="15" t="str">
        <f t="shared" si="182"/>
        <v/>
      </c>
      <c r="J2334" s="10"/>
      <c r="K2334" s="10"/>
      <c r="L2334" t="str">
        <f t="shared" si="183"/>
        <v/>
      </c>
      <c r="M2334" s="14" t="str">
        <f t="shared" si="184"/>
        <v/>
      </c>
    </row>
    <row r="2335" spans="1:13" x14ac:dyDescent="0.25">
      <c r="A2335" s="16"/>
      <c r="B2335" s="10"/>
      <c r="C2335" s="14" t="str">
        <f>IFERROR(INDEX(Menu!$C$6:$C$205,MATCH($B2335,Menu!$B$6:$B$205,0)),"")</f>
        <v/>
      </c>
      <c r="D2335" s="18"/>
      <c r="E2335" s="8" t="str">
        <f>IFERROR(INDEX(Menu!$E$6:$E$205,MATCH($B2335,Menu!$B$6:$B$205,0)),"")</f>
        <v/>
      </c>
      <c r="F2335" s="8" t="str">
        <f t="shared" si="180"/>
        <v/>
      </c>
      <c r="G2335" s="15" t="str">
        <f>IFERROR(INDEX(Menu!$D$6:$D$205,MATCH($B2335,Menu!$B$6:$B$205,0)),"")</f>
        <v/>
      </c>
      <c r="H2335" s="15" t="str">
        <f t="shared" si="181"/>
        <v/>
      </c>
      <c r="I2335" s="15" t="str">
        <f t="shared" si="182"/>
        <v/>
      </c>
      <c r="J2335" s="10"/>
      <c r="K2335" s="10"/>
      <c r="L2335" t="str">
        <f t="shared" si="183"/>
        <v/>
      </c>
      <c r="M2335" s="14" t="str">
        <f t="shared" si="184"/>
        <v/>
      </c>
    </row>
    <row r="2336" spans="1:13" x14ac:dyDescent="0.25">
      <c r="A2336" s="16"/>
      <c r="B2336" s="10"/>
      <c r="C2336" s="14" t="str">
        <f>IFERROR(INDEX(Menu!$C$6:$C$205,MATCH($B2336,Menu!$B$6:$B$205,0)),"")</f>
        <v/>
      </c>
      <c r="D2336" s="18"/>
      <c r="E2336" s="8" t="str">
        <f>IFERROR(INDEX(Menu!$E$6:$E$205,MATCH($B2336,Menu!$B$6:$B$205,0)),"")</f>
        <v/>
      </c>
      <c r="F2336" s="8" t="str">
        <f t="shared" si="180"/>
        <v/>
      </c>
      <c r="G2336" s="15" t="str">
        <f>IFERROR(INDEX(Menu!$D$6:$D$205,MATCH($B2336,Menu!$B$6:$B$205,0)),"")</f>
        <v/>
      </c>
      <c r="H2336" s="15" t="str">
        <f t="shared" si="181"/>
        <v/>
      </c>
      <c r="I2336" s="15" t="str">
        <f t="shared" si="182"/>
        <v/>
      </c>
      <c r="J2336" s="10"/>
      <c r="K2336" s="10"/>
      <c r="L2336" t="str">
        <f t="shared" si="183"/>
        <v/>
      </c>
      <c r="M2336" s="14" t="str">
        <f t="shared" si="184"/>
        <v/>
      </c>
    </row>
    <row r="2337" spans="1:13" x14ac:dyDescent="0.25">
      <c r="A2337" s="16"/>
      <c r="B2337" s="10"/>
      <c r="C2337" s="14" t="str">
        <f>IFERROR(INDEX(Menu!$C$6:$C$205,MATCH($B2337,Menu!$B$6:$B$205,0)),"")</f>
        <v/>
      </c>
      <c r="D2337" s="18"/>
      <c r="E2337" s="8" t="str">
        <f>IFERROR(INDEX(Menu!$E$6:$E$205,MATCH($B2337,Menu!$B$6:$B$205,0)),"")</f>
        <v/>
      </c>
      <c r="F2337" s="8" t="str">
        <f t="shared" si="180"/>
        <v/>
      </c>
      <c r="G2337" s="15" t="str">
        <f>IFERROR(INDEX(Menu!$D$6:$D$205,MATCH($B2337,Menu!$B$6:$B$205,0)),"")</f>
        <v/>
      </c>
      <c r="H2337" s="15" t="str">
        <f t="shared" si="181"/>
        <v/>
      </c>
      <c r="I2337" s="15" t="str">
        <f t="shared" si="182"/>
        <v/>
      </c>
      <c r="J2337" s="10"/>
      <c r="K2337" s="10"/>
      <c r="L2337" t="str">
        <f t="shared" si="183"/>
        <v/>
      </c>
      <c r="M2337" s="14" t="str">
        <f t="shared" si="184"/>
        <v/>
      </c>
    </row>
    <row r="2338" spans="1:13" x14ac:dyDescent="0.25">
      <c r="A2338" s="16"/>
      <c r="B2338" s="10"/>
      <c r="C2338" s="14" t="str">
        <f>IFERROR(INDEX(Menu!$C$6:$C$205,MATCH($B2338,Menu!$B$6:$B$205,0)),"")</f>
        <v/>
      </c>
      <c r="D2338" s="18"/>
      <c r="E2338" s="8" t="str">
        <f>IFERROR(INDEX(Menu!$E$6:$E$205,MATCH($B2338,Menu!$B$6:$B$205,0)),"")</f>
        <v/>
      </c>
      <c r="F2338" s="8" t="str">
        <f t="shared" si="180"/>
        <v/>
      </c>
      <c r="G2338" s="15" t="str">
        <f>IFERROR(INDEX(Menu!$D$6:$D$205,MATCH($B2338,Menu!$B$6:$B$205,0)),"")</f>
        <v/>
      </c>
      <c r="H2338" s="15" t="str">
        <f t="shared" si="181"/>
        <v/>
      </c>
      <c r="I2338" s="15" t="str">
        <f t="shared" si="182"/>
        <v/>
      </c>
      <c r="J2338" s="10"/>
      <c r="K2338" s="10"/>
      <c r="L2338" t="str">
        <f t="shared" si="183"/>
        <v/>
      </c>
      <c r="M2338" s="14" t="str">
        <f t="shared" si="184"/>
        <v/>
      </c>
    </row>
    <row r="2339" spans="1:13" x14ac:dyDescent="0.25">
      <c r="A2339" s="16"/>
      <c r="B2339" s="10"/>
      <c r="C2339" s="14" t="str">
        <f>IFERROR(INDEX(Menu!$C$6:$C$205,MATCH($B2339,Menu!$B$6:$B$205,0)),"")</f>
        <v/>
      </c>
      <c r="D2339" s="18"/>
      <c r="E2339" s="8" t="str">
        <f>IFERROR(INDEX(Menu!$E$6:$E$205,MATCH($B2339,Menu!$B$6:$B$205,0)),"")</f>
        <v/>
      </c>
      <c r="F2339" s="8" t="str">
        <f t="shared" si="180"/>
        <v/>
      </c>
      <c r="G2339" s="15" t="str">
        <f>IFERROR(INDEX(Menu!$D$6:$D$205,MATCH($B2339,Menu!$B$6:$B$205,0)),"")</f>
        <v/>
      </c>
      <c r="H2339" s="15" t="str">
        <f t="shared" si="181"/>
        <v/>
      </c>
      <c r="I2339" s="15" t="str">
        <f t="shared" si="182"/>
        <v/>
      </c>
      <c r="J2339" s="10"/>
      <c r="K2339" s="10"/>
      <c r="L2339" t="str">
        <f t="shared" si="183"/>
        <v/>
      </c>
      <c r="M2339" s="14" t="str">
        <f t="shared" si="184"/>
        <v/>
      </c>
    </row>
    <row r="2340" spans="1:13" x14ac:dyDescent="0.25">
      <c r="A2340" s="16"/>
      <c r="B2340" s="10"/>
      <c r="C2340" s="14" t="str">
        <f>IFERROR(INDEX(Menu!$C$6:$C$205,MATCH($B2340,Menu!$B$6:$B$205,0)),"")</f>
        <v/>
      </c>
      <c r="D2340" s="18"/>
      <c r="E2340" s="8" t="str">
        <f>IFERROR(INDEX(Menu!$E$6:$E$205,MATCH($B2340,Menu!$B$6:$B$205,0)),"")</f>
        <v/>
      </c>
      <c r="F2340" s="8" t="str">
        <f t="shared" si="180"/>
        <v/>
      </c>
      <c r="G2340" s="15" t="str">
        <f>IFERROR(INDEX(Menu!$D$6:$D$205,MATCH($B2340,Menu!$B$6:$B$205,0)),"")</f>
        <v/>
      </c>
      <c r="H2340" s="15" t="str">
        <f t="shared" si="181"/>
        <v/>
      </c>
      <c r="I2340" s="15" t="str">
        <f t="shared" si="182"/>
        <v/>
      </c>
      <c r="J2340" s="10"/>
      <c r="K2340" s="10"/>
      <c r="L2340" t="str">
        <f t="shared" si="183"/>
        <v/>
      </c>
      <c r="M2340" s="14" t="str">
        <f t="shared" si="184"/>
        <v/>
      </c>
    </row>
    <row r="2341" spans="1:13" x14ac:dyDescent="0.25">
      <c r="A2341" s="16"/>
      <c r="B2341" s="10"/>
      <c r="C2341" s="14" t="str">
        <f>IFERROR(INDEX(Menu!$C$6:$C$205,MATCH($B2341,Menu!$B$6:$B$205,0)),"")</f>
        <v/>
      </c>
      <c r="D2341" s="18"/>
      <c r="E2341" s="8" t="str">
        <f>IFERROR(INDEX(Menu!$E$6:$E$205,MATCH($B2341,Menu!$B$6:$B$205,0)),"")</f>
        <v/>
      </c>
      <c r="F2341" s="8" t="str">
        <f t="shared" si="180"/>
        <v/>
      </c>
      <c r="G2341" s="15" t="str">
        <f>IFERROR(INDEX(Menu!$D$6:$D$205,MATCH($B2341,Menu!$B$6:$B$205,0)),"")</f>
        <v/>
      </c>
      <c r="H2341" s="15" t="str">
        <f t="shared" si="181"/>
        <v/>
      </c>
      <c r="I2341" s="15" t="str">
        <f t="shared" si="182"/>
        <v/>
      </c>
      <c r="J2341" s="10"/>
      <c r="K2341" s="10"/>
      <c r="L2341" t="str">
        <f t="shared" si="183"/>
        <v/>
      </c>
      <c r="M2341" s="14" t="str">
        <f t="shared" si="184"/>
        <v/>
      </c>
    </row>
    <row r="2342" spans="1:13" x14ac:dyDescent="0.25">
      <c r="A2342" s="16"/>
      <c r="B2342" s="10"/>
      <c r="C2342" s="14" t="str">
        <f>IFERROR(INDEX(Menu!$C$6:$C$205,MATCH($B2342,Menu!$B$6:$B$205,0)),"")</f>
        <v/>
      </c>
      <c r="D2342" s="18"/>
      <c r="E2342" s="8" t="str">
        <f>IFERROR(INDEX(Menu!$E$6:$E$205,MATCH($B2342,Menu!$B$6:$B$205,0)),"")</f>
        <v/>
      </c>
      <c r="F2342" s="8" t="str">
        <f t="shared" si="180"/>
        <v/>
      </c>
      <c r="G2342" s="15" t="str">
        <f>IFERROR(INDEX(Menu!$D$6:$D$205,MATCH($B2342,Menu!$B$6:$B$205,0)),"")</f>
        <v/>
      </c>
      <c r="H2342" s="15" t="str">
        <f t="shared" si="181"/>
        <v/>
      </c>
      <c r="I2342" s="15" t="str">
        <f t="shared" si="182"/>
        <v/>
      </c>
      <c r="J2342" s="10"/>
      <c r="K2342" s="10"/>
      <c r="L2342" t="str">
        <f t="shared" si="183"/>
        <v/>
      </c>
      <c r="M2342" s="14" t="str">
        <f t="shared" si="184"/>
        <v/>
      </c>
    </row>
    <row r="2343" spans="1:13" x14ac:dyDescent="0.25">
      <c r="A2343" s="16"/>
      <c r="B2343" s="10"/>
      <c r="C2343" s="14" t="str">
        <f>IFERROR(INDEX(Menu!$C$6:$C$205,MATCH($B2343,Menu!$B$6:$B$205,0)),"")</f>
        <v/>
      </c>
      <c r="D2343" s="18"/>
      <c r="E2343" s="8" t="str">
        <f>IFERROR(INDEX(Menu!$E$6:$E$205,MATCH($B2343,Menu!$B$6:$B$205,0)),"")</f>
        <v/>
      </c>
      <c r="F2343" s="8" t="str">
        <f t="shared" si="180"/>
        <v/>
      </c>
      <c r="G2343" s="15" t="str">
        <f>IFERROR(INDEX(Menu!$D$6:$D$205,MATCH($B2343,Menu!$B$6:$B$205,0)),"")</f>
        <v/>
      </c>
      <c r="H2343" s="15" t="str">
        <f t="shared" si="181"/>
        <v/>
      </c>
      <c r="I2343" s="15" t="str">
        <f t="shared" si="182"/>
        <v/>
      </c>
      <c r="J2343" s="10"/>
      <c r="K2343" s="10"/>
      <c r="L2343" t="str">
        <f t="shared" si="183"/>
        <v/>
      </c>
      <c r="M2343" s="14" t="str">
        <f t="shared" si="184"/>
        <v/>
      </c>
    </row>
    <row r="2344" spans="1:13" x14ac:dyDescent="0.25">
      <c r="A2344" s="16"/>
      <c r="B2344" s="10"/>
      <c r="C2344" s="14" t="str">
        <f>IFERROR(INDEX(Menu!$C$6:$C$205,MATCH($B2344,Menu!$B$6:$B$205,0)),"")</f>
        <v/>
      </c>
      <c r="D2344" s="18"/>
      <c r="E2344" s="8" t="str">
        <f>IFERROR(INDEX(Menu!$E$6:$E$205,MATCH($B2344,Menu!$B$6:$B$205,0)),"")</f>
        <v/>
      </c>
      <c r="F2344" s="8" t="str">
        <f t="shared" si="180"/>
        <v/>
      </c>
      <c r="G2344" s="15" t="str">
        <f>IFERROR(INDEX(Menu!$D$6:$D$205,MATCH($B2344,Menu!$B$6:$B$205,0)),"")</f>
        <v/>
      </c>
      <c r="H2344" s="15" t="str">
        <f t="shared" si="181"/>
        <v/>
      </c>
      <c r="I2344" s="15" t="str">
        <f t="shared" si="182"/>
        <v/>
      </c>
      <c r="J2344" s="10"/>
      <c r="K2344" s="10"/>
      <c r="L2344" t="str">
        <f t="shared" si="183"/>
        <v/>
      </c>
      <c r="M2344" s="14" t="str">
        <f t="shared" si="184"/>
        <v/>
      </c>
    </row>
    <row r="2345" spans="1:13" x14ac:dyDescent="0.25">
      <c r="A2345" s="16"/>
      <c r="B2345" s="10"/>
      <c r="C2345" s="14" t="str">
        <f>IFERROR(INDEX(Menu!$C$6:$C$205,MATCH($B2345,Menu!$B$6:$B$205,0)),"")</f>
        <v/>
      </c>
      <c r="D2345" s="18"/>
      <c r="E2345" s="8" t="str">
        <f>IFERROR(INDEX(Menu!$E$6:$E$205,MATCH($B2345,Menu!$B$6:$B$205,0)),"")</f>
        <v/>
      </c>
      <c r="F2345" s="8" t="str">
        <f t="shared" si="180"/>
        <v/>
      </c>
      <c r="G2345" s="15" t="str">
        <f>IFERROR(INDEX(Menu!$D$6:$D$205,MATCH($B2345,Menu!$B$6:$B$205,0)),"")</f>
        <v/>
      </c>
      <c r="H2345" s="15" t="str">
        <f t="shared" si="181"/>
        <v/>
      </c>
      <c r="I2345" s="15" t="str">
        <f t="shared" si="182"/>
        <v/>
      </c>
      <c r="J2345" s="10"/>
      <c r="K2345" s="10"/>
      <c r="L2345" t="str">
        <f t="shared" si="183"/>
        <v/>
      </c>
      <c r="M2345" s="14" t="str">
        <f t="shared" si="184"/>
        <v/>
      </c>
    </row>
    <row r="2346" spans="1:13" x14ac:dyDescent="0.25">
      <c r="A2346" s="16"/>
      <c r="B2346" s="10"/>
      <c r="C2346" s="14" t="str">
        <f>IFERROR(INDEX(Menu!$C$6:$C$205,MATCH($B2346,Menu!$B$6:$B$205,0)),"")</f>
        <v/>
      </c>
      <c r="D2346" s="18"/>
      <c r="E2346" s="8" t="str">
        <f>IFERROR(INDEX(Menu!$E$6:$E$205,MATCH($B2346,Menu!$B$6:$B$205,0)),"")</f>
        <v/>
      </c>
      <c r="F2346" s="8" t="str">
        <f t="shared" si="180"/>
        <v/>
      </c>
      <c r="G2346" s="15" t="str">
        <f>IFERROR(INDEX(Menu!$D$6:$D$205,MATCH($B2346,Menu!$B$6:$B$205,0)),"")</f>
        <v/>
      </c>
      <c r="H2346" s="15" t="str">
        <f t="shared" si="181"/>
        <v/>
      </c>
      <c r="I2346" s="15" t="str">
        <f t="shared" si="182"/>
        <v/>
      </c>
      <c r="J2346" s="10"/>
      <c r="K2346" s="10"/>
      <c r="L2346" t="str">
        <f t="shared" si="183"/>
        <v/>
      </c>
      <c r="M2346" s="14" t="str">
        <f t="shared" si="184"/>
        <v/>
      </c>
    </row>
    <row r="2347" spans="1:13" x14ac:dyDescent="0.25">
      <c r="A2347" s="16"/>
      <c r="B2347" s="10"/>
      <c r="C2347" s="14" t="str">
        <f>IFERROR(INDEX(Menu!$C$6:$C$205,MATCH($B2347,Menu!$B$6:$B$205,0)),"")</f>
        <v/>
      </c>
      <c r="D2347" s="18"/>
      <c r="E2347" s="8" t="str">
        <f>IFERROR(INDEX(Menu!$E$6:$E$205,MATCH($B2347,Menu!$B$6:$B$205,0)),"")</f>
        <v/>
      </c>
      <c r="F2347" s="8" t="str">
        <f t="shared" si="180"/>
        <v/>
      </c>
      <c r="G2347" s="15" t="str">
        <f>IFERROR(INDEX(Menu!$D$6:$D$205,MATCH($B2347,Menu!$B$6:$B$205,0)),"")</f>
        <v/>
      </c>
      <c r="H2347" s="15" t="str">
        <f t="shared" si="181"/>
        <v/>
      </c>
      <c r="I2347" s="15" t="str">
        <f t="shared" si="182"/>
        <v/>
      </c>
      <c r="J2347" s="10"/>
      <c r="K2347" s="10"/>
      <c r="L2347" t="str">
        <f t="shared" si="183"/>
        <v/>
      </c>
      <c r="M2347" s="14" t="str">
        <f t="shared" si="184"/>
        <v/>
      </c>
    </row>
    <row r="2348" spans="1:13" x14ac:dyDescent="0.25">
      <c r="A2348" s="16"/>
      <c r="B2348" s="10"/>
      <c r="C2348" s="14" t="str">
        <f>IFERROR(INDEX(Menu!$C$6:$C$205,MATCH($B2348,Menu!$B$6:$B$205,0)),"")</f>
        <v/>
      </c>
      <c r="D2348" s="18"/>
      <c r="E2348" s="8" t="str">
        <f>IFERROR(INDEX(Menu!$E$6:$E$205,MATCH($B2348,Menu!$B$6:$B$205,0)),"")</f>
        <v/>
      </c>
      <c r="F2348" s="8" t="str">
        <f t="shared" si="180"/>
        <v/>
      </c>
      <c r="G2348" s="15" t="str">
        <f>IFERROR(INDEX(Menu!$D$6:$D$205,MATCH($B2348,Menu!$B$6:$B$205,0)),"")</f>
        <v/>
      </c>
      <c r="H2348" s="15" t="str">
        <f t="shared" si="181"/>
        <v/>
      </c>
      <c r="I2348" s="15" t="str">
        <f t="shared" si="182"/>
        <v/>
      </c>
      <c r="J2348" s="10"/>
      <c r="K2348" s="10"/>
      <c r="L2348" t="str">
        <f t="shared" si="183"/>
        <v/>
      </c>
      <c r="M2348" s="14" t="str">
        <f t="shared" si="184"/>
        <v/>
      </c>
    </row>
    <row r="2349" spans="1:13" x14ac:dyDescent="0.25">
      <c r="A2349" s="16"/>
      <c r="B2349" s="10"/>
      <c r="C2349" s="14" t="str">
        <f>IFERROR(INDEX(Menu!$C$6:$C$205,MATCH($B2349,Menu!$B$6:$B$205,0)),"")</f>
        <v/>
      </c>
      <c r="D2349" s="18"/>
      <c r="E2349" s="8" t="str">
        <f>IFERROR(INDEX(Menu!$E$6:$E$205,MATCH($B2349,Menu!$B$6:$B$205,0)),"")</f>
        <v/>
      </c>
      <c r="F2349" s="8" t="str">
        <f t="shared" si="180"/>
        <v/>
      </c>
      <c r="G2349" s="15" t="str">
        <f>IFERROR(INDEX(Menu!$D$6:$D$205,MATCH($B2349,Menu!$B$6:$B$205,0)),"")</f>
        <v/>
      </c>
      <c r="H2349" s="15" t="str">
        <f t="shared" si="181"/>
        <v/>
      </c>
      <c r="I2349" s="15" t="str">
        <f t="shared" si="182"/>
        <v/>
      </c>
      <c r="J2349" s="10"/>
      <c r="K2349" s="10"/>
      <c r="L2349" t="str">
        <f t="shared" si="183"/>
        <v/>
      </c>
      <c r="M2349" s="14" t="str">
        <f t="shared" si="184"/>
        <v/>
      </c>
    </row>
    <row r="2350" spans="1:13" x14ac:dyDescent="0.25">
      <c r="A2350" s="16"/>
      <c r="B2350" s="10"/>
      <c r="C2350" s="14" t="str">
        <f>IFERROR(INDEX(Menu!$C$6:$C$205,MATCH($B2350,Menu!$B$6:$B$205,0)),"")</f>
        <v/>
      </c>
      <c r="D2350" s="18"/>
      <c r="E2350" s="8" t="str">
        <f>IFERROR(INDEX(Menu!$E$6:$E$205,MATCH($B2350,Menu!$B$6:$B$205,0)),"")</f>
        <v/>
      </c>
      <c r="F2350" s="8" t="str">
        <f t="shared" si="180"/>
        <v/>
      </c>
      <c r="G2350" s="15" t="str">
        <f>IFERROR(INDEX(Menu!$D$6:$D$205,MATCH($B2350,Menu!$B$6:$B$205,0)),"")</f>
        <v/>
      </c>
      <c r="H2350" s="15" t="str">
        <f t="shared" si="181"/>
        <v/>
      </c>
      <c r="I2350" s="15" t="str">
        <f t="shared" si="182"/>
        <v/>
      </c>
      <c r="J2350" s="10"/>
      <c r="K2350" s="10"/>
      <c r="L2350" t="str">
        <f t="shared" si="183"/>
        <v/>
      </c>
      <c r="M2350" s="14" t="str">
        <f t="shared" si="184"/>
        <v/>
      </c>
    </row>
    <row r="2351" spans="1:13" x14ac:dyDescent="0.25">
      <c r="A2351" s="16"/>
      <c r="B2351" s="10"/>
      <c r="C2351" s="14" t="str">
        <f>IFERROR(INDEX(Menu!$C$6:$C$205,MATCH($B2351,Menu!$B$6:$B$205,0)),"")</f>
        <v/>
      </c>
      <c r="D2351" s="18"/>
      <c r="E2351" s="8" t="str">
        <f>IFERROR(INDEX(Menu!$E$6:$E$205,MATCH($B2351,Menu!$B$6:$B$205,0)),"")</f>
        <v/>
      </c>
      <c r="F2351" s="8" t="str">
        <f t="shared" si="180"/>
        <v/>
      </c>
      <c r="G2351" s="15" t="str">
        <f>IFERROR(INDEX(Menu!$D$6:$D$205,MATCH($B2351,Menu!$B$6:$B$205,0)),"")</f>
        <v/>
      </c>
      <c r="H2351" s="15" t="str">
        <f t="shared" si="181"/>
        <v/>
      </c>
      <c r="I2351" s="15" t="str">
        <f t="shared" si="182"/>
        <v/>
      </c>
      <c r="J2351" s="10"/>
      <c r="K2351" s="10"/>
      <c r="L2351" t="str">
        <f t="shared" si="183"/>
        <v/>
      </c>
      <c r="M2351" s="14" t="str">
        <f t="shared" si="184"/>
        <v/>
      </c>
    </row>
    <row r="2352" spans="1:13" x14ac:dyDescent="0.25">
      <c r="A2352" s="16"/>
      <c r="B2352" s="10"/>
      <c r="C2352" s="14" t="str">
        <f>IFERROR(INDEX(Menu!$C$6:$C$205,MATCH($B2352,Menu!$B$6:$B$205,0)),"")</f>
        <v/>
      </c>
      <c r="D2352" s="18"/>
      <c r="E2352" s="8" t="str">
        <f>IFERROR(INDEX(Menu!$E$6:$E$205,MATCH($B2352,Menu!$B$6:$B$205,0)),"")</f>
        <v/>
      </c>
      <c r="F2352" s="8" t="str">
        <f t="shared" si="180"/>
        <v/>
      </c>
      <c r="G2352" s="15" t="str">
        <f>IFERROR(INDEX(Menu!$D$6:$D$205,MATCH($B2352,Menu!$B$6:$B$205,0)),"")</f>
        <v/>
      </c>
      <c r="H2352" s="15" t="str">
        <f t="shared" si="181"/>
        <v/>
      </c>
      <c r="I2352" s="15" t="str">
        <f t="shared" si="182"/>
        <v/>
      </c>
      <c r="J2352" s="10"/>
      <c r="K2352" s="10"/>
      <c r="L2352" t="str">
        <f t="shared" si="183"/>
        <v/>
      </c>
      <c r="M2352" s="14" t="str">
        <f t="shared" si="184"/>
        <v/>
      </c>
    </row>
    <row r="2353" spans="1:13" x14ac:dyDescent="0.25">
      <c r="A2353" s="16"/>
      <c r="B2353" s="10"/>
      <c r="C2353" s="14" t="str">
        <f>IFERROR(INDEX(Menu!$C$6:$C$205,MATCH($B2353,Menu!$B$6:$B$205,0)),"")</f>
        <v/>
      </c>
      <c r="D2353" s="18"/>
      <c r="E2353" s="8" t="str">
        <f>IFERROR(INDEX(Menu!$E$6:$E$205,MATCH($B2353,Menu!$B$6:$B$205,0)),"")</f>
        <v/>
      </c>
      <c r="F2353" s="8" t="str">
        <f t="shared" si="180"/>
        <v/>
      </c>
      <c r="G2353" s="15" t="str">
        <f>IFERROR(INDEX(Menu!$D$6:$D$205,MATCH($B2353,Menu!$B$6:$B$205,0)),"")</f>
        <v/>
      </c>
      <c r="H2353" s="15" t="str">
        <f t="shared" si="181"/>
        <v/>
      </c>
      <c r="I2353" s="15" t="str">
        <f t="shared" si="182"/>
        <v/>
      </c>
      <c r="J2353" s="10"/>
      <c r="K2353" s="10"/>
      <c r="L2353" t="str">
        <f t="shared" si="183"/>
        <v/>
      </c>
      <c r="M2353" s="14" t="str">
        <f t="shared" si="184"/>
        <v/>
      </c>
    </row>
    <row r="2354" spans="1:13" x14ac:dyDescent="0.25">
      <c r="A2354" s="16"/>
      <c r="B2354" s="10"/>
      <c r="C2354" s="14" t="str">
        <f>IFERROR(INDEX(Menu!$C$6:$C$205,MATCH($B2354,Menu!$B$6:$B$205,0)),"")</f>
        <v/>
      </c>
      <c r="D2354" s="18"/>
      <c r="E2354" s="8" t="str">
        <f>IFERROR(INDEX(Menu!$E$6:$E$205,MATCH($B2354,Menu!$B$6:$B$205,0)),"")</f>
        <v/>
      </c>
      <c r="F2354" s="8" t="str">
        <f t="shared" si="180"/>
        <v/>
      </c>
      <c r="G2354" s="15" t="str">
        <f>IFERROR(INDEX(Menu!$D$6:$D$205,MATCH($B2354,Menu!$B$6:$B$205,0)),"")</f>
        <v/>
      </c>
      <c r="H2354" s="15" t="str">
        <f t="shared" si="181"/>
        <v/>
      </c>
      <c r="I2354" s="15" t="str">
        <f t="shared" si="182"/>
        <v/>
      </c>
      <c r="J2354" s="10"/>
      <c r="K2354" s="10"/>
      <c r="L2354" t="str">
        <f t="shared" si="183"/>
        <v/>
      </c>
      <c r="M2354" s="14" t="str">
        <f t="shared" si="184"/>
        <v/>
      </c>
    </row>
    <row r="2355" spans="1:13" x14ac:dyDescent="0.25">
      <c r="A2355" s="16"/>
      <c r="B2355" s="10"/>
      <c r="C2355" s="14" t="str">
        <f>IFERROR(INDEX(Menu!$C$6:$C$205,MATCH($B2355,Menu!$B$6:$B$205,0)),"")</f>
        <v/>
      </c>
      <c r="D2355" s="18"/>
      <c r="E2355" s="8" t="str">
        <f>IFERROR(INDEX(Menu!$E$6:$E$205,MATCH($B2355,Menu!$B$6:$B$205,0)),"")</f>
        <v/>
      </c>
      <c r="F2355" s="8" t="str">
        <f t="shared" si="180"/>
        <v/>
      </c>
      <c r="G2355" s="15" t="str">
        <f>IFERROR(INDEX(Menu!$D$6:$D$205,MATCH($B2355,Menu!$B$6:$B$205,0)),"")</f>
        <v/>
      </c>
      <c r="H2355" s="15" t="str">
        <f t="shared" si="181"/>
        <v/>
      </c>
      <c r="I2355" s="15" t="str">
        <f t="shared" si="182"/>
        <v/>
      </c>
      <c r="J2355" s="10"/>
      <c r="K2355" s="10"/>
      <c r="L2355" t="str">
        <f t="shared" si="183"/>
        <v/>
      </c>
      <c r="M2355" s="14" t="str">
        <f t="shared" si="184"/>
        <v/>
      </c>
    </row>
    <row r="2356" spans="1:13" x14ac:dyDescent="0.25">
      <c r="A2356" s="16"/>
      <c r="B2356" s="10"/>
      <c r="C2356" s="14" t="str">
        <f>IFERROR(INDEX(Menu!$C$6:$C$205,MATCH($B2356,Menu!$B$6:$B$205,0)),"")</f>
        <v/>
      </c>
      <c r="D2356" s="18"/>
      <c r="E2356" s="8" t="str">
        <f>IFERROR(INDEX(Menu!$E$6:$E$205,MATCH($B2356,Menu!$B$6:$B$205,0)),"")</f>
        <v/>
      </c>
      <c r="F2356" s="8" t="str">
        <f t="shared" si="180"/>
        <v/>
      </c>
      <c r="G2356" s="15" t="str">
        <f>IFERROR(INDEX(Menu!$D$6:$D$205,MATCH($B2356,Menu!$B$6:$B$205,0)),"")</f>
        <v/>
      </c>
      <c r="H2356" s="15" t="str">
        <f t="shared" si="181"/>
        <v/>
      </c>
      <c r="I2356" s="15" t="str">
        <f t="shared" si="182"/>
        <v/>
      </c>
      <c r="J2356" s="10"/>
      <c r="K2356" s="10"/>
      <c r="L2356" t="str">
        <f t="shared" si="183"/>
        <v/>
      </c>
      <c r="M2356" s="14" t="str">
        <f t="shared" si="184"/>
        <v/>
      </c>
    </row>
    <row r="2357" spans="1:13" x14ac:dyDescent="0.25">
      <c r="A2357" s="16"/>
      <c r="B2357" s="10"/>
      <c r="C2357" s="14" t="str">
        <f>IFERROR(INDEX(Menu!$C$6:$C$205,MATCH($B2357,Menu!$B$6:$B$205,0)),"")</f>
        <v/>
      </c>
      <c r="D2357" s="18"/>
      <c r="E2357" s="8" t="str">
        <f>IFERROR(INDEX(Menu!$E$6:$E$205,MATCH($B2357,Menu!$B$6:$B$205,0)),"")</f>
        <v/>
      </c>
      <c r="F2357" s="8" t="str">
        <f t="shared" si="180"/>
        <v/>
      </c>
      <c r="G2357" s="15" t="str">
        <f>IFERROR(INDEX(Menu!$D$6:$D$205,MATCH($B2357,Menu!$B$6:$B$205,0)),"")</f>
        <v/>
      </c>
      <c r="H2357" s="15" t="str">
        <f t="shared" si="181"/>
        <v/>
      </c>
      <c r="I2357" s="15" t="str">
        <f t="shared" si="182"/>
        <v/>
      </c>
      <c r="J2357" s="10"/>
      <c r="K2357" s="10"/>
      <c r="L2357" t="str">
        <f t="shared" si="183"/>
        <v/>
      </c>
      <c r="M2357" s="14" t="str">
        <f t="shared" si="184"/>
        <v/>
      </c>
    </row>
    <row r="2358" spans="1:13" x14ac:dyDescent="0.25">
      <c r="A2358" s="16"/>
      <c r="B2358" s="10"/>
      <c r="C2358" s="14" t="str">
        <f>IFERROR(INDEX(Menu!$C$6:$C$205,MATCH($B2358,Menu!$B$6:$B$205,0)),"")</f>
        <v/>
      </c>
      <c r="D2358" s="18"/>
      <c r="E2358" s="8" t="str">
        <f>IFERROR(INDEX(Menu!$E$6:$E$205,MATCH($B2358,Menu!$B$6:$B$205,0)),"")</f>
        <v/>
      </c>
      <c r="F2358" s="8" t="str">
        <f t="shared" si="180"/>
        <v/>
      </c>
      <c r="G2358" s="15" t="str">
        <f>IFERROR(INDEX(Menu!$D$6:$D$205,MATCH($B2358,Menu!$B$6:$B$205,0)),"")</f>
        <v/>
      </c>
      <c r="H2358" s="15" t="str">
        <f t="shared" si="181"/>
        <v/>
      </c>
      <c r="I2358" s="15" t="str">
        <f t="shared" si="182"/>
        <v/>
      </c>
      <c r="J2358" s="10"/>
      <c r="K2358" s="10"/>
      <c r="L2358" t="str">
        <f t="shared" si="183"/>
        <v/>
      </c>
      <c r="M2358" s="14" t="str">
        <f t="shared" si="184"/>
        <v/>
      </c>
    </row>
    <row r="2359" spans="1:13" x14ac:dyDescent="0.25">
      <c r="A2359" s="16"/>
      <c r="B2359" s="10"/>
      <c r="C2359" s="14" t="str">
        <f>IFERROR(INDEX(Menu!$C$6:$C$205,MATCH($B2359,Menu!$B$6:$B$205,0)),"")</f>
        <v/>
      </c>
      <c r="D2359" s="18"/>
      <c r="E2359" s="8" t="str">
        <f>IFERROR(INDEX(Menu!$E$6:$E$205,MATCH($B2359,Menu!$B$6:$B$205,0)),"")</f>
        <v/>
      </c>
      <c r="F2359" s="8" t="str">
        <f t="shared" si="180"/>
        <v/>
      </c>
      <c r="G2359" s="15" t="str">
        <f>IFERROR(INDEX(Menu!$D$6:$D$205,MATCH($B2359,Menu!$B$6:$B$205,0)),"")</f>
        <v/>
      </c>
      <c r="H2359" s="15" t="str">
        <f t="shared" si="181"/>
        <v/>
      </c>
      <c r="I2359" s="15" t="str">
        <f t="shared" si="182"/>
        <v/>
      </c>
      <c r="J2359" s="10"/>
      <c r="K2359" s="10"/>
      <c r="L2359" t="str">
        <f t="shared" si="183"/>
        <v/>
      </c>
      <c r="M2359" s="14" t="str">
        <f t="shared" si="184"/>
        <v/>
      </c>
    </row>
    <row r="2360" spans="1:13" x14ac:dyDescent="0.25">
      <c r="A2360" s="16"/>
      <c r="B2360" s="10"/>
      <c r="C2360" s="14" t="str">
        <f>IFERROR(INDEX(Menu!$C$6:$C$205,MATCH($B2360,Menu!$B$6:$B$205,0)),"")</f>
        <v/>
      </c>
      <c r="D2360" s="18"/>
      <c r="E2360" s="8" t="str">
        <f>IFERROR(INDEX(Menu!$E$6:$E$205,MATCH($B2360,Menu!$B$6:$B$205,0)),"")</f>
        <v/>
      </c>
      <c r="F2360" s="8" t="str">
        <f t="shared" si="180"/>
        <v/>
      </c>
      <c r="G2360" s="15" t="str">
        <f>IFERROR(INDEX(Menu!$D$6:$D$205,MATCH($B2360,Menu!$B$6:$B$205,0)),"")</f>
        <v/>
      </c>
      <c r="H2360" s="15" t="str">
        <f t="shared" si="181"/>
        <v/>
      </c>
      <c r="I2360" s="15" t="str">
        <f t="shared" si="182"/>
        <v/>
      </c>
      <c r="J2360" s="10"/>
      <c r="K2360" s="10"/>
      <c r="L2360" t="str">
        <f t="shared" si="183"/>
        <v/>
      </c>
      <c r="M2360" s="14" t="str">
        <f t="shared" si="184"/>
        <v/>
      </c>
    </row>
    <row r="2361" spans="1:13" x14ac:dyDescent="0.25">
      <c r="A2361" s="16"/>
      <c r="B2361" s="10"/>
      <c r="C2361" s="14" t="str">
        <f>IFERROR(INDEX(Menu!$C$6:$C$205,MATCH($B2361,Menu!$B$6:$B$205,0)),"")</f>
        <v/>
      </c>
      <c r="D2361" s="18"/>
      <c r="E2361" s="8" t="str">
        <f>IFERROR(INDEX(Menu!$E$6:$E$205,MATCH($B2361,Menu!$B$6:$B$205,0)),"")</f>
        <v/>
      </c>
      <c r="F2361" s="8" t="str">
        <f t="shared" si="180"/>
        <v/>
      </c>
      <c r="G2361" s="15" t="str">
        <f>IFERROR(INDEX(Menu!$D$6:$D$205,MATCH($B2361,Menu!$B$6:$B$205,0)),"")</f>
        <v/>
      </c>
      <c r="H2361" s="15" t="str">
        <f t="shared" si="181"/>
        <v/>
      </c>
      <c r="I2361" s="15" t="str">
        <f t="shared" si="182"/>
        <v/>
      </c>
      <c r="J2361" s="10"/>
      <c r="K2361" s="10"/>
      <c r="L2361" t="str">
        <f t="shared" si="183"/>
        <v/>
      </c>
      <c r="M2361" s="14" t="str">
        <f t="shared" si="184"/>
        <v/>
      </c>
    </row>
    <row r="2362" spans="1:13" x14ac:dyDescent="0.25">
      <c r="A2362" s="16"/>
      <c r="B2362" s="10"/>
      <c r="C2362" s="14" t="str">
        <f>IFERROR(INDEX(Menu!$C$6:$C$205,MATCH($B2362,Menu!$B$6:$B$205,0)),"")</f>
        <v/>
      </c>
      <c r="D2362" s="18"/>
      <c r="E2362" s="8" t="str">
        <f>IFERROR(INDEX(Menu!$E$6:$E$205,MATCH($B2362,Menu!$B$6:$B$205,0)),"")</f>
        <v/>
      </c>
      <c r="F2362" s="8" t="str">
        <f t="shared" si="180"/>
        <v/>
      </c>
      <c r="G2362" s="15" t="str">
        <f>IFERROR(INDEX(Menu!$D$6:$D$205,MATCH($B2362,Menu!$B$6:$B$205,0)),"")</f>
        <v/>
      </c>
      <c r="H2362" s="15" t="str">
        <f t="shared" si="181"/>
        <v/>
      </c>
      <c r="I2362" s="15" t="str">
        <f t="shared" si="182"/>
        <v/>
      </c>
      <c r="J2362" s="10"/>
      <c r="K2362" s="10"/>
      <c r="L2362" t="str">
        <f t="shared" si="183"/>
        <v/>
      </c>
      <c r="M2362" s="14" t="str">
        <f t="shared" si="184"/>
        <v/>
      </c>
    </row>
    <row r="2363" spans="1:13" x14ac:dyDescent="0.25">
      <c r="A2363" s="16"/>
      <c r="B2363" s="10"/>
      <c r="C2363" s="14" t="str">
        <f>IFERROR(INDEX(Menu!$C$6:$C$205,MATCH($B2363,Menu!$B$6:$B$205,0)),"")</f>
        <v/>
      </c>
      <c r="D2363" s="18"/>
      <c r="E2363" s="8" t="str">
        <f>IFERROR(INDEX(Menu!$E$6:$E$205,MATCH($B2363,Menu!$B$6:$B$205,0)),"")</f>
        <v/>
      </c>
      <c r="F2363" s="8" t="str">
        <f t="shared" si="180"/>
        <v/>
      </c>
      <c r="G2363" s="15" t="str">
        <f>IFERROR(INDEX(Menu!$D$6:$D$205,MATCH($B2363,Menu!$B$6:$B$205,0)),"")</f>
        <v/>
      </c>
      <c r="H2363" s="15" t="str">
        <f t="shared" si="181"/>
        <v/>
      </c>
      <c r="I2363" s="15" t="str">
        <f t="shared" si="182"/>
        <v/>
      </c>
      <c r="J2363" s="10"/>
      <c r="K2363" s="10"/>
      <c r="L2363" t="str">
        <f t="shared" si="183"/>
        <v/>
      </c>
      <c r="M2363" s="14" t="str">
        <f t="shared" si="184"/>
        <v/>
      </c>
    </row>
    <row r="2364" spans="1:13" x14ac:dyDescent="0.25">
      <c r="A2364" s="16"/>
      <c r="B2364" s="10"/>
      <c r="C2364" s="14" t="str">
        <f>IFERROR(INDEX(Menu!$C$6:$C$205,MATCH($B2364,Menu!$B$6:$B$205,0)),"")</f>
        <v/>
      </c>
      <c r="D2364" s="18"/>
      <c r="E2364" s="8" t="str">
        <f>IFERROR(INDEX(Menu!$E$6:$E$205,MATCH($B2364,Menu!$B$6:$B$205,0)),"")</f>
        <v/>
      </c>
      <c r="F2364" s="8" t="str">
        <f t="shared" si="180"/>
        <v/>
      </c>
      <c r="G2364" s="15" t="str">
        <f>IFERROR(INDEX(Menu!$D$6:$D$205,MATCH($B2364,Menu!$B$6:$B$205,0)),"")</f>
        <v/>
      </c>
      <c r="H2364" s="15" t="str">
        <f t="shared" si="181"/>
        <v/>
      </c>
      <c r="I2364" s="15" t="str">
        <f t="shared" si="182"/>
        <v/>
      </c>
      <c r="J2364" s="10"/>
      <c r="K2364" s="10"/>
      <c r="L2364" t="str">
        <f t="shared" si="183"/>
        <v/>
      </c>
      <c r="M2364" s="14" t="str">
        <f t="shared" si="184"/>
        <v/>
      </c>
    </row>
    <row r="2365" spans="1:13" x14ac:dyDescent="0.25">
      <c r="A2365" s="16"/>
      <c r="B2365" s="10"/>
      <c r="C2365" s="14" t="str">
        <f>IFERROR(INDEX(Menu!$C$6:$C$205,MATCH($B2365,Menu!$B$6:$B$205,0)),"")</f>
        <v/>
      </c>
      <c r="D2365" s="18"/>
      <c r="E2365" s="8" t="str">
        <f>IFERROR(INDEX(Menu!$E$6:$E$205,MATCH($B2365,Menu!$B$6:$B$205,0)),"")</f>
        <v/>
      </c>
      <c r="F2365" s="8" t="str">
        <f t="shared" si="180"/>
        <v/>
      </c>
      <c r="G2365" s="15" t="str">
        <f>IFERROR(INDEX(Menu!$D$6:$D$205,MATCH($B2365,Menu!$B$6:$B$205,0)),"")</f>
        <v/>
      </c>
      <c r="H2365" s="15" t="str">
        <f t="shared" si="181"/>
        <v/>
      </c>
      <c r="I2365" s="15" t="str">
        <f t="shared" si="182"/>
        <v/>
      </c>
      <c r="J2365" s="10"/>
      <c r="K2365" s="10"/>
      <c r="L2365" t="str">
        <f t="shared" si="183"/>
        <v/>
      </c>
      <c r="M2365" s="14" t="str">
        <f t="shared" si="184"/>
        <v/>
      </c>
    </row>
    <row r="2366" spans="1:13" x14ac:dyDescent="0.25">
      <c r="A2366" s="16"/>
      <c r="B2366" s="10"/>
      <c r="C2366" s="14" t="str">
        <f>IFERROR(INDEX(Menu!$C$6:$C$205,MATCH($B2366,Menu!$B$6:$B$205,0)),"")</f>
        <v/>
      </c>
      <c r="D2366" s="18"/>
      <c r="E2366" s="8" t="str">
        <f>IFERROR(INDEX(Menu!$E$6:$E$205,MATCH($B2366,Menu!$B$6:$B$205,0)),"")</f>
        <v/>
      </c>
      <c r="F2366" s="8" t="str">
        <f t="shared" si="180"/>
        <v/>
      </c>
      <c r="G2366" s="15" t="str">
        <f>IFERROR(INDEX(Menu!$D$6:$D$205,MATCH($B2366,Menu!$B$6:$B$205,0)),"")</f>
        <v/>
      </c>
      <c r="H2366" s="15" t="str">
        <f t="shared" si="181"/>
        <v/>
      </c>
      <c r="I2366" s="15" t="str">
        <f t="shared" si="182"/>
        <v/>
      </c>
      <c r="J2366" s="10"/>
      <c r="K2366" s="10"/>
      <c r="L2366" t="str">
        <f t="shared" si="183"/>
        <v/>
      </c>
      <c r="M2366" s="14" t="str">
        <f t="shared" si="184"/>
        <v/>
      </c>
    </row>
    <row r="2367" spans="1:13" x14ac:dyDescent="0.25">
      <c r="A2367" s="16"/>
      <c r="B2367" s="10"/>
      <c r="C2367" s="14" t="str">
        <f>IFERROR(INDEX(Menu!$C$6:$C$205,MATCH($B2367,Menu!$B$6:$B$205,0)),"")</f>
        <v/>
      </c>
      <c r="D2367" s="18"/>
      <c r="E2367" s="8" t="str">
        <f>IFERROR(INDEX(Menu!$E$6:$E$205,MATCH($B2367,Menu!$B$6:$B$205,0)),"")</f>
        <v/>
      </c>
      <c r="F2367" s="8" t="str">
        <f t="shared" si="180"/>
        <v/>
      </c>
      <c r="G2367" s="15" t="str">
        <f>IFERROR(INDEX(Menu!$D$6:$D$205,MATCH($B2367,Menu!$B$6:$B$205,0)),"")</f>
        <v/>
      </c>
      <c r="H2367" s="15" t="str">
        <f t="shared" si="181"/>
        <v/>
      </c>
      <c r="I2367" s="15" t="str">
        <f t="shared" si="182"/>
        <v/>
      </c>
      <c r="J2367" s="10"/>
      <c r="K2367" s="10"/>
      <c r="L2367" t="str">
        <f t="shared" si="183"/>
        <v/>
      </c>
      <c r="M2367" s="14" t="str">
        <f t="shared" si="184"/>
        <v/>
      </c>
    </row>
    <row r="2368" spans="1:13" x14ac:dyDescent="0.25">
      <c r="A2368" s="16"/>
      <c r="B2368" s="10"/>
      <c r="C2368" s="14" t="str">
        <f>IFERROR(INDEX(Menu!$C$6:$C$205,MATCH($B2368,Menu!$B$6:$B$205,0)),"")</f>
        <v/>
      </c>
      <c r="D2368" s="18"/>
      <c r="E2368" s="8" t="str">
        <f>IFERROR(INDEX(Menu!$E$6:$E$205,MATCH($B2368,Menu!$B$6:$B$205,0)),"")</f>
        <v/>
      </c>
      <c r="F2368" s="8" t="str">
        <f t="shared" si="180"/>
        <v/>
      </c>
      <c r="G2368" s="15" t="str">
        <f>IFERROR(INDEX(Menu!$D$6:$D$205,MATCH($B2368,Menu!$B$6:$B$205,0)),"")</f>
        <v/>
      </c>
      <c r="H2368" s="15" t="str">
        <f t="shared" si="181"/>
        <v/>
      </c>
      <c r="I2368" s="15" t="str">
        <f t="shared" si="182"/>
        <v/>
      </c>
      <c r="J2368" s="10"/>
      <c r="K2368" s="10"/>
      <c r="L2368" t="str">
        <f t="shared" si="183"/>
        <v/>
      </c>
      <c r="M2368" s="14" t="str">
        <f t="shared" si="184"/>
        <v/>
      </c>
    </row>
    <row r="2369" spans="1:13" x14ac:dyDescent="0.25">
      <c r="A2369" s="16"/>
      <c r="B2369" s="10"/>
      <c r="C2369" s="14" t="str">
        <f>IFERROR(INDEX(Menu!$C$6:$C$205,MATCH($B2369,Menu!$B$6:$B$205,0)),"")</f>
        <v/>
      </c>
      <c r="D2369" s="18"/>
      <c r="E2369" s="8" t="str">
        <f>IFERROR(INDEX(Menu!$E$6:$E$205,MATCH($B2369,Menu!$B$6:$B$205,0)),"")</f>
        <v/>
      </c>
      <c r="F2369" s="8" t="str">
        <f t="shared" si="180"/>
        <v/>
      </c>
      <c r="G2369" s="15" t="str">
        <f>IFERROR(INDEX(Menu!$D$6:$D$205,MATCH($B2369,Menu!$B$6:$B$205,0)),"")</f>
        <v/>
      </c>
      <c r="H2369" s="15" t="str">
        <f t="shared" si="181"/>
        <v/>
      </c>
      <c r="I2369" s="15" t="str">
        <f t="shared" si="182"/>
        <v/>
      </c>
      <c r="J2369" s="10"/>
      <c r="K2369" s="10"/>
      <c r="L2369" t="str">
        <f t="shared" si="183"/>
        <v/>
      </c>
      <c r="M2369" s="14" t="str">
        <f t="shared" si="184"/>
        <v/>
      </c>
    </row>
    <row r="2370" spans="1:13" x14ac:dyDescent="0.25">
      <c r="A2370" s="16"/>
      <c r="B2370" s="10"/>
      <c r="C2370" s="14" t="str">
        <f>IFERROR(INDEX(Menu!$C$6:$C$205,MATCH($B2370,Menu!$B$6:$B$205,0)),"")</f>
        <v/>
      </c>
      <c r="D2370" s="18"/>
      <c r="E2370" s="8" t="str">
        <f>IFERROR(INDEX(Menu!$E$6:$E$205,MATCH($B2370,Menu!$B$6:$B$205,0)),"")</f>
        <v/>
      </c>
      <c r="F2370" s="8" t="str">
        <f t="shared" si="180"/>
        <v/>
      </c>
      <c r="G2370" s="15" t="str">
        <f>IFERROR(INDEX(Menu!$D$6:$D$205,MATCH($B2370,Menu!$B$6:$B$205,0)),"")</f>
        <v/>
      </c>
      <c r="H2370" s="15" t="str">
        <f t="shared" si="181"/>
        <v/>
      </c>
      <c r="I2370" s="15" t="str">
        <f t="shared" si="182"/>
        <v/>
      </c>
      <c r="J2370" s="10"/>
      <c r="K2370" s="10"/>
      <c r="L2370" t="str">
        <f t="shared" si="183"/>
        <v/>
      </c>
      <c r="M2370" s="14" t="str">
        <f t="shared" si="184"/>
        <v/>
      </c>
    </row>
    <row r="2371" spans="1:13" x14ac:dyDescent="0.25">
      <c r="A2371" s="16"/>
      <c r="B2371" s="10"/>
      <c r="C2371" s="14" t="str">
        <f>IFERROR(INDEX(Menu!$C$6:$C$205,MATCH($B2371,Menu!$B$6:$B$205,0)),"")</f>
        <v/>
      </c>
      <c r="D2371" s="18"/>
      <c r="E2371" s="8" t="str">
        <f>IFERROR(INDEX(Menu!$E$6:$E$205,MATCH($B2371,Menu!$B$6:$B$205,0)),"")</f>
        <v/>
      </c>
      <c r="F2371" s="8" t="str">
        <f t="shared" si="180"/>
        <v/>
      </c>
      <c r="G2371" s="15" t="str">
        <f>IFERROR(INDEX(Menu!$D$6:$D$205,MATCH($B2371,Menu!$B$6:$B$205,0)),"")</f>
        <v/>
      </c>
      <c r="H2371" s="15" t="str">
        <f t="shared" si="181"/>
        <v/>
      </c>
      <c r="I2371" s="15" t="str">
        <f t="shared" si="182"/>
        <v/>
      </c>
      <c r="J2371" s="10"/>
      <c r="K2371" s="10"/>
      <c r="L2371" t="str">
        <f t="shared" si="183"/>
        <v/>
      </c>
      <c r="M2371" s="14" t="str">
        <f t="shared" si="184"/>
        <v/>
      </c>
    </row>
    <row r="2372" spans="1:13" x14ac:dyDescent="0.25">
      <c r="A2372" s="16"/>
      <c r="B2372" s="10"/>
      <c r="C2372" s="14" t="str">
        <f>IFERROR(INDEX(Menu!$C$6:$C$205,MATCH($B2372,Menu!$B$6:$B$205,0)),"")</f>
        <v/>
      </c>
      <c r="D2372" s="18"/>
      <c r="E2372" s="8" t="str">
        <f>IFERROR(INDEX(Menu!$E$6:$E$205,MATCH($B2372,Menu!$B$6:$B$205,0)),"")</f>
        <v/>
      </c>
      <c r="F2372" s="8" t="str">
        <f t="shared" si="180"/>
        <v/>
      </c>
      <c r="G2372" s="15" t="str">
        <f>IFERROR(INDEX(Menu!$D$6:$D$205,MATCH($B2372,Menu!$B$6:$B$205,0)),"")</f>
        <v/>
      </c>
      <c r="H2372" s="15" t="str">
        <f t="shared" si="181"/>
        <v/>
      </c>
      <c r="I2372" s="15" t="str">
        <f t="shared" si="182"/>
        <v/>
      </c>
      <c r="J2372" s="10"/>
      <c r="K2372" s="10"/>
      <c r="L2372" t="str">
        <f t="shared" si="183"/>
        <v/>
      </c>
      <c r="M2372" s="14" t="str">
        <f t="shared" si="184"/>
        <v/>
      </c>
    </row>
    <row r="2373" spans="1:13" x14ac:dyDescent="0.25">
      <c r="A2373" s="16"/>
      <c r="B2373" s="10"/>
      <c r="C2373" s="14" t="str">
        <f>IFERROR(INDEX(Menu!$C$6:$C$205,MATCH($B2373,Menu!$B$6:$B$205,0)),"")</f>
        <v/>
      </c>
      <c r="D2373" s="18"/>
      <c r="E2373" s="8" t="str">
        <f>IFERROR(INDEX(Menu!$E$6:$E$205,MATCH($B2373,Menu!$B$6:$B$205,0)),"")</f>
        <v/>
      </c>
      <c r="F2373" s="8" t="str">
        <f t="shared" si="180"/>
        <v/>
      </c>
      <c r="G2373" s="15" t="str">
        <f>IFERROR(INDEX(Menu!$D$6:$D$205,MATCH($B2373,Menu!$B$6:$B$205,0)),"")</f>
        <v/>
      </c>
      <c r="H2373" s="15" t="str">
        <f t="shared" si="181"/>
        <v/>
      </c>
      <c r="I2373" s="15" t="str">
        <f t="shared" si="182"/>
        <v/>
      </c>
      <c r="J2373" s="10"/>
      <c r="K2373" s="10"/>
      <c r="L2373" t="str">
        <f t="shared" si="183"/>
        <v/>
      </c>
      <c r="M2373" s="14" t="str">
        <f t="shared" si="184"/>
        <v/>
      </c>
    </row>
    <row r="2374" spans="1:13" x14ac:dyDescent="0.25">
      <c r="A2374" s="16"/>
      <c r="B2374" s="10"/>
      <c r="C2374" s="14" t="str">
        <f>IFERROR(INDEX(Menu!$C$6:$C$205,MATCH($B2374,Menu!$B$6:$B$205,0)),"")</f>
        <v/>
      </c>
      <c r="D2374" s="18"/>
      <c r="E2374" s="8" t="str">
        <f>IFERROR(INDEX(Menu!$E$6:$E$205,MATCH($B2374,Menu!$B$6:$B$205,0)),"")</f>
        <v/>
      </c>
      <c r="F2374" s="8" t="str">
        <f t="shared" ref="F2374:F2437" si="185">IF(OR($D2374="",$E2374=""),"",$D2374*$E2374)</f>
        <v/>
      </c>
      <c r="G2374" s="15" t="str">
        <f>IFERROR(INDEX(Menu!$D$6:$D$205,MATCH($B2374,Menu!$B$6:$B$205,0)),"")</f>
        <v/>
      </c>
      <c r="H2374" s="15" t="str">
        <f t="shared" ref="H2374:H2437" si="186">IF(OR($D2374="",$G2374=""),"",$D2374*$G2374)</f>
        <v/>
      </c>
      <c r="I2374" s="15" t="str">
        <f t="shared" ref="I2374:I2437" si="187">IF(OR($F2374="",$H2374=""),"",$F2374-$H2374)</f>
        <v/>
      </c>
      <c r="J2374" s="10"/>
      <c r="K2374" s="10"/>
      <c r="L2374" t="str">
        <f t="shared" ref="L2374:L2437" si="188">IF($A2374="","",CHOOSE(WEEKDAY($A2374,2),"Lunes","Martes","Miercoles","Jueves","Viernes","Sabado","Domingo"))</f>
        <v/>
      </c>
      <c r="M2374" s="14" t="str">
        <f t="shared" ref="M2374:M2437" si="189">IF($A2374="","",TEXT($A2374,"YYYY-MM"))</f>
        <v/>
      </c>
    </row>
    <row r="2375" spans="1:13" x14ac:dyDescent="0.25">
      <c r="A2375" s="16"/>
      <c r="B2375" s="10"/>
      <c r="C2375" s="14" t="str">
        <f>IFERROR(INDEX(Menu!$C$6:$C$205,MATCH($B2375,Menu!$B$6:$B$205,0)),"")</f>
        <v/>
      </c>
      <c r="D2375" s="18"/>
      <c r="E2375" s="8" t="str">
        <f>IFERROR(INDEX(Menu!$E$6:$E$205,MATCH($B2375,Menu!$B$6:$B$205,0)),"")</f>
        <v/>
      </c>
      <c r="F2375" s="8" t="str">
        <f t="shared" si="185"/>
        <v/>
      </c>
      <c r="G2375" s="15" t="str">
        <f>IFERROR(INDEX(Menu!$D$6:$D$205,MATCH($B2375,Menu!$B$6:$B$205,0)),"")</f>
        <v/>
      </c>
      <c r="H2375" s="15" t="str">
        <f t="shared" si="186"/>
        <v/>
      </c>
      <c r="I2375" s="15" t="str">
        <f t="shared" si="187"/>
        <v/>
      </c>
      <c r="J2375" s="10"/>
      <c r="K2375" s="10"/>
      <c r="L2375" t="str">
        <f t="shared" si="188"/>
        <v/>
      </c>
      <c r="M2375" s="14" t="str">
        <f t="shared" si="189"/>
        <v/>
      </c>
    </row>
    <row r="2376" spans="1:13" x14ac:dyDescent="0.25">
      <c r="A2376" s="16"/>
      <c r="B2376" s="10"/>
      <c r="C2376" s="14" t="str">
        <f>IFERROR(INDEX(Menu!$C$6:$C$205,MATCH($B2376,Menu!$B$6:$B$205,0)),"")</f>
        <v/>
      </c>
      <c r="D2376" s="18"/>
      <c r="E2376" s="8" t="str">
        <f>IFERROR(INDEX(Menu!$E$6:$E$205,MATCH($B2376,Menu!$B$6:$B$205,0)),"")</f>
        <v/>
      </c>
      <c r="F2376" s="8" t="str">
        <f t="shared" si="185"/>
        <v/>
      </c>
      <c r="G2376" s="15" t="str">
        <f>IFERROR(INDEX(Menu!$D$6:$D$205,MATCH($B2376,Menu!$B$6:$B$205,0)),"")</f>
        <v/>
      </c>
      <c r="H2376" s="15" t="str">
        <f t="shared" si="186"/>
        <v/>
      </c>
      <c r="I2376" s="15" t="str">
        <f t="shared" si="187"/>
        <v/>
      </c>
      <c r="J2376" s="10"/>
      <c r="K2376" s="10"/>
      <c r="L2376" t="str">
        <f t="shared" si="188"/>
        <v/>
      </c>
      <c r="M2376" s="14" t="str">
        <f t="shared" si="189"/>
        <v/>
      </c>
    </row>
    <row r="2377" spans="1:13" x14ac:dyDescent="0.25">
      <c r="A2377" s="16"/>
      <c r="B2377" s="10"/>
      <c r="C2377" s="14" t="str">
        <f>IFERROR(INDEX(Menu!$C$6:$C$205,MATCH($B2377,Menu!$B$6:$B$205,0)),"")</f>
        <v/>
      </c>
      <c r="D2377" s="18"/>
      <c r="E2377" s="8" t="str">
        <f>IFERROR(INDEX(Menu!$E$6:$E$205,MATCH($B2377,Menu!$B$6:$B$205,0)),"")</f>
        <v/>
      </c>
      <c r="F2377" s="8" t="str">
        <f t="shared" si="185"/>
        <v/>
      </c>
      <c r="G2377" s="15" t="str">
        <f>IFERROR(INDEX(Menu!$D$6:$D$205,MATCH($B2377,Menu!$B$6:$B$205,0)),"")</f>
        <v/>
      </c>
      <c r="H2377" s="15" t="str">
        <f t="shared" si="186"/>
        <v/>
      </c>
      <c r="I2377" s="15" t="str">
        <f t="shared" si="187"/>
        <v/>
      </c>
      <c r="J2377" s="10"/>
      <c r="K2377" s="10"/>
      <c r="L2377" t="str">
        <f t="shared" si="188"/>
        <v/>
      </c>
      <c r="M2377" s="14" t="str">
        <f t="shared" si="189"/>
        <v/>
      </c>
    </row>
    <row r="2378" spans="1:13" x14ac:dyDescent="0.25">
      <c r="A2378" s="16"/>
      <c r="B2378" s="10"/>
      <c r="C2378" s="14" t="str">
        <f>IFERROR(INDEX(Menu!$C$6:$C$205,MATCH($B2378,Menu!$B$6:$B$205,0)),"")</f>
        <v/>
      </c>
      <c r="D2378" s="18"/>
      <c r="E2378" s="8" t="str">
        <f>IFERROR(INDEX(Menu!$E$6:$E$205,MATCH($B2378,Menu!$B$6:$B$205,0)),"")</f>
        <v/>
      </c>
      <c r="F2378" s="8" t="str">
        <f t="shared" si="185"/>
        <v/>
      </c>
      <c r="G2378" s="15" t="str">
        <f>IFERROR(INDEX(Menu!$D$6:$D$205,MATCH($B2378,Menu!$B$6:$B$205,0)),"")</f>
        <v/>
      </c>
      <c r="H2378" s="15" t="str">
        <f t="shared" si="186"/>
        <v/>
      </c>
      <c r="I2378" s="15" t="str">
        <f t="shared" si="187"/>
        <v/>
      </c>
      <c r="J2378" s="10"/>
      <c r="K2378" s="10"/>
      <c r="L2378" t="str">
        <f t="shared" si="188"/>
        <v/>
      </c>
      <c r="M2378" s="14" t="str">
        <f t="shared" si="189"/>
        <v/>
      </c>
    </row>
    <row r="2379" spans="1:13" x14ac:dyDescent="0.25">
      <c r="A2379" s="16"/>
      <c r="B2379" s="10"/>
      <c r="C2379" s="14" t="str">
        <f>IFERROR(INDEX(Menu!$C$6:$C$205,MATCH($B2379,Menu!$B$6:$B$205,0)),"")</f>
        <v/>
      </c>
      <c r="D2379" s="18"/>
      <c r="E2379" s="8" t="str">
        <f>IFERROR(INDEX(Menu!$E$6:$E$205,MATCH($B2379,Menu!$B$6:$B$205,0)),"")</f>
        <v/>
      </c>
      <c r="F2379" s="8" t="str">
        <f t="shared" si="185"/>
        <v/>
      </c>
      <c r="G2379" s="15" t="str">
        <f>IFERROR(INDEX(Menu!$D$6:$D$205,MATCH($B2379,Menu!$B$6:$B$205,0)),"")</f>
        <v/>
      </c>
      <c r="H2379" s="15" t="str">
        <f t="shared" si="186"/>
        <v/>
      </c>
      <c r="I2379" s="15" t="str">
        <f t="shared" si="187"/>
        <v/>
      </c>
      <c r="J2379" s="10"/>
      <c r="K2379" s="10"/>
      <c r="L2379" t="str">
        <f t="shared" si="188"/>
        <v/>
      </c>
      <c r="M2379" s="14" t="str">
        <f t="shared" si="189"/>
        <v/>
      </c>
    </row>
    <row r="2380" spans="1:13" x14ac:dyDescent="0.25">
      <c r="A2380" s="16"/>
      <c r="B2380" s="10"/>
      <c r="C2380" s="14" t="str">
        <f>IFERROR(INDEX(Menu!$C$6:$C$205,MATCH($B2380,Menu!$B$6:$B$205,0)),"")</f>
        <v/>
      </c>
      <c r="D2380" s="18"/>
      <c r="E2380" s="8" t="str">
        <f>IFERROR(INDEX(Menu!$E$6:$E$205,MATCH($B2380,Menu!$B$6:$B$205,0)),"")</f>
        <v/>
      </c>
      <c r="F2380" s="8" t="str">
        <f t="shared" si="185"/>
        <v/>
      </c>
      <c r="G2380" s="15" t="str">
        <f>IFERROR(INDEX(Menu!$D$6:$D$205,MATCH($B2380,Menu!$B$6:$B$205,0)),"")</f>
        <v/>
      </c>
      <c r="H2380" s="15" t="str">
        <f t="shared" si="186"/>
        <v/>
      </c>
      <c r="I2380" s="15" t="str">
        <f t="shared" si="187"/>
        <v/>
      </c>
      <c r="J2380" s="10"/>
      <c r="K2380" s="10"/>
      <c r="L2380" t="str">
        <f t="shared" si="188"/>
        <v/>
      </c>
      <c r="M2380" s="14" t="str">
        <f t="shared" si="189"/>
        <v/>
      </c>
    </row>
    <row r="2381" spans="1:13" x14ac:dyDescent="0.25">
      <c r="A2381" s="16"/>
      <c r="B2381" s="10"/>
      <c r="C2381" s="14" t="str">
        <f>IFERROR(INDEX(Menu!$C$6:$C$205,MATCH($B2381,Menu!$B$6:$B$205,0)),"")</f>
        <v/>
      </c>
      <c r="D2381" s="18"/>
      <c r="E2381" s="8" t="str">
        <f>IFERROR(INDEX(Menu!$E$6:$E$205,MATCH($B2381,Menu!$B$6:$B$205,0)),"")</f>
        <v/>
      </c>
      <c r="F2381" s="8" t="str">
        <f t="shared" si="185"/>
        <v/>
      </c>
      <c r="G2381" s="15" t="str">
        <f>IFERROR(INDEX(Menu!$D$6:$D$205,MATCH($B2381,Menu!$B$6:$B$205,0)),"")</f>
        <v/>
      </c>
      <c r="H2381" s="15" t="str">
        <f t="shared" si="186"/>
        <v/>
      </c>
      <c r="I2381" s="15" t="str">
        <f t="shared" si="187"/>
        <v/>
      </c>
      <c r="J2381" s="10"/>
      <c r="K2381" s="10"/>
      <c r="L2381" t="str">
        <f t="shared" si="188"/>
        <v/>
      </c>
      <c r="M2381" s="14" t="str">
        <f t="shared" si="189"/>
        <v/>
      </c>
    </row>
    <row r="2382" spans="1:13" x14ac:dyDescent="0.25">
      <c r="A2382" s="16"/>
      <c r="B2382" s="10"/>
      <c r="C2382" s="14" t="str">
        <f>IFERROR(INDEX(Menu!$C$6:$C$205,MATCH($B2382,Menu!$B$6:$B$205,0)),"")</f>
        <v/>
      </c>
      <c r="D2382" s="18"/>
      <c r="E2382" s="8" t="str">
        <f>IFERROR(INDEX(Menu!$E$6:$E$205,MATCH($B2382,Menu!$B$6:$B$205,0)),"")</f>
        <v/>
      </c>
      <c r="F2382" s="8" t="str">
        <f t="shared" si="185"/>
        <v/>
      </c>
      <c r="G2382" s="15" t="str">
        <f>IFERROR(INDEX(Menu!$D$6:$D$205,MATCH($B2382,Menu!$B$6:$B$205,0)),"")</f>
        <v/>
      </c>
      <c r="H2382" s="15" t="str">
        <f t="shared" si="186"/>
        <v/>
      </c>
      <c r="I2382" s="15" t="str">
        <f t="shared" si="187"/>
        <v/>
      </c>
      <c r="J2382" s="10"/>
      <c r="K2382" s="10"/>
      <c r="L2382" t="str">
        <f t="shared" si="188"/>
        <v/>
      </c>
      <c r="M2382" s="14" t="str">
        <f t="shared" si="189"/>
        <v/>
      </c>
    </row>
    <row r="2383" spans="1:13" x14ac:dyDescent="0.25">
      <c r="A2383" s="16"/>
      <c r="B2383" s="10"/>
      <c r="C2383" s="14" t="str">
        <f>IFERROR(INDEX(Menu!$C$6:$C$205,MATCH($B2383,Menu!$B$6:$B$205,0)),"")</f>
        <v/>
      </c>
      <c r="D2383" s="18"/>
      <c r="E2383" s="8" t="str">
        <f>IFERROR(INDEX(Menu!$E$6:$E$205,MATCH($B2383,Menu!$B$6:$B$205,0)),"")</f>
        <v/>
      </c>
      <c r="F2383" s="8" t="str">
        <f t="shared" si="185"/>
        <v/>
      </c>
      <c r="G2383" s="15" t="str">
        <f>IFERROR(INDEX(Menu!$D$6:$D$205,MATCH($B2383,Menu!$B$6:$B$205,0)),"")</f>
        <v/>
      </c>
      <c r="H2383" s="15" t="str">
        <f t="shared" si="186"/>
        <v/>
      </c>
      <c r="I2383" s="15" t="str">
        <f t="shared" si="187"/>
        <v/>
      </c>
      <c r="J2383" s="10"/>
      <c r="K2383" s="10"/>
      <c r="L2383" t="str">
        <f t="shared" si="188"/>
        <v/>
      </c>
      <c r="M2383" s="14" t="str">
        <f t="shared" si="189"/>
        <v/>
      </c>
    </row>
    <row r="2384" spans="1:13" x14ac:dyDescent="0.25">
      <c r="A2384" s="16"/>
      <c r="B2384" s="10"/>
      <c r="C2384" s="14" t="str">
        <f>IFERROR(INDEX(Menu!$C$6:$C$205,MATCH($B2384,Menu!$B$6:$B$205,0)),"")</f>
        <v/>
      </c>
      <c r="D2384" s="18"/>
      <c r="E2384" s="8" t="str">
        <f>IFERROR(INDEX(Menu!$E$6:$E$205,MATCH($B2384,Menu!$B$6:$B$205,0)),"")</f>
        <v/>
      </c>
      <c r="F2384" s="8" t="str">
        <f t="shared" si="185"/>
        <v/>
      </c>
      <c r="G2384" s="15" t="str">
        <f>IFERROR(INDEX(Menu!$D$6:$D$205,MATCH($B2384,Menu!$B$6:$B$205,0)),"")</f>
        <v/>
      </c>
      <c r="H2384" s="15" t="str">
        <f t="shared" si="186"/>
        <v/>
      </c>
      <c r="I2384" s="15" t="str">
        <f t="shared" si="187"/>
        <v/>
      </c>
      <c r="J2384" s="10"/>
      <c r="K2384" s="10"/>
      <c r="L2384" t="str">
        <f t="shared" si="188"/>
        <v/>
      </c>
      <c r="M2384" s="14" t="str">
        <f t="shared" si="189"/>
        <v/>
      </c>
    </row>
    <row r="2385" spans="1:13" x14ac:dyDescent="0.25">
      <c r="A2385" s="16"/>
      <c r="B2385" s="10"/>
      <c r="C2385" s="14" t="str">
        <f>IFERROR(INDEX(Menu!$C$6:$C$205,MATCH($B2385,Menu!$B$6:$B$205,0)),"")</f>
        <v/>
      </c>
      <c r="D2385" s="18"/>
      <c r="E2385" s="8" t="str">
        <f>IFERROR(INDEX(Menu!$E$6:$E$205,MATCH($B2385,Menu!$B$6:$B$205,0)),"")</f>
        <v/>
      </c>
      <c r="F2385" s="8" t="str">
        <f t="shared" si="185"/>
        <v/>
      </c>
      <c r="G2385" s="15" t="str">
        <f>IFERROR(INDEX(Menu!$D$6:$D$205,MATCH($B2385,Menu!$B$6:$B$205,0)),"")</f>
        <v/>
      </c>
      <c r="H2385" s="15" t="str">
        <f t="shared" si="186"/>
        <v/>
      </c>
      <c r="I2385" s="15" t="str">
        <f t="shared" si="187"/>
        <v/>
      </c>
      <c r="J2385" s="10"/>
      <c r="K2385" s="10"/>
      <c r="L2385" t="str">
        <f t="shared" si="188"/>
        <v/>
      </c>
      <c r="M2385" s="14" t="str">
        <f t="shared" si="189"/>
        <v/>
      </c>
    </row>
    <row r="2386" spans="1:13" x14ac:dyDescent="0.25">
      <c r="A2386" s="16"/>
      <c r="B2386" s="10"/>
      <c r="C2386" s="14" t="str">
        <f>IFERROR(INDEX(Menu!$C$6:$C$205,MATCH($B2386,Menu!$B$6:$B$205,0)),"")</f>
        <v/>
      </c>
      <c r="D2386" s="18"/>
      <c r="E2386" s="8" t="str">
        <f>IFERROR(INDEX(Menu!$E$6:$E$205,MATCH($B2386,Menu!$B$6:$B$205,0)),"")</f>
        <v/>
      </c>
      <c r="F2386" s="8" t="str">
        <f t="shared" si="185"/>
        <v/>
      </c>
      <c r="G2386" s="15" t="str">
        <f>IFERROR(INDEX(Menu!$D$6:$D$205,MATCH($B2386,Menu!$B$6:$B$205,0)),"")</f>
        <v/>
      </c>
      <c r="H2386" s="15" t="str">
        <f t="shared" si="186"/>
        <v/>
      </c>
      <c r="I2386" s="15" t="str">
        <f t="shared" si="187"/>
        <v/>
      </c>
      <c r="J2386" s="10"/>
      <c r="K2386" s="10"/>
      <c r="L2386" t="str">
        <f t="shared" si="188"/>
        <v/>
      </c>
      <c r="M2386" s="14" t="str">
        <f t="shared" si="189"/>
        <v/>
      </c>
    </row>
    <row r="2387" spans="1:13" x14ac:dyDescent="0.25">
      <c r="A2387" s="16"/>
      <c r="B2387" s="10"/>
      <c r="C2387" s="14" t="str">
        <f>IFERROR(INDEX(Menu!$C$6:$C$205,MATCH($B2387,Menu!$B$6:$B$205,0)),"")</f>
        <v/>
      </c>
      <c r="D2387" s="18"/>
      <c r="E2387" s="8" t="str">
        <f>IFERROR(INDEX(Menu!$E$6:$E$205,MATCH($B2387,Menu!$B$6:$B$205,0)),"")</f>
        <v/>
      </c>
      <c r="F2387" s="8" t="str">
        <f t="shared" si="185"/>
        <v/>
      </c>
      <c r="G2387" s="15" t="str">
        <f>IFERROR(INDEX(Menu!$D$6:$D$205,MATCH($B2387,Menu!$B$6:$B$205,0)),"")</f>
        <v/>
      </c>
      <c r="H2387" s="15" t="str">
        <f t="shared" si="186"/>
        <v/>
      </c>
      <c r="I2387" s="15" t="str">
        <f t="shared" si="187"/>
        <v/>
      </c>
      <c r="J2387" s="10"/>
      <c r="K2387" s="10"/>
      <c r="L2387" t="str">
        <f t="shared" si="188"/>
        <v/>
      </c>
      <c r="M2387" s="14" t="str">
        <f t="shared" si="189"/>
        <v/>
      </c>
    </row>
    <row r="2388" spans="1:13" x14ac:dyDescent="0.25">
      <c r="A2388" s="16"/>
      <c r="B2388" s="10"/>
      <c r="C2388" s="14" t="str">
        <f>IFERROR(INDEX(Menu!$C$6:$C$205,MATCH($B2388,Menu!$B$6:$B$205,0)),"")</f>
        <v/>
      </c>
      <c r="D2388" s="18"/>
      <c r="E2388" s="8" t="str">
        <f>IFERROR(INDEX(Menu!$E$6:$E$205,MATCH($B2388,Menu!$B$6:$B$205,0)),"")</f>
        <v/>
      </c>
      <c r="F2388" s="8" t="str">
        <f t="shared" si="185"/>
        <v/>
      </c>
      <c r="G2388" s="15" t="str">
        <f>IFERROR(INDEX(Menu!$D$6:$D$205,MATCH($B2388,Menu!$B$6:$B$205,0)),"")</f>
        <v/>
      </c>
      <c r="H2388" s="15" t="str">
        <f t="shared" si="186"/>
        <v/>
      </c>
      <c r="I2388" s="15" t="str">
        <f t="shared" si="187"/>
        <v/>
      </c>
      <c r="J2388" s="10"/>
      <c r="K2388" s="10"/>
      <c r="L2388" t="str">
        <f t="shared" si="188"/>
        <v/>
      </c>
      <c r="M2388" s="14" t="str">
        <f t="shared" si="189"/>
        <v/>
      </c>
    </row>
    <row r="2389" spans="1:13" x14ac:dyDescent="0.25">
      <c r="A2389" s="16"/>
      <c r="B2389" s="10"/>
      <c r="C2389" s="14" t="str">
        <f>IFERROR(INDEX(Menu!$C$6:$C$205,MATCH($B2389,Menu!$B$6:$B$205,0)),"")</f>
        <v/>
      </c>
      <c r="D2389" s="18"/>
      <c r="E2389" s="8" t="str">
        <f>IFERROR(INDEX(Menu!$E$6:$E$205,MATCH($B2389,Menu!$B$6:$B$205,0)),"")</f>
        <v/>
      </c>
      <c r="F2389" s="8" t="str">
        <f t="shared" si="185"/>
        <v/>
      </c>
      <c r="G2389" s="15" t="str">
        <f>IFERROR(INDEX(Menu!$D$6:$D$205,MATCH($B2389,Menu!$B$6:$B$205,0)),"")</f>
        <v/>
      </c>
      <c r="H2389" s="15" t="str">
        <f t="shared" si="186"/>
        <v/>
      </c>
      <c r="I2389" s="15" t="str">
        <f t="shared" si="187"/>
        <v/>
      </c>
      <c r="J2389" s="10"/>
      <c r="K2389" s="10"/>
      <c r="L2389" t="str">
        <f t="shared" si="188"/>
        <v/>
      </c>
      <c r="M2389" s="14" t="str">
        <f t="shared" si="189"/>
        <v/>
      </c>
    </row>
    <row r="2390" spans="1:13" x14ac:dyDescent="0.25">
      <c r="A2390" s="16"/>
      <c r="B2390" s="10"/>
      <c r="C2390" s="14" t="str">
        <f>IFERROR(INDEX(Menu!$C$6:$C$205,MATCH($B2390,Menu!$B$6:$B$205,0)),"")</f>
        <v/>
      </c>
      <c r="D2390" s="18"/>
      <c r="E2390" s="8" t="str">
        <f>IFERROR(INDEX(Menu!$E$6:$E$205,MATCH($B2390,Menu!$B$6:$B$205,0)),"")</f>
        <v/>
      </c>
      <c r="F2390" s="8" t="str">
        <f t="shared" si="185"/>
        <v/>
      </c>
      <c r="G2390" s="15" t="str">
        <f>IFERROR(INDEX(Menu!$D$6:$D$205,MATCH($B2390,Menu!$B$6:$B$205,0)),"")</f>
        <v/>
      </c>
      <c r="H2390" s="15" t="str">
        <f t="shared" si="186"/>
        <v/>
      </c>
      <c r="I2390" s="15" t="str">
        <f t="shared" si="187"/>
        <v/>
      </c>
      <c r="J2390" s="10"/>
      <c r="K2390" s="10"/>
      <c r="L2390" t="str">
        <f t="shared" si="188"/>
        <v/>
      </c>
      <c r="M2390" s="14" t="str">
        <f t="shared" si="189"/>
        <v/>
      </c>
    </row>
    <row r="2391" spans="1:13" x14ac:dyDescent="0.25">
      <c r="A2391" s="16"/>
      <c r="B2391" s="10"/>
      <c r="C2391" s="14" t="str">
        <f>IFERROR(INDEX(Menu!$C$6:$C$205,MATCH($B2391,Menu!$B$6:$B$205,0)),"")</f>
        <v/>
      </c>
      <c r="D2391" s="18"/>
      <c r="E2391" s="8" t="str">
        <f>IFERROR(INDEX(Menu!$E$6:$E$205,MATCH($B2391,Menu!$B$6:$B$205,0)),"")</f>
        <v/>
      </c>
      <c r="F2391" s="8" t="str">
        <f t="shared" si="185"/>
        <v/>
      </c>
      <c r="G2391" s="15" t="str">
        <f>IFERROR(INDEX(Menu!$D$6:$D$205,MATCH($B2391,Menu!$B$6:$B$205,0)),"")</f>
        <v/>
      </c>
      <c r="H2391" s="15" t="str">
        <f t="shared" si="186"/>
        <v/>
      </c>
      <c r="I2391" s="15" t="str">
        <f t="shared" si="187"/>
        <v/>
      </c>
      <c r="J2391" s="10"/>
      <c r="K2391" s="10"/>
      <c r="L2391" t="str">
        <f t="shared" si="188"/>
        <v/>
      </c>
      <c r="M2391" s="14" t="str">
        <f t="shared" si="189"/>
        <v/>
      </c>
    </row>
    <row r="2392" spans="1:13" x14ac:dyDescent="0.25">
      <c r="A2392" s="16"/>
      <c r="B2392" s="10"/>
      <c r="C2392" s="14" t="str">
        <f>IFERROR(INDEX(Menu!$C$6:$C$205,MATCH($B2392,Menu!$B$6:$B$205,0)),"")</f>
        <v/>
      </c>
      <c r="D2392" s="18"/>
      <c r="E2392" s="8" t="str">
        <f>IFERROR(INDEX(Menu!$E$6:$E$205,MATCH($B2392,Menu!$B$6:$B$205,0)),"")</f>
        <v/>
      </c>
      <c r="F2392" s="8" t="str">
        <f t="shared" si="185"/>
        <v/>
      </c>
      <c r="G2392" s="15" t="str">
        <f>IFERROR(INDEX(Menu!$D$6:$D$205,MATCH($B2392,Menu!$B$6:$B$205,0)),"")</f>
        <v/>
      </c>
      <c r="H2392" s="15" t="str">
        <f t="shared" si="186"/>
        <v/>
      </c>
      <c r="I2392" s="15" t="str">
        <f t="shared" si="187"/>
        <v/>
      </c>
      <c r="J2392" s="10"/>
      <c r="K2392" s="10"/>
      <c r="L2392" t="str">
        <f t="shared" si="188"/>
        <v/>
      </c>
      <c r="M2392" s="14" t="str">
        <f t="shared" si="189"/>
        <v/>
      </c>
    </row>
    <row r="2393" spans="1:13" x14ac:dyDescent="0.25">
      <c r="A2393" s="16"/>
      <c r="B2393" s="10"/>
      <c r="C2393" s="14" t="str">
        <f>IFERROR(INDEX(Menu!$C$6:$C$205,MATCH($B2393,Menu!$B$6:$B$205,0)),"")</f>
        <v/>
      </c>
      <c r="D2393" s="18"/>
      <c r="E2393" s="8" t="str">
        <f>IFERROR(INDEX(Menu!$E$6:$E$205,MATCH($B2393,Menu!$B$6:$B$205,0)),"")</f>
        <v/>
      </c>
      <c r="F2393" s="8" t="str">
        <f t="shared" si="185"/>
        <v/>
      </c>
      <c r="G2393" s="15" t="str">
        <f>IFERROR(INDEX(Menu!$D$6:$D$205,MATCH($B2393,Menu!$B$6:$B$205,0)),"")</f>
        <v/>
      </c>
      <c r="H2393" s="15" t="str">
        <f t="shared" si="186"/>
        <v/>
      </c>
      <c r="I2393" s="15" t="str">
        <f t="shared" si="187"/>
        <v/>
      </c>
      <c r="J2393" s="10"/>
      <c r="K2393" s="10"/>
      <c r="L2393" t="str">
        <f t="shared" si="188"/>
        <v/>
      </c>
      <c r="M2393" s="14" t="str">
        <f t="shared" si="189"/>
        <v/>
      </c>
    </row>
    <row r="2394" spans="1:13" x14ac:dyDescent="0.25">
      <c r="A2394" s="16"/>
      <c r="B2394" s="10"/>
      <c r="C2394" s="14" t="str">
        <f>IFERROR(INDEX(Menu!$C$6:$C$205,MATCH($B2394,Menu!$B$6:$B$205,0)),"")</f>
        <v/>
      </c>
      <c r="D2394" s="18"/>
      <c r="E2394" s="8" t="str">
        <f>IFERROR(INDEX(Menu!$E$6:$E$205,MATCH($B2394,Menu!$B$6:$B$205,0)),"")</f>
        <v/>
      </c>
      <c r="F2394" s="8" t="str">
        <f t="shared" si="185"/>
        <v/>
      </c>
      <c r="G2394" s="15" t="str">
        <f>IFERROR(INDEX(Menu!$D$6:$D$205,MATCH($B2394,Menu!$B$6:$B$205,0)),"")</f>
        <v/>
      </c>
      <c r="H2394" s="15" t="str">
        <f t="shared" si="186"/>
        <v/>
      </c>
      <c r="I2394" s="15" t="str">
        <f t="shared" si="187"/>
        <v/>
      </c>
      <c r="J2394" s="10"/>
      <c r="K2394" s="10"/>
      <c r="L2394" t="str">
        <f t="shared" si="188"/>
        <v/>
      </c>
      <c r="M2394" s="14" t="str">
        <f t="shared" si="189"/>
        <v/>
      </c>
    </row>
    <row r="2395" spans="1:13" x14ac:dyDescent="0.25">
      <c r="A2395" s="16"/>
      <c r="B2395" s="10"/>
      <c r="C2395" s="14" t="str">
        <f>IFERROR(INDEX(Menu!$C$6:$C$205,MATCH($B2395,Menu!$B$6:$B$205,0)),"")</f>
        <v/>
      </c>
      <c r="D2395" s="18"/>
      <c r="E2395" s="8" t="str">
        <f>IFERROR(INDEX(Menu!$E$6:$E$205,MATCH($B2395,Menu!$B$6:$B$205,0)),"")</f>
        <v/>
      </c>
      <c r="F2395" s="8" t="str">
        <f t="shared" si="185"/>
        <v/>
      </c>
      <c r="G2395" s="15" t="str">
        <f>IFERROR(INDEX(Menu!$D$6:$D$205,MATCH($B2395,Menu!$B$6:$B$205,0)),"")</f>
        <v/>
      </c>
      <c r="H2395" s="15" t="str">
        <f t="shared" si="186"/>
        <v/>
      </c>
      <c r="I2395" s="15" t="str">
        <f t="shared" si="187"/>
        <v/>
      </c>
      <c r="J2395" s="10"/>
      <c r="K2395" s="10"/>
      <c r="L2395" t="str">
        <f t="shared" si="188"/>
        <v/>
      </c>
      <c r="M2395" s="14" t="str">
        <f t="shared" si="189"/>
        <v/>
      </c>
    </row>
    <row r="2396" spans="1:13" x14ac:dyDescent="0.25">
      <c r="A2396" s="16"/>
      <c r="B2396" s="10"/>
      <c r="C2396" s="14" t="str">
        <f>IFERROR(INDEX(Menu!$C$6:$C$205,MATCH($B2396,Menu!$B$6:$B$205,0)),"")</f>
        <v/>
      </c>
      <c r="D2396" s="18"/>
      <c r="E2396" s="8" t="str">
        <f>IFERROR(INDEX(Menu!$E$6:$E$205,MATCH($B2396,Menu!$B$6:$B$205,0)),"")</f>
        <v/>
      </c>
      <c r="F2396" s="8" t="str">
        <f t="shared" si="185"/>
        <v/>
      </c>
      <c r="G2396" s="15" t="str">
        <f>IFERROR(INDEX(Menu!$D$6:$D$205,MATCH($B2396,Menu!$B$6:$B$205,0)),"")</f>
        <v/>
      </c>
      <c r="H2396" s="15" t="str">
        <f t="shared" si="186"/>
        <v/>
      </c>
      <c r="I2396" s="15" t="str">
        <f t="shared" si="187"/>
        <v/>
      </c>
      <c r="J2396" s="10"/>
      <c r="K2396" s="10"/>
      <c r="L2396" t="str">
        <f t="shared" si="188"/>
        <v/>
      </c>
      <c r="M2396" s="14" t="str">
        <f t="shared" si="189"/>
        <v/>
      </c>
    </row>
    <row r="2397" spans="1:13" x14ac:dyDescent="0.25">
      <c r="A2397" s="16"/>
      <c r="B2397" s="10"/>
      <c r="C2397" s="14" t="str">
        <f>IFERROR(INDEX(Menu!$C$6:$C$205,MATCH($B2397,Menu!$B$6:$B$205,0)),"")</f>
        <v/>
      </c>
      <c r="D2397" s="18"/>
      <c r="E2397" s="8" t="str">
        <f>IFERROR(INDEX(Menu!$E$6:$E$205,MATCH($B2397,Menu!$B$6:$B$205,0)),"")</f>
        <v/>
      </c>
      <c r="F2397" s="8" t="str">
        <f t="shared" si="185"/>
        <v/>
      </c>
      <c r="G2397" s="15" t="str">
        <f>IFERROR(INDEX(Menu!$D$6:$D$205,MATCH($B2397,Menu!$B$6:$B$205,0)),"")</f>
        <v/>
      </c>
      <c r="H2397" s="15" t="str">
        <f t="shared" si="186"/>
        <v/>
      </c>
      <c r="I2397" s="15" t="str">
        <f t="shared" si="187"/>
        <v/>
      </c>
      <c r="J2397" s="10"/>
      <c r="K2397" s="10"/>
      <c r="L2397" t="str">
        <f t="shared" si="188"/>
        <v/>
      </c>
      <c r="M2397" s="14" t="str">
        <f t="shared" si="189"/>
        <v/>
      </c>
    </row>
    <row r="2398" spans="1:13" x14ac:dyDescent="0.25">
      <c r="A2398" s="16"/>
      <c r="B2398" s="10"/>
      <c r="C2398" s="14" t="str">
        <f>IFERROR(INDEX(Menu!$C$6:$C$205,MATCH($B2398,Menu!$B$6:$B$205,0)),"")</f>
        <v/>
      </c>
      <c r="D2398" s="18"/>
      <c r="E2398" s="8" t="str">
        <f>IFERROR(INDEX(Menu!$E$6:$E$205,MATCH($B2398,Menu!$B$6:$B$205,0)),"")</f>
        <v/>
      </c>
      <c r="F2398" s="8" t="str">
        <f t="shared" si="185"/>
        <v/>
      </c>
      <c r="G2398" s="15" t="str">
        <f>IFERROR(INDEX(Menu!$D$6:$D$205,MATCH($B2398,Menu!$B$6:$B$205,0)),"")</f>
        <v/>
      </c>
      <c r="H2398" s="15" t="str">
        <f t="shared" si="186"/>
        <v/>
      </c>
      <c r="I2398" s="15" t="str">
        <f t="shared" si="187"/>
        <v/>
      </c>
      <c r="J2398" s="10"/>
      <c r="K2398" s="10"/>
      <c r="L2398" t="str">
        <f t="shared" si="188"/>
        <v/>
      </c>
      <c r="M2398" s="14" t="str">
        <f t="shared" si="189"/>
        <v/>
      </c>
    </row>
    <row r="2399" spans="1:13" x14ac:dyDescent="0.25">
      <c r="A2399" s="16"/>
      <c r="B2399" s="10"/>
      <c r="C2399" s="14" t="str">
        <f>IFERROR(INDEX(Menu!$C$6:$C$205,MATCH($B2399,Menu!$B$6:$B$205,0)),"")</f>
        <v/>
      </c>
      <c r="D2399" s="18"/>
      <c r="E2399" s="8" t="str">
        <f>IFERROR(INDEX(Menu!$E$6:$E$205,MATCH($B2399,Menu!$B$6:$B$205,0)),"")</f>
        <v/>
      </c>
      <c r="F2399" s="8" t="str">
        <f t="shared" si="185"/>
        <v/>
      </c>
      <c r="G2399" s="15" t="str">
        <f>IFERROR(INDEX(Menu!$D$6:$D$205,MATCH($B2399,Menu!$B$6:$B$205,0)),"")</f>
        <v/>
      </c>
      <c r="H2399" s="15" t="str">
        <f t="shared" si="186"/>
        <v/>
      </c>
      <c r="I2399" s="15" t="str">
        <f t="shared" si="187"/>
        <v/>
      </c>
      <c r="J2399" s="10"/>
      <c r="K2399" s="10"/>
      <c r="L2399" t="str">
        <f t="shared" si="188"/>
        <v/>
      </c>
      <c r="M2399" s="14" t="str">
        <f t="shared" si="189"/>
        <v/>
      </c>
    </row>
    <row r="2400" spans="1:13" x14ac:dyDescent="0.25">
      <c r="A2400" s="16"/>
      <c r="B2400" s="10"/>
      <c r="C2400" s="14" t="str">
        <f>IFERROR(INDEX(Menu!$C$6:$C$205,MATCH($B2400,Menu!$B$6:$B$205,0)),"")</f>
        <v/>
      </c>
      <c r="D2400" s="18"/>
      <c r="E2400" s="8" t="str">
        <f>IFERROR(INDEX(Menu!$E$6:$E$205,MATCH($B2400,Menu!$B$6:$B$205,0)),"")</f>
        <v/>
      </c>
      <c r="F2400" s="8" t="str">
        <f t="shared" si="185"/>
        <v/>
      </c>
      <c r="G2400" s="15" t="str">
        <f>IFERROR(INDEX(Menu!$D$6:$D$205,MATCH($B2400,Menu!$B$6:$B$205,0)),"")</f>
        <v/>
      </c>
      <c r="H2400" s="15" t="str">
        <f t="shared" si="186"/>
        <v/>
      </c>
      <c r="I2400" s="15" t="str">
        <f t="shared" si="187"/>
        <v/>
      </c>
      <c r="J2400" s="10"/>
      <c r="K2400" s="10"/>
      <c r="L2400" t="str">
        <f t="shared" si="188"/>
        <v/>
      </c>
      <c r="M2400" s="14" t="str">
        <f t="shared" si="189"/>
        <v/>
      </c>
    </row>
    <row r="2401" spans="1:13" x14ac:dyDescent="0.25">
      <c r="A2401" s="16"/>
      <c r="B2401" s="10"/>
      <c r="C2401" s="14" t="str">
        <f>IFERROR(INDEX(Menu!$C$6:$C$205,MATCH($B2401,Menu!$B$6:$B$205,0)),"")</f>
        <v/>
      </c>
      <c r="D2401" s="18"/>
      <c r="E2401" s="8" t="str">
        <f>IFERROR(INDEX(Menu!$E$6:$E$205,MATCH($B2401,Menu!$B$6:$B$205,0)),"")</f>
        <v/>
      </c>
      <c r="F2401" s="8" t="str">
        <f t="shared" si="185"/>
        <v/>
      </c>
      <c r="G2401" s="15" t="str">
        <f>IFERROR(INDEX(Menu!$D$6:$D$205,MATCH($B2401,Menu!$B$6:$B$205,0)),"")</f>
        <v/>
      </c>
      <c r="H2401" s="15" t="str">
        <f t="shared" si="186"/>
        <v/>
      </c>
      <c r="I2401" s="15" t="str">
        <f t="shared" si="187"/>
        <v/>
      </c>
      <c r="J2401" s="10"/>
      <c r="K2401" s="10"/>
      <c r="L2401" t="str">
        <f t="shared" si="188"/>
        <v/>
      </c>
      <c r="M2401" s="14" t="str">
        <f t="shared" si="189"/>
        <v/>
      </c>
    </row>
    <row r="2402" spans="1:13" x14ac:dyDescent="0.25">
      <c r="A2402" s="16"/>
      <c r="B2402" s="10"/>
      <c r="C2402" s="14" t="str">
        <f>IFERROR(INDEX(Menu!$C$6:$C$205,MATCH($B2402,Menu!$B$6:$B$205,0)),"")</f>
        <v/>
      </c>
      <c r="D2402" s="18"/>
      <c r="E2402" s="8" t="str">
        <f>IFERROR(INDEX(Menu!$E$6:$E$205,MATCH($B2402,Menu!$B$6:$B$205,0)),"")</f>
        <v/>
      </c>
      <c r="F2402" s="8" t="str">
        <f t="shared" si="185"/>
        <v/>
      </c>
      <c r="G2402" s="15" t="str">
        <f>IFERROR(INDEX(Menu!$D$6:$D$205,MATCH($B2402,Menu!$B$6:$B$205,0)),"")</f>
        <v/>
      </c>
      <c r="H2402" s="15" t="str">
        <f t="shared" si="186"/>
        <v/>
      </c>
      <c r="I2402" s="15" t="str">
        <f t="shared" si="187"/>
        <v/>
      </c>
      <c r="J2402" s="10"/>
      <c r="K2402" s="10"/>
      <c r="L2402" t="str">
        <f t="shared" si="188"/>
        <v/>
      </c>
      <c r="M2402" s="14" t="str">
        <f t="shared" si="189"/>
        <v/>
      </c>
    </row>
    <row r="2403" spans="1:13" x14ac:dyDescent="0.25">
      <c r="A2403" s="16"/>
      <c r="B2403" s="10"/>
      <c r="C2403" s="14" t="str">
        <f>IFERROR(INDEX(Menu!$C$6:$C$205,MATCH($B2403,Menu!$B$6:$B$205,0)),"")</f>
        <v/>
      </c>
      <c r="D2403" s="18"/>
      <c r="E2403" s="8" t="str">
        <f>IFERROR(INDEX(Menu!$E$6:$E$205,MATCH($B2403,Menu!$B$6:$B$205,0)),"")</f>
        <v/>
      </c>
      <c r="F2403" s="8" t="str">
        <f t="shared" si="185"/>
        <v/>
      </c>
      <c r="G2403" s="15" t="str">
        <f>IFERROR(INDEX(Menu!$D$6:$D$205,MATCH($B2403,Menu!$B$6:$B$205,0)),"")</f>
        <v/>
      </c>
      <c r="H2403" s="15" t="str">
        <f t="shared" si="186"/>
        <v/>
      </c>
      <c r="I2403" s="15" t="str">
        <f t="shared" si="187"/>
        <v/>
      </c>
      <c r="J2403" s="10"/>
      <c r="K2403" s="10"/>
      <c r="L2403" t="str">
        <f t="shared" si="188"/>
        <v/>
      </c>
      <c r="M2403" s="14" t="str">
        <f t="shared" si="189"/>
        <v/>
      </c>
    </row>
    <row r="2404" spans="1:13" x14ac:dyDescent="0.25">
      <c r="A2404" s="16"/>
      <c r="B2404" s="10"/>
      <c r="C2404" s="14" t="str">
        <f>IFERROR(INDEX(Menu!$C$6:$C$205,MATCH($B2404,Menu!$B$6:$B$205,0)),"")</f>
        <v/>
      </c>
      <c r="D2404" s="18"/>
      <c r="E2404" s="8" t="str">
        <f>IFERROR(INDEX(Menu!$E$6:$E$205,MATCH($B2404,Menu!$B$6:$B$205,0)),"")</f>
        <v/>
      </c>
      <c r="F2404" s="8" t="str">
        <f t="shared" si="185"/>
        <v/>
      </c>
      <c r="G2404" s="15" t="str">
        <f>IFERROR(INDEX(Menu!$D$6:$D$205,MATCH($B2404,Menu!$B$6:$B$205,0)),"")</f>
        <v/>
      </c>
      <c r="H2404" s="15" t="str">
        <f t="shared" si="186"/>
        <v/>
      </c>
      <c r="I2404" s="15" t="str">
        <f t="shared" si="187"/>
        <v/>
      </c>
      <c r="J2404" s="10"/>
      <c r="K2404" s="10"/>
      <c r="L2404" t="str">
        <f t="shared" si="188"/>
        <v/>
      </c>
      <c r="M2404" s="14" t="str">
        <f t="shared" si="189"/>
        <v/>
      </c>
    </row>
    <row r="2405" spans="1:13" x14ac:dyDescent="0.25">
      <c r="A2405" s="16"/>
      <c r="B2405" s="10"/>
      <c r="C2405" s="14" t="str">
        <f>IFERROR(INDEX(Menu!$C$6:$C$205,MATCH($B2405,Menu!$B$6:$B$205,0)),"")</f>
        <v/>
      </c>
      <c r="D2405" s="18"/>
      <c r="E2405" s="8" t="str">
        <f>IFERROR(INDEX(Menu!$E$6:$E$205,MATCH($B2405,Menu!$B$6:$B$205,0)),"")</f>
        <v/>
      </c>
      <c r="F2405" s="8" t="str">
        <f t="shared" si="185"/>
        <v/>
      </c>
      <c r="G2405" s="15" t="str">
        <f>IFERROR(INDEX(Menu!$D$6:$D$205,MATCH($B2405,Menu!$B$6:$B$205,0)),"")</f>
        <v/>
      </c>
      <c r="H2405" s="15" t="str">
        <f t="shared" si="186"/>
        <v/>
      </c>
      <c r="I2405" s="15" t="str">
        <f t="shared" si="187"/>
        <v/>
      </c>
      <c r="J2405" s="10"/>
      <c r="K2405" s="10"/>
      <c r="L2405" t="str">
        <f t="shared" si="188"/>
        <v/>
      </c>
      <c r="M2405" s="14" t="str">
        <f t="shared" si="189"/>
        <v/>
      </c>
    </row>
    <row r="2406" spans="1:13" x14ac:dyDescent="0.25">
      <c r="A2406" s="16"/>
      <c r="B2406" s="10"/>
      <c r="C2406" s="14" t="str">
        <f>IFERROR(INDEX(Menu!$C$6:$C$205,MATCH($B2406,Menu!$B$6:$B$205,0)),"")</f>
        <v/>
      </c>
      <c r="D2406" s="18"/>
      <c r="E2406" s="8" t="str">
        <f>IFERROR(INDEX(Menu!$E$6:$E$205,MATCH($B2406,Menu!$B$6:$B$205,0)),"")</f>
        <v/>
      </c>
      <c r="F2406" s="8" t="str">
        <f t="shared" si="185"/>
        <v/>
      </c>
      <c r="G2406" s="15" t="str">
        <f>IFERROR(INDEX(Menu!$D$6:$D$205,MATCH($B2406,Menu!$B$6:$B$205,0)),"")</f>
        <v/>
      </c>
      <c r="H2406" s="15" t="str">
        <f t="shared" si="186"/>
        <v/>
      </c>
      <c r="I2406" s="15" t="str">
        <f t="shared" si="187"/>
        <v/>
      </c>
      <c r="J2406" s="10"/>
      <c r="K2406" s="10"/>
      <c r="L2406" t="str">
        <f t="shared" si="188"/>
        <v/>
      </c>
      <c r="M2406" s="14" t="str">
        <f t="shared" si="189"/>
        <v/>
      </c>
    </row>
    <row r="2407" spans="1:13" x14ac:dyDescent="0.25">
      <c r="A2407" s="16"/>
      <c r="B2407" s="10"/>
      <c r="C2407" s="14" t="str">
        <f>IFERROR(INDEX(Menu!$C$6:$C$205,MATCH($B2407,Menu!$B$6:$B$205,0)),"")</f>
        <v/>
      </c>
      <c r="D2407" s="18"/>
      <c r="E2407" s="8" t="str">
        <f>IFERROR(INDEX(Menu!$E$6:$E$205,MATCH($B2407,Menu!$B$6:$B$205,0)),"")</f>
        <v/>
      </c>
      <c r="F2407" s="8" t="str">
        <f t="shared" si="185"/>
        <v/>
      </c>
      <c r="G2407" s="15" t="str">
        <f>IFERROR(INDEX(Menu!$D$6:$D$205,MATCH($B2407,Menu!$B$6:$B$205,0)),"")</f>
        <v/>
      </c>
      <c r="H2407" s="15" t="str">
        <f t="shared" si="186"/>
        <v/>
      </c>
      <c r="I2407" s="15" t="str">
        <f t="shared" si="187"/>
        <v/>
      </c>
      <c r="J2407" s="10"/>
      <c r="K2407" s="10"/>
      <c r="L2407" t="str">
        <f t="shared" si="188"/>
        <v/>
      </c>
      <c r="M2407" s="14" t="str">
        <f t="shared" si="189"/>
        <v/>
      </c>
    </row>
    <row r="2408" spans="1:13" x14ac:dyDescent="0.25">
      <c r="A2408" s="16"/>
      <c r="B2408" s="10"/>
      <c r="C2408" s="14" t="str">
        <f>IFERROR(INDEX(Menu!$C$6:$C$205,MATCH($B2408,Menu!$B$6:$B$205,0)),"")</f>
        <v/>
      </c>
      <c r="D2408" s="18"/>
      <c r="E2408" s="8" t="str">
        <f>IFERROR(INDEX(Menu!$E$6:$E$205,MATCH($B2408,Menu!$B$6:$B$205,0)),"")</f>
        <v/>
      </c>
      <c r="F2408" s="8" t="str">
        <f t="shared" si="185"/>
        <v/>
      </c>
      <c r="G2408" s="15" t="str">
        <f>IFERROR(INDEX(Menu!$D$6:$D$205,MATCH($B2408,Menu!$B$6:$B$205,0)),"")</f>
        <v/>
      </c>
      <c r="H2408" s="15" t="str">
        <f t="shared" si="186"/>
        <v/>
      </c>
      <c r="I2408" s="15" t="str">
        <f t="shared" si="187"/>
        <v/>
      </c>
      <c r="J2408" s="10"/>
      <c r="K2408" s="10"/>
      <c r="L2408" t="str">
        <f t="shared" si="188"/>
        <v/>
      </c>
      <c r="M2408" s="14" t="str">
        <f t="shared" si="189"/>
        <v/>
      </c>
    </row>
    <row r="2409" spans="1:13" x14ac:dyDescent="0.25">
      <c r="A2409" s="16"/>
      <c r="B2409" s="10"/>
      <c r="C2409" s="14" t="str">
        <f>IFERROR(INDEX(Menu!$C$6:$C$205,MATCH($B2409,Menu!$B$6:$B$205,0)),"")</f>
        <v/>
      </c>
      <c r="D2409" s="18"/>
      <c r="E2409" s="8" t="str">
        <f>IFERROR(INDEX(Menu!$E$6:$E$205,MATCH($B2409,Menu!$B$6:$B$205,0)),"")</f>
        <v/>
      </c>
      <c r="F2409" s="8" t="str">
        <f t="shared" si="185"/>
        <v/>
      </c>
      <c r="G2409" s="15" t="str">
        <f>IFERROR(INDEX(Menu!$D$6:$D$205,MATCH($B2409,Menu!$B$6:$B$205,0)),"")</f>
        <v/>
      </c>
      <c r="H2409" s="15" t="str">
        <f t="shared" si="186"/>
        <v/>
      </c>
      <c r="I2409" s="15" t="str">
        <f t="shared" si="187"/>
        <v/>
      </c>
      <c r="J2409" s="10"/>
      <c r="K2409" s="10"/>
      <c r="L2409" t="str">
        <f t="shared" si="188"/>
        <v/>
      </c>
      <c r="M2409" s="14" t="str">
        <f t="shared" si="189"/>
        <v/>
      </c>
    </row>
    <row r="2410" spans="1:13" x14ac:dyDescent="0.25">
      <c r="A2410" s="16"/>
      <c r="B2410" s="10"/>
      <c r="C2410" s="14" t="str">
        <f>IFERROR(INDEX(Menu!$C$6:$C$205,MATCH($B2410,Menu!$B$6:$B$205,0)),"")</f>
        <v/>
      </c>
      <c r="D2410" s="18"/>
      <c r="E2410" s="8" t="str">
        <f>IFERROR(INDEX(Menu!$E$6:$E$205,MATCH($B2410,Menu!$B$6:$B$205,0)),"")</f>
        <v/>
      </c>
      <c r="F2410" s="8" t="str">
        <f t="shared" si="185"/>
        <v/>
      </c>
      <c r="G2410" s="15" t="str">
        <f>IFERROR(INDEX(Menu!$D$6:$D$205,MATCH($B2410,Menu!$B$6:$B$205,0)),"")</f>
        <v/>
      </c>
      <c r="H2410" s="15" t="str">
        <f t="shared" si="186"/>
        <v/>
      </c>
      <c r="I2410" s="15" t="str">
        <f t="shared" si="187"/>
        <v/>
      </c>
      <c r="J2410" s="10"/>
      <c r="K2410" s="10"/>
      <c r="L2410" t="str">
        <f t="shared" si="188"/>
        <v/>
      </c>
      <c r="M2410" s="14" t="str">
        <f t="shared" si="189"/>
        <v/>
      </c>
    </row>
    <row r="2411" spans="1:13" x14ac:dyDescent="0.25">
      <c r="A2411" s="16"/>
      <c r="B2411" s="10"/>
      <c r="C2411" s="14" t="str">
        <f>IFERROR(INDEX(Menu!$C$6:$C$205,MATCH($B2411,Menu!$B$6:$B$205,0)),"")</f>
        <v/>
      </c>
      <c r="D2411" s="18"/>
      <c r="E2411" s="8" t="str">
        <f>IFERROR(INDEX(Menu!$E$6:$E$205,MATCH($B2411,Menu!$B$6:$B$205,0)),"")</f>
        <v/>
      </c>
      <c r="F2411" s="8" t="str">
        <f t="shared" si="185"/>
        <v/>
      </c>
      <c r="G2411" s="15" t="str">
        <f>IFERROR(INDEX(Menu!$D$6:$D$205,MATCH($B2411,Menu!$B$6:$B$205,0)),"")</f>
        <v/>
      </c>
      <c r="H2411" s="15" t="str">
        <f t="shared" si="186"/>
        <v/>
      </c>
      <c r="I2411" s="15" t="str">
        <f t="shared" si="187"/>
        <v/>
      </c>
      <c r="J2411" s="10"/>
      <c r="K2411" s="10"/>
      <c r="L2411" t="str">
        <f t="shared" si="188"/>
        <v/>
      </c>
      <c r="M2411" s="14" t="str">
        <f t="shared" si="189"/>
        <v/>
      </c>
    </row>
    <row r="2412" spans="1:13" x14ac:dyDescent="0.25">
      <c r="A2412" s="16"/>
      <c r="B2412" s="10"/>
      <c r="C2412" s="14" t="str">
        <f>IFERROR(INDEX(Menu!$C$6:$C$205,MATCH($B2412,Menu!$B$6:$B$205,0)),"")</f>
        <v/>
      </c>
      <c r="D2412" s="18"/>
      <c r="E2412" s="8" t="str">
        <f>IFERROR(INDEX(Menu!$E$6:$E$205,MATCH($B2412,Menu!$B$6:$B$205,0)),"")</f>
        <v/>
      </c>
      <c r="F2412" s="8" t="str">
        <f t="shared" si="185"/>
        <v/>
      </c>
      <c r="G2412" s="15" t="str">
        <f>IFERROR(INDEX(Menu!$D$6:$D$205,MATCH($B2412,Menu!$B$6:$B$205,0)),"")</f>
        <v/>
      </c>
      <c r="H2412" s="15" t="str">
        <f t="shared" si="186"/>
        <v/>
      </c>
      <c r="I2412" s="15" t="str">
        <f t="shared" si="187"/>
        <v/>
      </c>
      <c r="J2412" s="10"/>
      <c r="K2412" s="10"/>
      <c r="L2412" t="str">
        <f t="shared" si="188"/>
        <v/>
      </c>
      <c r="M2412" s="14" t="str">
        <f t="shared" si="189"/>
        <v/>
      </c>
    </row>
    <row r="2413" spans="1:13" x14ac:dyDescent="0.25">
      <c r="A2413" s="16"/>
      <c r="B2413" s="10"/>
      <c r="C2413" s="14" t="str">
        <f>IFERROR(INDEX(Menu!$C$6:$C$205,MATCH($B2413,Menu!$B$6:$B$205,0)),"")</f>
        <v/>
      </c>
      <c r="D2413" s="18"/>
      <c r="E2413" s="8" t="str">
        <f>IFERROR(INDEX(Menu!$E$6:$E$205,MATCH($B2413,Menu!$B$6:$B$205,0)),"")</f>
        <v/>
      </c>
      <c r="F2413" s="8" t="str">
        <f t="shared" si="185"/>
        <v/>
      </c>
      <c r="G2413" s="15" t="str">
        <f>IFERROR(INDEX(Menu!$D$6:$D$205,MATCH($B2413,Menu!$B$6:$B$205,0)),"")</f>
        <v/>
      </c>
      <c r="H2413" s="15" t="str">
        <f t="shared" si="186"/>
        <v/>
      </c>
      <c r="I2413" s="15" t="str">
        <f t="shared" si="187"/>
        <v/>
      </c>
      <c r="J2413" s="10"/>
      <c r="K2413" s="10"/>
      <c r="L2413" t="str">
        <f t="shared" si="188"/>
        <v/>
      </c>
      <c r="M2413" s="14" t="str">
        <f t="shared" si="189"/>
        <v/>
      </c>
    </row>
    <row r="2414" spans="1:13" x14ac:dyDescent="0.25">
      <c r="A2414" s="16"/>
      <c r="B2414" s="10"/>
      <c r="C2414" s="14" t="str">
        <f>IFERROR(INDEX(Menu!$C$6:$C$205,MATCH($B2414,Menu!$B$6:$B$205,0)),"")</f>
        <v/>
      </c>
      <c r="D2414" s="18"/>
      <c r="E2414" s="8" t="str">
        <f>IFERROR(INDEX(Menu!$E$6:$E$205,MATCH($B2414,Menu!$B$6:$B$205,0)),"")</f>
        <v/>
      </c>
      <c r="F2414" s="8" t="str">
        <f t="shared" si="185"/>
        <v/>
      </c>
      <c r="G2414" s="15" t="str">
        <f>IFERROR(INDEX(Menu!$D$6:$D$205,MATCH($B2414,Menu!$B$6:$B$205,0)),"")</f>
        <v/>
      </c>
      <c r="H2414" s="15" t="str">
        <f t="shared" si="186"/>
        <v/>
      </c>
      <c r="I2414" s="15" t="str">
        <f t="shared" si="187"/>
        <v/>
      </c>
      <c r="J2414" s="10"/>
      <c r="K2414" s="10"/>
      <c r="L2414" t="str">
        <f t="shared" si="188"/>
        <v/>
      </c>
      <c r="M2414" s="14" t="str">
        <f t="shared" si="189"/>
        <v/>
      </c>
    </row>
    <row r="2415" spans="1:13" x14ac:dyDescent="0.25">
      <c r="A2415" s="16"/>
      <c r="B2415" s="10"/>
      <c r="C2415" s="14" t="str">
        <f>IFERROR(INDEX(Menu!$C$6:$C$205,MATCH($B2415,Menu!$B$6:$B$205,0)),"")</f>
        <v/>
      </c>
      <c r="D2415" s="18"/>
      <c r="E2415" s="8" t="str">
        <f>IFERROR(INDEX(Menu!$E$6:$E$205,MATCH($B2415,Menu!$B$6:$B$205,0)),"")</f>
        <v/>
      </c>
      <c r="F2415" s="8" t="str">
        <f t="shared" si="185"/>
        <v/>
      </c>
      <c r="G2415" s="15" t="str">
        <f>IFERROR(INDEX(Menu!$D$6:$D$205,MATCH($B2415,Menu!$B$6:$B$205,0)),"")</f>
        <v/>
      </c>
      <c r="H2415" s="15" t="str">
        <f t="shared" si="186"/>
        <v/>
      </c>
      <c r="I2415" s="15" t="str">
        <f t="shared" si="187"/>
        <v/>
      </c>
      <c r="J2415" s="10"/>
      <c r="K2415" s="10"/>
      <c r="L2415" t="str">
        <f t="shared" si="188"/>
        <v/>
      </c>
      <c r="M2415" s="14" t="str">
        <f t="shared" si="189"/>
        <v/>
      </c>
    </row>
    <row r="2416" spans="1:13" x14ac:dyDescent="0.25">
      <c r="A2416" s="16"/>
      <c r="B2416" s="10"/>
      <c r="C2416" s="14" t="str">
        <f>IFERROR(INDEX(Menu!$C$6:$C$205,MATCH($B2416,Menu!$B$6:$B$205,0)),"")</f>
        <v/>
      </c>
      <c r="D2416" s="18"/>
      <c r="E2416" s="8" t="str">
        <f>IFERROR(INDEX(Menu!$E$6:$E$205,MATCH($B2416,Menu!$B$6:$B$205,0)),"")</f>
        <v/>
      </c>
      <c r="F2416" s="8" t="str">
        <f t="shared" si="185"/>
        <v/>
      </c>
      <c r="G2416" s="15" t="str">
        <f>IFERROR(INDEX(Menu!$D$6:$D$205,MATCH($B2416,Menu!$B$6:$B$205,0)),"")</f>
        <v/>
      </c>
      <c r="H2416" s="15" t="str">
        <f t="shared" si="186"/>
        <v/>
      </c>
      <c r="I2416" s="15" t="str">
        <f t="shared" si="187"/>
        <v/>
      </c>
      <c r="J2416" s="10"/>
      <c r="K2416" s="10"/>
      <c r="L2416" t="str">
        <f t="shared" si="188"/>
        <v/>
      </c>
      <c r="M2416" s="14" t="str">
        <f t="shared" si="189"/>
        <v/>
      </c>
    </row>
    <row r="2417" spans="1:13" x14ac:dyDescent="0.25">
      <c r="A2417" s="16"/>
      <c r="B2417" s="10"/>
      <c r="C2417" s="14" t="str">
        <f>IFERROR(INDEX(Menu!$C$6:$C$205,MATCH($B2417,Menu!$B$6:$B$205,0)),"")</f>
        <v/>
      </c>
      <c r="D2417" s="18"/>
      <c r="E2417" s="8" t="str">
        <f>IFERROR(INDEX(Menu!$E$6:$E$205,MATCH($B2417,Menu!$B$6:$B$205,0)),"")</f>
        <v/>
      </c>
      <c r="F2417" s="8" t="str">
        <f t="shared" si="185"/>
        <v/>
      </c>
      <c r="G2417" s="15" t="str">
        <f>IFERROR(INDEX(Menu!$D$6:$D$205,MATCH($B2417,Menu!$B$6:$B$205,0)),"")</f>
        <v/>
      </c>
      <c r="H2417" s="15" t="str">
        <f t="shared" si="186"/>
        <v/>
      </c>
      <c r="I2417" s="15" t="str">
        <f t="shared" si="187"/>
        <v/>
      </c>
      <c r="J2417" s="10"/>
      <c r="K2417" s="10"/>
      <c r="L2417" t="str">
        <f t="shared" si="188"/>
        <v/>
      </c>
      <c r="M2417" s="14" t="str">
        <f t="shared" si="189"/>
        <v/>
      </c>
    </row>
    <row r="2418" spans="1:13" x14ac:dyDescent="0.25">
      <c r="A2418" s="16"/>
      <c r="B2418" s="10"/>
      <c r="C2418" s="14" t="str">
        <f>IFERROR(INDEX(Menu!$C$6:$C$205,MATCH($B2418,Menu!$B$6:$B$205,0)),"")</f>
        <v/>
      </c>
      <c r="D2418" s="18"/>
      <c r="E2418" s="8" t="str">
        <f>IFERROR(INDEX(Menu!$E$6:$E$205,MATCH($B2418,Menu!$B$6:$B$205,0)),"")</f>
        <v/>
      </c>
      <c r="F2418" s="8" t="str">
        <f t="shared" si="185"/>
        <v/>
      </c>
      <c r="G2418" s="15" t="str">
        <f>IFERROR(INDEX(Menu!$D$6:$D$205,MATCH($B2418,Menu!$B$6:$B$205,0)),"")</f>
        <v/>
      </c>
      <c r="H2418" s="15" t="str">
        <f t="shared" si="186"/>
        <v/>
      </c>
      <c r="I2418" s="15" t="str">
        <f t="shared" si="187"/>
        <v/>
      </c>
      <c r="J2418" s="10"/>
      <c r="K2418" s="10"/>
      <c r="L2418" t="str">
        <f t="shared" si="188"/>
        <v/>
      </c>
      <c r="M2418" s="14" t="str">
        <f t="shared" si="189"/>
        <v/>
      </c>
    </row>
    <row r="2419" spans="1:13" x14ac:dyDescent="0.25">
      <c r="A2419" s="16"/>
      <c r="B2419" s="10"/>
      <c r="C2419" s="14" t="str">
        <f>IFERROR(INDEX(Menu!$C$6:$C$205,MATCH($B2419,Menu!$B$6:$B$205,0)),"")</f>
        <v/>
      </c>
      <c r="D2419" s="18"/>
      <c r="E2419" s="8" t="str">
        <f>IFERROR(INDEX(Menu!$E$6:$E$205,MATCH($B2419,Menu!$B$6:$B$205,0)),"")</f>
        <v/>
      </c>
      <c r="F2419" s="8" t="str">
        <f t="shared" si="185"/>
        <v/>
      </c>
      <c r="G2419" s="15" t="str">
        <f>IFERROR(INDEX(Menu!$D$6:$D$205,MATCH($B2419,Menu!$B$6:$B$205,0)),"")</f>
        <v/>
      </c>
      <c r="H2419" s="15" t="str">
        <f t="shared" si="186"/>
        <v/>
      </c>
      <c r="I2419" s="15" t="str">
        <f t="shared" si="187"/>
        <v/>
      </c>
      <c r="J2419" s="10"/>
      <c r="K2419" s="10"/>
      <c r="L2419" t="str">
        <f t="shared" si="188"/>
        <v/>
      </c>
      <c r="M2419" s="14" t="str">
        <f t="shared" si="189"/>
        <v/>
      </c>
    </row>
    <row r="2420" spans="1:13" x14ac:dyDescent="0.25">
      <c r="A2420" s="16"/>
      <c r="B2420" s="10"/>
      <c r="C2420" s="14" t="str">
        <f>IFERROR(INDEX(Menu!$C$6:$C$205,MATCH($B2420,Menu!$B$6:$B$205,0)),"")</f>
        <v/>
      </c>
      <c r="D2420" s="18"/>
      <c r="E2420" s="8" t="str">
        <f>IFERROR(INDEX(Menu!$E$6:$E$205,MATCH($B2420,Menu!$B$6:$B$205,0)),"")</f>
        <v/>
      </c>
      <c r="F2420" s="8" t="str">
        <f t="shared" si="185"/>
        <v/>
      </c>
      <c r="G2420" s="15" t="str">
        <f>IFERROR(INDEX(Menu!$D$6:$D$205,MATCH($B2420,Menu!$B$6:$B$205,0)),"")</f>
        <v/>
      </c>
      <c r="H2420" s="15" t="str">
        <f t="shared" si="186"/>
        <v/>
      </c>
      <c r="I2420" s="15" t="str">
        <f t="shared" si="187"/>
        <v/>
      </c>
      <c r="J2420" s="10"/>
      <c r="K2420" s="10"/>
      <c r="L2420" t="str">
        <f t="shared" si="188"/>
        <v/>
      </c>
      <c r="M2420" s="14" t="str">
        <f t="shared" si="189"/>
        <v/>
      </c>
    </row>
    <row r="2421" spans="1:13" x14ac:dyDescent="0.25">
      <c r="A2421" s="16"/>
      <c r="B2421" s="10"/>
      <c r="C2421" s="14" t="str">
        <f>IFERROR(INDEX(Menu!$C$6:$C$205,MATCH($B2421,Menu!$B$6:$B$205,0)),"")</f>
        <v/>
      </c>
      <c r="D2421" s="18"/>
      <c r="E2421" s="8" t="str">
        <f>IFERROR(INDEX(Menu!$E$6:$E$205,MATCH($B2421,Menu!$B$6:$B$205,0)),"")</f>
        <v/>
      </c>
      <c r="F2421" s="8" t="str">
        <f t="shared" si="185"/>
        <v/>
      </c>
      <c r="G2421" s="15" t="str">
        <f>IFERROR(INDEX(Menu!$D$6:$D$205,MATCH($B2421,Menu!$B$6:$B$205,0)),"")</f>
        <v/>
      </c>
      <c r="H2421" s="15" t="str">
        <f t="shared" si="186"/>
        <v/>
      </c>
      <c r="I2421" s="15" t="str">
        <f t="shared" si="187"/>
        <v/>
      </c>
      <c r="J2421" s="10"/>
      <c r="K2421" s="10"/>
      <c r="L2421" t="str">
        <f t="shared" si="188"/>
        <v/>
      </c>
      <c r="M2421" s="14" t="str">
        <f t="shared" si="189"/>
        <v/>
      </c>
    </row>
    <row r="2422" spans="1:13" x14ac:dyDescent="0.25">
      <c r="A2422" s="16"/>
      <c r="B2422" s="10"/>
      <c r="C2422" s="14" t="str">
        <f>IFERROR(INDEX(Menu!$C$6:$C$205,MATCH($B2422,Menu!$B$6:$B$205,0)),"")</f>
        <v/>
      </c>
      <c r="D2422" s="18"/>
      <c r="E2422" s="8" t="str">
        <f>IFERROR(INDEX(Menu!$E$6:$E$205,MATCH($B2422,Menu!$B$6:$B$205,0)),"")</f>
        <v/>
      </c>
      <c r="F2422" s="8" t="str">
        <f t="shared" si="185"/>
        <v/>
      </c>
      <c r="G2422" s="15" t="str">
        <f>IFERROR(INDEX(Menu!$D$6:$D$205,MATCH($B2422,Menu!$B$6:$B$205,0)),"")</f>
        <v/>
      </c>
      <c r="H2422" s="15" t="str">
        <f t="shared" si="186"/>
        <v/>
      </c>
      <c r="I2422" s="15" t="str">
        <f t="shared" si="187"/>
        <v/>
      </c>
      <c r="J2422" s="10"/>
      <c r="K2422" s="10"/>
      <c r="L2422" t="str">
        <f t="shared" si="188"/>
        <v/>
      </c>
      <c r="M2422" s="14" t="str">
        <f t="shared" si="189"/>
        <v/>
      </c>
    </row>
    <row r="2423" spans="1:13" x14ac:dyDescent="0.25">
      <c r="A2423" s="16"/>
      <c r="B2423" s="10"/>
      <c r="C2423" s="14" t="str">
        <f>IFERROR(INDEX(Menu!$C$6:$C$205,MATCH($B2423,Menu!$B$6:$B$205,0)),"")</f>
        <v/>
      </c>
      <c r="D2423" s="18"/>
      <c r="E2423" s="8" t="str">
        <f>IFERROR(INDEX(Menu!$E$6:$E$205,MATCH($B2423,Menu!$B$6:$B$205,0)),"")</f>
        <v/>
      </c>
      <c r="F2423" s="8" t="str">
        <f t="shared" si="185"/>
        <v/>
      </c>
      <c r="G2423" s="15" t="str">
        <f>IFERROR(INDEX(Menu!$D$6:$D$205,MATCH($B2423,Menu!$B$6:$B$205,0)),"")</f>
        <v/>
      </c>
      <c r="H2423" s="15" t="str">
        <f t="shared" si="186"/>
        <v/>
      </c>
      <c r="I2423" s="15" t="str">
        <f t="shared" si="187"/>
        <v/>
      </c>
      <c r="J2423" s="10"/>
      <c r="K2423" s="10"/>
      <c r="L2423" t="str">
        <f t="shared" si="188"/>
        <v/>
      </c>
      <c r="M2423" s="14" t="str">
        <f t="shared" si="189"/>
        <v/>
      </c>
    </row>
    <row r="2424" spans="1:13" x14ac:dyDescent="0.25">
      <c r="A2424" s="16"/>
      <c r="B2424" s="10"/>
      <c r="C2424" s="14" t="str">
        <f>IFERROR(INDEX(Menu!$C$6:$C$205,MATCH($B2424,Menu!$B$6:$B$205,0)),"")</f>
        <v/>
      </c>
      <c r="D2424" s="18"/>
      <c r="E2424" s="8" t="str">
        <f>IFERROR(INDEX(Menu!$E$6:$E$205,MATCH($B2424,Menu!$B$6:$B$205,0)),"")</f>
        <v/>
      </c>
      <c r="F2424" s="8" t="str">
        <f t="shared" si="185"/>
        <v/>
      </c>
      <c r="G2424" s="15" t="str">
        <f>IFERROR(INDEX(Menu!$D$6:$D$205,MATCH($B2424,Menu!$B$6:$B$205,0)),"")</f>
        <v/>
      </c>
      <c r="H2424" s="15" t="str">
        <f t="shared" si="186"/>
        <v/>
      </c>
      <c r="I2424" s="15" t="str">
        <f t="shared" si="187"/>
        <v/>
      </c>
      <c r="J2424" s="10"/>
      <c r="K2424" s="10"/>
      <c r="L2424" t="str">
        <f t="shared" si="188"/>
        <v/>
      </c>
      <c r="M2424" s="14" t="str">
        <f t="shared" si="189"/>
        <v/>
      </c>
    </row>
    <row r="2425" spans="1:13" x14ac:dyDescent="0.25">
      <c r="A2425" s="16"/>
      <c r="B2425" s="10"/>
      <c r="C2425" s="14" t="str">
        <f>IFERROR(INDEX(Menu!$C$6:$C$205,MATCH($B2425,Menu!$B$6:$B$205,0)),"")</f>
        <v/>
      </c>
      <c r="D2425" s="18"/>
      <c r="E2425" s="8" t="str">
        <f>IFERROR(INDEX(Menu!$E$6:$E$205,MATCH($B2425,Menu!$B$6:$B$205,0)),"")</f>
        <v/>
      </c>
      <c r="F2425" s="8" t="str">
        <f t="shared" si="185"/>
        <v/>
      </c>
      <c r="G2425" s="15" t="str">
        <f>IFERROR(INDEX(Menu!$D$6:$D$205,MATCH($B2425,Menu!$B$6:$B$205,0)),"")</f>
        <v/>
      </c>
      <c r="H2425" s="15" t="str">
        <f t="shared" si="186"/>
        <v/>
      </c>
      <c r="I2425" s="15" t="str">
        <f t="shared" si="187"/>
        <v/>
      </c>
      <c r="J2425" s="10"/>
      <c r="K2425" s="10"/>
      <c r="L2425" t="str">
        <f t="shared" si="188"/>
        <v/>
      </c>
      <c r="M2425" s="14" t="str">
        <f t="shared" si="189"/>
        <v/>
      </c>
    </row>
    <row r="2426" spans="1:13" x14ac:dyDescent="0.25">
      <c r="A2426" s="16"/>
      <c r="B2426" s="10"/>
      <c r="C2426" s="14" t="str">
        <f>IFERROR(INDEX(Menu!$C$6:$C$205,MATCH($B2426,Menu!$B$6:$B$205,0)),"")</f>
        <v/>
      </c>
      <c r="D2426" s="18"/>
      <c r="E2426" s="8" t="str">
        <f>IFERROR(INDEX(Menu!$E$6:$E$205,MATCH($B2426,Menu!$B$6:$B$205,0)),"")</f>
        <v/>
      </c>
      <c r="F2426" s="8" t="str">
        <f t="shared" si="185"/>
        <v/>
      </c>
      <c r="G2426" s="15" t="str">
        <f>IFERROR(INDEX(Menu!$D$6:$D$205,MATCH($B2426,Menu!$B$6:$B$205,0)),"")</f>
        <v/>
      </c>
      <c r="H2426" s="15" t="str">
        <f t="shared" si="186"/>
        <v/>
      </c>
      <c r="I2426" s="15" t="str">
        <f t="shared" si="187"/>
        <v/>
      </c>
      <c r="J2426" s="10"/>
      <c r="K2426" s="10"/>
      <c r="L2426" t="str">
        <f t="shared" si="188"/>
        <v/>
      </c>
      <c r="M2426" s="14" t="str">
        <f t="shared" si="189"/>
        <v/>
      </c>
    </row>
    <row r="2427" spans="1:13" x14ac:dyDescent="0.25">
      <c r="A2427" s="16"/>
      <c r="B2427" s="10"/>
      <c r="C2427" s="14" t="str">
        <f>IFERROR(INDEX(Menu!$C$6:$C$205,MATCH($B2427,Menu!$B$6:$B$205,0)),"")</f>
        <v/>
      </c>
      <c r="D2427" s="18"/>
      <c r="E2427" s="8" t="str">
        <f>IFERROR(INDEX(Menu!$E$6:$E$205,MATCH($B2427,Menu!$B$6:$B$205,0)),"")</f>
        <v/>
      </c>
      <c r="F2427" s="8" t="str">
        <f t="shared" si="185"/>
        <v/>
      </c>
      <c r="G2427" s="15" t="str">
        <f>IFERROR(INDEX(Menu!$D$6:$D$205,MATCH($B2427,Menu!$B$6:$B$205,0)),"")</f>
        <v/>
      </c>
      <c r="H2427" s="15" t="str">
        <f t="shared" si="186"/>
        <v/>
      </c>
      <c r="I2427" s="15" t="str">
        <f t="shared" si="187"/>
        <v/>
      </c>
      <c r="J2427" s="10"/>
      <c r="K2427" s="10"/>
      <c r="L2427" t="str">
        <f t="shared" si="188"/>
        <v/>
      </c>
      <c r="M2427" s="14" t="str">
        <f t="shared" si="189"/>
        <v/>
      </c>
    </row>
    <row r="2428" spans="1:13" x14ac:dyDescent="0.25">
      <c r="A2428" s="16"/>
      <c r="B2428" s="10"/>
      <c r="C2428" s="14" t="str">
        <f>IFERROR(INDEX(Menu!$C$6:$C$205,MATCH($B2428,Menu!$B$6:$B$205,0)),"")</f>
        <v/>
      </c>
      <c r="D2428" s="18"/>
      <c r="E2428" s="8" t="str">
        <f>IFERROR(INDEX(Menu!$E$6:$E$205,MATCH($B2428,Menu!$B$6:$B$205,0)),"")</f>
        <v/>
      </c>
      <c r="F2428" s="8" t="str">
        <f t="shared" si="185"/>
        <v/>
      </c>
      <c r="G2428" s="15" t="str">
        <f>IFERROR(INDEX(Menu!$D$6:$D$205,MATCH($B2428,Menu!$B$6:$B$205,0)),"")</f>
        <v/>
      </c>
      <c r="H2428" s="15" t="str">
        <f t="shared" si="186"/>
        <v/>
      </c>
      <c r="I2428" s="15" t="str">
        <f t="shared" si="187"/>
        <v/>
      </c>
      <c r="J2428" s="10"/>
      <c r="K2428" s="10"/>
      <c r="L2428" t="str">
        <f t="shared" si="188"/>
        <v/>
      </c>
      <c r="M2428" s="14" t="str">
        <f t="shared" si="189"/>
        <v/>
      </c>
    </row>
    <row r="2429" spans="1:13" x14ac:dyDescent="0.25">
      <c r="A2429" s="16"/>
      <c r="B2429" s="10"/>
      <c r="C2429" s="14" t="str">
        <f>IFERROR(INDEX(Menu!$C$6:$C$205,MATCH($B2429,Menu!$B$6:$B$205,0)),"")</f>
        <v/>
      </c>
      <c r="D2429" s="18"/>
      <c r="E2429" s="8" t="str">
        <f>IFERROR(INDEX(Menu!$E$6:$E$205,MATCH($B2429,Menu!$B$6:$B$205,0)),"")</f>
        <v/>
      </c>
      <c r="F2429" s="8" t="str">
        <f t="shared" si="185"/>
        <v/>
      </c>
      <c r="G2429" s="15" t="str">
        <f>IFERROR(INDEX(Menu!$D$6:$D$205,MATCH($B2429,Menu!$B$6:$B$205,0)),"")</f>
        <v/>
      </c>
      <c r="H2429" s="15" t="str">
        <f t="shared" si="186"/>
        <v/>
      </c>
      <c r="I2429" s="15" t="str">
        <f t="shared" si="187"/>
        <v/>
      </c>
      <c r="J2429" s="10"/>
      <c r="K2429" s="10"/>
      <c r="L2429" t="str">
        <f t="shared" si="188"/>
        <v/>
      </c>
      <c r="M2429" s="14" t="str">
        <f t="shared" si="189"/>
        <v/>
      </c>
    </row>
    <row r="2430" spans="1:13" x14ac:dyDescent="0.25">
      <c r="A2430" s="16"/>
      <c r="B2430" s="10"/>
      <c r="C2430" s="14" t="str">
        <f>IFERROR(INDEX(Menu!$C$6:$C$205,MATCH($B2430,Menu!$B$6:$B$205,0)),"")</f>
        <v/>
      </c>
      <c r="D2430" s="18"/>
      <c r="E2430" s="8" t="str">
        <f>IFERROR(INDEX(Menu!$E$6:$E$205,MATCH($B2430,Menu!$B$6:$B$205,0)),"")</f>
        <v/>
      </c>
      <c r="F2430" s="8" t="str">
        <f t="shared" si="185"/>
        <v/>
      </c>
      <c r="G2430" s="15" t="str">
        <f>IFERROR(INDEX(Menu!$D$6:$D$205,MATCH($B2430,Menu!$B$6:$B$205,0)),"")</f>
        <v/>
      </c>
      <c r="H2430" s="15" t="str">
        <f t="shared" si="186"/>
        <v/>
      </c>
      <c r="I2430" s="15" t="str">
        <f t="shared" si="187"/>
        <v/>
      </c>
      <c r="J2430" s="10"/>
      <c r="K2430" s="10"/>
      <c r="L2430" t="str">
        <f t="shared" si="188"/>
        <v/>
      </c>
      <c r="M2430" s="14" t="str">
        <f t="shared" si="189"/>
        <v/>
      </c>
    </row>
    <row r="2431" spans="1:13" x14ac:dyDescent="0.25">
      <c r="A2431" s="16"/>
      <c r="B2431" s="10"/>
      <c r="C2431" s="14" t="str">
        <f>IFERROR(INDEX(Menu!$C$6:$C$205,MATCH($B2431,Menu!$B$6:$B$205,0)),"")</f>
        <v/>
      </c>
      <c r="D2431" s="18"/>
      <c r="E2431" s="8" t="str">
        <f>IFERROR(INDEX(Menu!$E$6:$E$205,MATCH($B2431,Menu!$B$6:$B$205,0)),"")</f>
        <v/>
      </c>
      <c r="F2431" s="8" t="str">
        <f t="shared" si="185"/>
        <v/>
      </c>
      <c r="G2431" s="15" t="str">
        <f>IFERROR(INDEX(Menu!$D$6:$D$205,MATCH($B2431,Menu!$B$6:$B$205,0)),"")</f>
        <v/>
      </c>
      <c r="H2431" s="15" t="str">
        <f t="shared" si="186"/>
        <v/>
      </c>
      <c r="I2431" s="15" t="str">
        <f t="shared" si="187"/>
        <v/>
      </c>
      <c r="J2431" s="10"/>
      <c r="K2431" s="10"/>
      <c r="L2431" t="str">
        <f t="shared" si="188"/>
        <v/>
      </c>
      <c r="M2431" s="14" t="str">
        <f t="shared" si="189"/>
        <v/>
      </c>
    </row>
    <row r="2432" spans="1:13" x14ac:dyDescent="0.25">
      <c r="A2432" s="16"/>
      <c r="B2432" s="10"/>
      <c r="C2432" s="14" t="str">
        <f>IFERROR(INDEX(Menu!$C$6:$C$205,MATCH($B2432,Menu!$B$6:$B$205,0)),"")</f>
        <v/>
      </c>
      <c r="D2432" s="18"/>
      <c r="E2432" s="8" t="str">
        <f>IFERROR(INDEX(Menu!$E$6:$E$205,MATCH($B2432,Menu!$B$6:$B$205,0)),"")</f>
        <v/>
      </c>
      <c r="F2432" s="8" t="str">
        <f t="shared" si="185"/>
        <v/>
      </c>
      <c r="G2432" s="15" t="str">
        <f>IFERROR(INDEX(Menu!$D$6:$D$205,MATCH($B2432,Menu!$B$6:$B$205,0)),"")</f>
        <v/>
      </c>
      <c r="H2432" s="15" t="str">
        <f t="shared" si="186"/>
        <v/>
      </c>
      <c r="I2432" s="15" t="str">
        <f t="shared" si="187"/>
        <v/>
      </c>
      <c r="J2432" s="10"/>
      <c r="K2432" s="10"/>
      <c r="L2432" t="str">
        <f t="shared" si="188"/>
        <v/>
      </c>
      <c r="M2432" s="14" t="str">
        <f t="shared" si="189"/>
        <v/>
      </c>
    </row>
    <row r="2433" spans="1:13" x14ac:dyDescent="0.25">
      <c r="A2433" s="16"/>
      <c r="B2433" s="10"/>
      <c r="C2433" s="14" t="str">
        <f>IFERROR(INDEX(Menu!$C$6:$C$205,MATCH($B2433,Menu!$B$6:$B$205,0)),"")</f>
        <v/>
      </c>
      <c r="D2433" s="18"/>
      <c r="E2433" s="8" t="str">
        <f>IFERROR(INDEX(Menu!$E$6:$E$205,MATCH($B2433,Menu!$B$6:$B$205,0)),"")</f>
        <v/>
      </c>
      <c r="F2433" s="8" t="str">
        <f t="shared" si="185"/>
        <v/>
      </c>
      <c r="G2433" s="15" t="str">
        <f>IFERROR(INDEX(Menu!$D$6:$D$205,MATCH($B2433,Menu!$B$6:$B$205,0)),"")</f>
        <v/>
      </c>
      <c r="H2433" s="15" t="str">
        <f t="shared" si="186"/>
        <v/>
      </c>
      <c r="I2433" s="15" t="str">
        <f t="shared" si="187"/>
        <v/>
      </c>
      <c r="J2433" s="10"/>
      <c r="K2433" s="10"/>
      <c r="L2433" t="str">
        <f t="shared" si="188"/>
        <v/>
      </c>
      <c r="M2433" s="14" t="str">
        <f t="shared" si="189"/>
        <v/>
      </c>
    </row>
    <row r="2434" spans="1:13" x14ac:dyDescent="0.25">
      <c r="A2434" s="16"/>
      <c r="B2434" s="10"/>
      <c r="C2434" s="14" t="str">
        <f>IFERROR(INDEX(Menu!$C$6:$C$205,MATCH($B2434,Menu!$B$6:$B$205,0)),"")</f>
        <v/>
      </c>
      <c r="D2434" s="18"/>
      <c r="E2434" s="8" t="str">
        <f>IFERROR(INDEX(Menu!$E$6:$E$205,MATCH($B2434,Menu!$B$6:$B$205,0)),"")</f>
        <v/>
      </c>
      <c r="F2434" s="8" t="str">
        <f t="shared" si="185"/>
        <v/>
      </c>
      <c r="G2434" s="15" t="str">
        <f>IFERROR(INDEX(Menu!$D$6:$D$205,MATCH($B2434,Menu!$B$6:$B$205,0)),"")</f>
        <v/>
      </c>
      <c r="H2434" s="15" t="str">
        <f t="shared" si="186"/>
        <v/>
      </c>
      <c r="I2434" s="15" t="str">
        <f t="shared" si="187"/>
        <v/>
      </c>
      <c r="J2434" s="10"/>
      <c r="K2434" s="10"/>
      <c r="L2434" t="str">
        <f t="shared" si="188"/>
        <v/>
      </c>
      <c r="M2434" s="14" t="str">
        <f t="shared" si="189"/>
        <v/>
      </c>
    </row>
    <row r="2435" spans="1:13" x14ac:dyDescent="0.25">
      <c r="A2435" s="16"/>
      <c r="B2435" s="10"/>
      <c r="C2435" s="14" t="str">
        <f>IFERROR(INDEX(Menu!$C$6:$C$205,MATCH($B2435,Menu!$B$6:$B$205,0)),"")</f>
        <v/>
      </c>
      <c r="D2435" s="18"/>
      <c r="E2435" s="8" t="str">
        <f>IFERROR(INDEX(Menu!$E$6:$E$205,MATCH($B2435,Menu!$B$6:$B$205,0)),"")</f>
        <v/>
      </c>
      <c r="F2435" s="8" t="str">
        <f t="shared" si="185"/>
        <v/>
      </c>
      <c r="G2435" s="15" t="str">
        <f>IFERROR(INDEX(Menu!$D$6:$D$205,MATCH($B2435,Menu!$B$6:$B$205,0)),"")</f>
        <v/>
      </c>
      <c r="H2435" s="15" t="str">
        <f t="shared" si="186"/>
        <v/>
      </c>
      <c r="I2435" s="15" t="str">
        <f t="shared" si="187"/>
        <v/>
      </c>
      <c r="J2435" s="10"/>
      <c r="K2435" s="10"/>
      <c r="L2435" t="str">
        <f t="shared" si="188"/>
        <v/>
      </c>
      <c r="M2435" s="14" t="str">
        <f t="shared" si="189"/>
        <v/>
      </c>
    </row>
    <row r="2436" spans="1:13" x14ac:dyDescent="0.25">
      <c r="A2436" s="16"/>
      <c r="B2436" s="10"/>
      <c r="C2436" s="14" t="str">
        <f>IFERROR(INDEX(Menu!$C$6:$C$205,MATCH($B2436,Menu!$B$6:$B$205,0)),"")</f>
        <v/>
      </c>
      <c r="D2436" s="18"/>
      <c r="E2436" s="8" t="str">
        <f>IFERROR(INDEX(Menu!$E$6:$E$205,MATCH($B2436,Menu!$B$6:$B$205,0)),"")</f>
        <v/>
      </c>
      <c r="F2436" s="8" t="str">
        <f t="shared" si="185"/>
        <v/>
      </c>
      <c r="G2436" s="15" t="str">
        <f>IFERROR(INDEX(Menu!$D$6:$D$205,MATCH($B2436,Menu!$B$6:$B$205,0)),"")</f>
        <v/>
      </c>
      <c r="H2436" s="15" t="str">
        <f t="shared" si="186"/>
        <v/>
      </c>
      <c r="I2436" s="15" t="str">
        <f t="shared" si="187"/>
        <v/>
      </c>
      <c r="J2436" s="10"/>
      <c r="K2436" s="10"/>
      <c r="L2436" t="str">
        <f t="shared" si="188"/>
        <v/>
      </c>
      <c r="M2436" s="14" t="str">
        <f t="shared" si="189"/>
        <v/>
      </c>
    </row>
    <row r="2437" spans="1:13" x14ac:dyDescent="0.25">
      <c r="A2437" s="16"/>
      <c r="B2437" s="10"/>
      <c r="C2437" s="14" t="str">
        <f>IFERROR(INDEX(Menu!$C$6:$C$205,MATCH($B2437,Menu!$B$6:$B$205,0)),"")</f>
        <v/>
      </c>
      <c r="D2437" s="18"/>
      <c r="E2437" s="8" t="str">
        <f>IFERROR(INDEX(Menu!$E$6:$E$205,MATCH($B2437,Menu!$B$6:$B$205,0)),"")</f>
        <v/>
      </c>
      <c r="F2437" s="8" t="str">
        <f t="shared" si="185"/>
        <v/>
      </c>
      <c r="G2437" s="15" t="str">
        <f>IFERROR(INDEX(Menu!$D$6:$D$205,MATCH($B2437,Menu!$B$6:$B$205,0)),"")</f>
        <v/>
      </c>
      <c r="H2437" s="15" t="str">
        <f t="shared" si="186"/>
        <v/>
      </c>
      <c r="I2437" s="15" t="str">
        <f t="shared" si="187"/>
        <v/>
      </c>
      <c r="J2437" s="10"/>
      <c r="K2437" s="10"/>
      <c r="L2437" t="str">
        <f t="shared" si="188"/>
        <v/>
      </c>
      <c r="M2437" s="14" t="str">
        <f t="shared" si="189"/>
        <v/>
      </c>
    </row>
    <row r="2438" spans="1:13" x14ac:dyDescent="0.25">
      <c r="A2438" s="16"/>
      <c r="B2438" s="10"/>
      <c r="C2438" s="14" t="str">
        <f>IFERROR(INDEX(Menu!$C$6:$C$205,MATCH($B2438,Menu!$B$6:$B$205,0)),"")</f>
        <v/>
      </c>
      <c r="D2438" s="18"/>
      <c r="E2438" s="8" t="str">
        <f>IFERROR(INDEX(Menu!$E$6:$E$205,MATCH($B2438,Menu!$B$6:$B$205,0)),"")</f>
        <v/>
      </c>
      <c r="F2438" s="8" t="str">
        <f t="shared" ref="F2438:F2501" si="190">IF(OR($D2438="",$E2438=""),"",$D2438*$E2438)</f>
        <v/>
      </c>
      <c r="G2438" s="15" t="str">
        <f>IFERROR(INDEX(Menu!$D$6:$D$205,MATCH($B2438,Menu!$B$6:$B$205,0)),"")</f>
        <v/>
      </c>
      <c r="H2438" s="15" t="str">
        <f t="shared" ref="H2438:H2501" si="191">IF(OR($D2438="",$G2438=""),"",$D2438*$G2438)</f>
        <v/>
      </c>
      <c r="I2438" s="15" t="str">
        <f t="shared" ref="I2438:I2501" si="192">IF(OR($F2438="",$H2438=""),"",$F2438-$H2438)</f>
        <v/>
      </c>
      <c r="J2438" s="10"/>
      <c r="K2438" s="10"/>
      <c r="L2438" t="str">
        <f t="shared" ref="L2438:L2501" si="193">IF($A2438="","",CHOOSE(WEEKDAY($A2438,2),"Lunes","Martes","Miercoles","Jueves","Viernes","Sabado","Domingo"))</f>
        <v/>
      </c>
      <c r="M2438" s="14" t="str">
        <f t="shared" ref="M2438:M2501" si="194">IF($A2438="","",TEXT($A2438,"YYYY-MM"))</f>
        <v/>
      </c>
    </row>
    <row r="2439" spans="1:13" x14ac:dyDescent="0.25">
      <c r="A2439" s="16"/>
      <c r="B2439" s="10"/>
      <c r="C2439" s="14" t="str">
        <f>IFERROR(INDEX(Menu!$C$6:$C$205,MATCH($B2439,Menu!$B$6:$B$205,0)),"")</f>
        <v/>
      </c>
      <c r="D2439" s="18"/>
      <c r="E2439" s="8" t="str">
        <f>IFERROR(INDEX(Menu!$E$6:$E$205,MATCH($B2439,Menu!$B$6:$B$205,0)),"")</f>
        <v/>
      </c>
      <c r="F2439" s="8" t="str">
        <f t="shared" si="190"/>
        <v/>
      </c>
      <c r="G2439" s="15" t="str">
        <f>IFERROR(INDEX(Menu!$D$6:$D$205,MATCH($B2439,Menu!$B$6:$B$205,0)),"")</f>
        <v/>
      </c>
      <c r="H2439" s="15" t="str">
        <f t="shared" si="191"/>
        <v/>
      </c>
      <c r="I2439" s="15" t="str">
        <f t="shared" si="192"/>
        <v/>
      </c>
      <c r="J2439" s="10"/>
      <c r="K2439" s="10"/>
      <c r="L2439" t="str">
        <f t="shared" si="193"/>
        <v/>
      </c>
      <c r="M2439" s="14" t="str">
        <f t="shared" si="194"/>
        <v/>
      </c>
    </row>
    <row r="2440" spans="1:13" x14ac:dyDescent="0.25">
      <c r="A2440" s="16"/>
      <c r="B2440" s="10"/>
      <c r="C2440" s="14" t="str">
        <f>IFERROR(INDEX(Menu!$C$6:$C$205,MATCH($B2440,Menu!$B$6:$B$205,0)),"")</f>
        <v/>
      </c>
      <c r="D2440" s="18"/>
      <c r="E2440" s="8" t="str">
        <f>IFERROR(INDEX(Menu!$E$6:$E$205,MATCH($B2440,Menu!$B$6:$B$205,0)),"")</f>
        <v/>
      </c>
      <c r="F2440" s="8" t="str">
        <f t="shared" si="190"/>
        <v/>
      </c>
      <c r="G2440" s="15" t="str">
        <f>IFERROR(INDEX(Menu!$D$6:$D$205,MATCH($B2440,Menu!$B$6:$B$205,0)),"")</f>
        <v/>
      </c>
      <c r="H2440" s="15" t="str">
        <f t="shared" si="191"/>
        <v/>
      </c>
      <c r="I2440" s="15" t="str">
        <f t="shared" si="192"/>
        <v/>
      </c>
      <c r="J2440" s="10"/>
      <c r="K2440" s="10"/>
      <c r="L2440" t="str">
        <f t="shared" si="193"/>
        <v/>
      </c>
      <c r="M2440" s="14" t="str">
        <f t="shared" si="194"/>
        <v/>
      </c>
    </row>
    <row r="2441" spans="1:13" x14ac:dyDescent="0.25">
      <c r="A2441" s="16"/>
      <c r="B2441" s="10"/>
      <c r="C2441" s="14" t="str">
        <f>IFERROR(INDEX(Menu!$C$6:$C$205,MATCH($B2441,Menu!$B$6:$B$205,0)),"")</f>
        <v/>
      </c>
      <c r="D2441" s="18"/>
      <c r="E2441" s="8" t="str">
        <f>IFERROR(INDEX(Menu!$E$6:$E$205,MATCH($B2441,Menu!$B$6:$B$205,0)),"")</f>
        <v/>
      </c>
      <c r="F2441" s="8" t="str">
        <f t="shared" si="190"/>
        <v/>
      </c>
      <c r="G2441" s="15" t="str">
        <f>IFERROR(INDEX(Menu!$D$6:$D$205,MATCH($B2441,Menu!$B$6:$B$205,0)),"")</f>
        <v/>
      </c>
      <c r="H2441" s="15" t="str">
        <f t="shared" si="191"/>
        <v/>
      </c>
      <c r="I2441" s="15" t="str">
        <f t="shared" si="192"/>
        <v/>
      </c>
      <c r="J2441" s="10"/>
      <c r="K2441" s="10"/>
      <c r="L2441" t="str">
        <f t="shared" si="193"/>
        <v/>
      </c>
      <c r="M2441" s="14" t="str">
        <f t="shared" si="194"/>
        <v/>
      </c>
    </row>
    <row r="2442" spans="1:13" x14ac:dyDescent="0.25">
      <c r="A2442" s="16"/>
      <c r="B2442" s="10"/>
      <c r="C2442" s="14" t="str">
        <f>IFERROR(INDEX(Menu!$C$6:$C$205,MATCH($B2442,Menu!$B$6:$B$205,0)),"")</f>
        <v/>
      </c>
      <c r="D2442" s="18"/>
      <c r="E2442" s="8" t="str">
        <f>IFERROR(INDEX(Menu!$E$6:$E$205,MATCH($B2442,Menu!$B$6:$B$205,0)),"")</f>
        <v/>
      </c>
      <c r="F2442" s="8" t="str">
        <f t="shared" si="190"/>
        <v/>
      </c>
      <c r="G2442" s="15" t="str">
        <f>IFERROR(INDEX(Menu!$D$6:$D$205,MATCH($B2442,Menu!$B$6:$B$205,0)),"")</f>
        <v/>
      </c>
      <c r="H2442" s="15" t="str">
        <f t="shared" si="191"/>
        <v/>
      </c>
      <c r="I2442" s="15" t="str">
        <f t="shared" si="192"/>
        <v/>
      </c>
      <c r="J2442" s="10"/>
      <c r="K2442" s="10"/>
      <c r="L2442" t="str">
        <f t="shared" si="193"/>
        <v/>
      </c>
      <c r="M2442" s="14" t="str">
        <f t="shared" si="194"/>
        <v/>
      </c>
    </row>
    <row r="2443" spans="1:13" x14ac:dyDescent="0.25">
      <c r="A2443" s="16"/>
      <c r="B2443" s="10"/>
      <c r="C2443" s="14" t="str">
        <f>IFERROR(INDEX(Menu!$C$6:$C$205,MATCH($B2443,Menu!$B$6:$B$205,0)),"")</f>
        <v/>
      </c>
      <c r="D2443" s="18"/>
      <c r="E2443" s="8" t="str">
        <f>IFERROR(INDEX(Menu!$E$6:$E$205,MATCH($B2443,Menu!$B$6:$B$205,0)),"")</f>
        <v/>
      </c>
      <c r="F2443" s="8" t="str">
        <f t="shared" si="190"/>
        <v/>
      </c>
      <c r="G2443" s="15" t="str">
        <f>IFERROR(INDEX(Menu!$D$6:$D$205,MATCH($B2443,Menu!$B$6:$B$205,0)),"")</f>
        <v/>
      </c>
      <c r="H2443" s="15" t="str">
        <f t="shared" si="191"/>
        <v/>
      </c>
      <c r="I2443" s="15" t="str">
        <f t="shared" si="192"/>
        <v/>
      </c>
      <c r="J2443" s="10"/>
      <c r="K2443" s="10"/>
      <c r="L2443" t="str">
        <f t="shared" si="193"/>
        <v/>
      </c>
      <c r="M2443" s="14" t="str">
        <f t="shared" si="194"/>
        <v/>
      </c>
    </row>
    <row r="2444" spans="1:13" x14ac:dyDescent="0.25">
      <c r="A2444" s="16"/>
      <c r="B2444" s="10"/>
      <c r="C2444" s="14" t="str">
        <f>IFERROR(INDEX(Menu!$C$6:$C$205,MATCH($B2444,Menu!$B$6:$B$205,0)),"")</f>
        <v/>
      </c>
      <c r="D2444" s="18"/>
      <c r="E2444" s="8" t="str">
        <f>IFERROR(INDEX(Menu!$E$6:$E$205,MATCH($B2444,Menu!$B$6:$B$205,0)),"")</f>
        <v/>
      </c>
      <c r="F2444" s="8" t="str">
        <f t="shared" si="190"/>
        <v/>
      </c>
      <c r="G2444" s="15" t="str">
        <f>IFERROR(INDEX(Menu!$D$6:$D$205,MATCH($B2444,Menu!$B$6:$B$205,0)),"")</f>
        <v/>
      </c>
      <c r="H2444" s="15" t="str">
        <f t="shared" si="191"/>
        <v/>
      </c>
      <c r="I2444" s="15" t="str">
        <f t="shared" si="192"/>
        <v/>
      </c>
      <c r="J2444" s="10"/>
      <c r="K2444" s="10"/>
      <c r="L2444" t="str">
        <f t="shared" si="193"/>
        <v/>
      </c>
      <c r="M2444" s="14" t="str">
        <f t="shared" si="194"/>
        <v/>
      </c>
    </row>
    <row r="2445" spans="1:13" x14ac:dyDescent="0.25">
      <c r="A2445" s="16"/>
      <c r="B2445" s="10"/>
      <c r="C2445" s="14" t="str">
        <f>IFERROR(INDEX(Menu!$C$6:$C$205,MATCH($B2445,Menu!$B$6:$B$205,0)),"")</f>
        <v/>
      </c>
      <c r="D2445" s="18"/>
      <c r="E2445" s="8" t="str">
        <f>IFERROR(INDEX(Menu!$E$6:$E$205,MATCH($B2445,Menu!$B$6:$B$205,0)),"")</f>
        <v/>
      </c>
      <c r="F2445" s="8" t="str">
        <f t="shared" si="190"/>
        <v/>
      </c>
      <c r="G2445" s="15" t="str">
        <f>IFERROR(INDEX(Menu!$D$6:$D$205,MATCH($B2445,Menu!$B$6:$B$205,0)),"")</f>
        <v/>
      </c>
      <c r="H2445" s="15" t="str">
        <f t="shared" si="191"/>
        <v/>
      </c>
      <c r="I2445" s="15" t="str">
        <f t="shared" si="192"/>
        <v/>
      </c>
      <c r="J2445" s="10"/>
      <c r="K2445" s="10"/>
      <c r="L2445" t="str">
        <f t="shared" si="193"/>
        <v/>
      </c>
      <c r="M2445" s="14" t="str">
        <f t="shared" si="194"/>
        <v/>
      </c>
    </row>
    <row r="2446" spans="1:13" x14ac:dyDescent="0.25">
      <c r="A2446" s="16"/>
      <c r="B2446" s="10"/>
      <c r="C2446" s="14" t="str">
        <f>IFERROR(INDEX(Menu!$C$6:$C$205,MATCH($B2446,Menu!$B$6:$B$205,0)),"")</f>
        <v/>
      </c>
      <c r="D2446" s="18"/>
      <c r="E2446" s="8" t="str">
        <f>IFERROR(INDEX(Menu!$E$6:$E$205,MATCH($B2446,Menu!$B$6:$B$205,0)),"")</f>
        <v/>
      </c>
      <c r="F2446" s="8" t="str">
        <f t="shared" si="190"/>
        <v/>
      </c>
      <c r="G2446" s="15" t="str">
        <f>IFERROR(INDEX(Menu!$D$6:$D$205,MATCH($B2446,Menu!$B$6:$B$205,0)),"")</f>
        <v/>
      </c>
      <c r="H2446" s="15" t="str">
        <f t="shared" si="191"/>
        <v/>
      </c>
      <c r="I2446" s="15" t="str">
        <f t="shared" si="192"/>
        <v/>
      </c>
      <c r="J2446" s="10"/>
      <c r="K2446" s="10"/>
      <c r="L2446" t="str">
        <f t="shared" si="193"/>
        <v/>
      </c>
      <c r="M2446" s="14" t="str">
        <f t="shared" si="194"/>
        <v/>
      </c>
    </row>
    <row r="2447" spans="1:13" x14ac:dyDescent="0.25">
      <c r="A2447" s="16"/>
      <c r="B2447" s="10"/>
      <c r="C2447" s="14" t="str">
        <f>IFERROR(INDEX(Menu!$C$6:$C$205,MATCH($B2447,Menu!$B$6:$B$205,0)),"")</f>
        <v/>
      </c>
      <c r="D2447" s="18"/>
      <c r="E2447" s="8" t="str">
        <f>IFERROR(INDEX(Menu!$E$6:$E$205,MATCH($B2447,Menu!$B$6:$B$205,0)),"")</f>
        <v/>
      </c>
      <c r="F2447" s="8" t="str">
        <f t="shared" si="190"/>
        <v/>
      </c>
      <c r="G2447" s="15" t="str">
        <f>IFERROR(INDEX(Menu!$D$6:$D$205,MATCH($B2447,Menu!$B$6:$B$205,0)),"")</f>
        <v/>
      </c>
      <c r="H2447" s="15" t="str">
        <f t="shared" si="191"/>
        <v/>
      </c>
      <c r="I2447" s="15" t="str">
        <f t="shared" si="192"/>
        <v/>
      </c>
      <c r="J2447" s="10"/>
      <c r="K2447" s="10"/>
      <c r="L2447" t="str">
        <f t="shared" si="193"/>
        <v/>
      </c>
      <c r="M2447" s="14" t="str">
        <f t="shared" si="194"/>
        <v/>
      </c>
    </row>
    <row r="2448" spans="1:13" x14ac:dyDescent="0.25">
      <c r="A2448" s="16"/>
      <c r="B2448" s="10"/>
      <c r="C2448" s="14" t="str">
        <f>IFERROR(INDEX(Menu!$C$6:$C$205,MATCH($B2448,Menu!$B$6:$B$205,0)),"")</f>
        <v/>
      </c>
      <c r="D2448" s="18"/>
      <c r="E2448" s="8" t="str">
        <f>IFERROR(INDEX(Menu!$E$6:$E$205,MATCH($B2448,Menu!$B$6:$B$205,0)),"")</f>
        <v/>
      </c>
      <c r="F2448" s="8" t="str">
        <f t="shared" si="190"/>
        <v/>
      </c>
      <c r="G2448" s="15" t="str">
        <f>IFERROR(INDEX(Menu!$D$6:$D$205,MATCH($B2448,Menu!$B$6:$B$205,0)),"")</f>
        <v/>
      </c>
      <c r="H2448" s="15" t="str">
        <f t="shared" si="191"/>
        <v/>
      </c>
      <c r="I2448" s="15" t="str">
        <f t="shared" si="192"/>
        <v/>
      </c>
      <c r="J2448" s="10"/>
      <c r="K2448" s="10"/>
      <c r="L2448" t="str">
        <f t="shared" si="193"/>
        <v/>
      </c>
      <c r="M2448" s="14" t="str">
        <f t="shared" si="194"/>
        <v/>
      </c>
    </row>
    <row r="2449" spans="1:13" x14ac:dyDescent="0.25">
      <c r="A2449" s="16"/>
      <c r="B2449" s="10"/>
      <c r="C2449" s="14" t="str">
        <f>IFERROR(INDEX(Menu!$C$6:$C$205,MATCH($B2449,Menu!$B$6:$B$205,0)),"")</f>
        <v/>
      </c>
      <c r="D2449" s="18"/>
      <c r="E2449" s="8" t="str">
        <f>IFERROR(INDEX(Menu!$E$6:$E$205,MATCH($B2449,Menu!$B$6:$B$205,0)),"")</f>
        <v/>
      </c>
      <c r="F2449" s="8" t="str">
        <f t="shared" si="190"/>
        <v/>
      </c>
      <c r="G2449" s="15" t="str">
        <f>IFERROR(INDEX(Menu!$D$6:$D$205,MATCH($B2449,Menu!$B$6:$B$205,0)),"")</f>
        <v/>
      </c>
      <c r="H2449" s="15" t="str">
        <f t="shared" si="191"/>
        <v/>
      </c>
      <c r="I2449" s="15" t="str">
        <f t="shared" si="192"/>
        <v/>
      </c>
      <c r="J2449" s="10"/>
      <c r="K2449" s="10"/>
      <c r="L2449" t="str">
        <f t="shared" si="193"/>
        <v/>
      </c>
      <c r="M2449" s="14" t="str">
        <f t="shared" si="194"/>
        <v/>
      </c>
    </row>
    <row r="2450" spans="1:13" x14ac:dyDescent="0.25">
      <c r="A2450" s="16"/>
      <c r="B2450" s="10"/>
      <c r="C2450" s="14" t="str">
        <f>IFERROR(INDEX(Menu!$C$6:$C$205,MATCH($B2450,Menu!$B$6:$B$205,0)),"")</f>
        <v/>
      </c>
      <c r="D2450" s="18"/>
      <c r="E2450" s="8" t="str">
        <f>IFERROR(INDEX(Menu!$E$6:$E$205,MATCH($B2450,Menu!$B$6:$B$205,0)),"")</f>
        <v/>
      </c>
      <c r="F2450" s="8" t="str">
        <f t="shared" si="190"/>
        <v/>
      </c>
      <c r="G2450" s="15" t="str">
        <f>IFERROR(INDEX(Menu!$D$6:$D$205,MATCH($B2450,Menu!$B$6:$B$205,0)),"")</f>
        <v/>
      </c>
      <c r="H2450" s="15" t="str">
        <f t="shared" si="191"/>
        <v/>
      </c>
      <c r="I2450" s="15" t="str">
        <f t="shared" si="192"/>
        <v/>
      </c>
      <c r="J2450" s="10"/>
      <c r="K2450" s="10"/>
      <c r="L2450" t="str">
        <f t="shared" si="193"/>
        <v/>
      </c>
      <c r="M2450" s="14" t="str">
        <f t="shared" si="194"/>
        <v/>
      </c>
    </row>
    <row r="2451" spans="1:13" x14ac:dyDescent="0.25">
      <c r="A2451" s="16"/>
      <c r="B2451" s="10"/>
      <c r="C2451" s="14" t="str">
        <f>IFERROR(INDEX(Menu!$C$6:$C$205,MATCH($B2451,Menu!$B$6:$B$205,0)),"")</f>
        <v/>
      </c>
      <c r="D2451" s="18"/>
      <c r="E2451" s="8" t="str">
        <f>IFERROR(INDEX(Menu!$E$6:$E$205,MATCH($B2451,Menu!$B$6:$B$205,0)),"")</f>
        <v/>
      </c>
      <c r="F2451" s="8" t="str">
        <f t="shared" si="190"/>
        <v/>
      </c>
      <c r="G2451" s="15" t="str">
        <f>IFERROR(INDEX(Menu!$D$6:$D$205,MATCH($B2451,Menu!$B$6:$B$205,0)),"")</f>
        <v/>
      </c>
      <c r="H2451" s="15" t="str">
        <f t="shared" si="191"/>
        <v/>
      </c>
      <c r="I2451" s="15" t="str">
        <f t="shared" si="192"/>
        <v/>
      </c>
      <c r="J2451" s="10"/>
      <c r="K2451" s="10"/>
      <c r="L2451" t="str">
        <f t="shared" si="193"/>
        <v/>
      </c>
      <c r="M2451" s="14" t="str">
        <f t="shared" si="194"/>
        <v/>
      </c>
    </row>
    <row r="2452" spans="1:13" x14ac:dyDescent="0.25">
      <c r="A2452" s="16"/>
      <c r="B2452" s="10"/>
      <c r="C2452" s="14" t="str">
        <f>IFERROR(INDEX(Menu!$C$6:$C$205,MATCH($B2452,Menu!$B$6:$B$205,0)),"")</f>
        <v/>
      </c>
      <c r="D2452" s="18"/>
      <c r="E2452" s="8" t="str">
        <f>IFERROR(INDEX(Menu!$E$6:$E$205,MATCH($B2452,Menu!$B$6:$B$205,0)),"")</f>
        <v/>
      </c>
      <c r="F2452" s="8" t="str">
        <f t="shared" si="190"/>
        <v/>
      </c>
      <c r="G2452" s="15" t="str">
        <f>IFERROR(INDEX(Menu!$D$6:$D$205,MATCH($B2452,Menu!$B$6:$B$205,0)),"")</f>
        <v/>
      </c>
      <c r="H2452" s="15" t="str">
        <f t="shared" si="191"/>
        <v/>
      </c>
      <c r="I2452" s="15" t="str">
        <f t="shared" si="192"/>
        <v/>
      </c>
      <c r="J2452" s="10"/>
      <c r="K2452" s="10"/>
      <c r="L2452" t="str">
        <f t="shared" si="193"/>
        <v/>
      </c>
      <c r="M2452" s="14" t="str">
        <f t="shared" si="194"/>
        <v/>
      </c>
    </row>
    <row r="2453" spans="1:13" x14ac:dyDescent="0.25">
      <c r="A2453" s="16"/>
      <c r="B2453" s="10"/>
      <c r="C2453" s="14" t="str">
        <f>IFERROR(INDEX(Menu!$C$6:$C$205,MATCH($B2453,Menu!$B$6:$B$205,0)),"")</f>
        <v/>
      </c>
      <c r="D2453" s="18"/>
      <c r="E2453" s="8" t="str">
        <f>IFERROR(INDEX(Menu!$E$6:$E$205,MATCH($B2453,Menu!$B$6:$B$205,0)),"")</f>
        <v/>
      </c>
      <c r="F2453" s="8" t="str">
        <f t="shared" si="190"/>
        <v/>
      </c>
      <c r="G2453" s="15" t="str">
        <f>IFERROR(INDEX(Menu!$D$6:$D$205,MATCH($B2453,Menu!$B$6:$B$205,0)),"")</f>
        <v/>
      </c>
      <c r="H2453" s="15" t="str">
        <f t="shared" si="191"/>
        <v/>
      </c>
      <c r="I2453" s="15" t="str">
        <f t="shared" si="192"/>
        <v/>
      </c>
      <c r="J2453" s="10"/>
      <c r="K2453" s="10"/>
      <c r="L2453" t="str">
        <f t="shared" si="193"/>
        <v/>
      </c>
      <c r="M2453" s="14" t="str">
        <f t="shared" si="194"/>
        <v/>
      </c>
    </row>
    <row r="2454" spans="1:13" x14ac:dyDescent="0.25">
      <c r="A2454" s="16"/>
      <c r="B2454" s="10"/>
      <c r="C2454" s="14" t="str">
        <f>IFERROR(INDEX(Menu!$C$6:$C$205,MATCH($B2454,Menu!$B$6:$B$205,0)),"")</f>
        <v/>
      </c>
      <c r="D2454" s="18"/>
      <c r="E2454" s="8" t="str">
        <f>IFERROR(INDEX(Menu!$E$6:$E$205,MATCH($B2454,Menu!$B$6:$B$205,0)),"")</f>
        <v/>
      </c>
      <c r="F2454" s="8" t="str">
        <f t="shared" si="190"/>
        <v/>
      </c>
      <c r="G2454" s="15" t="str">
        <f>IFERROR(INDEX(Menu!$D$6:$D$205,MATCH($B2454,Menu!$B$6:$B$205,0)),"")</f>
        <v/>
      </c>
      <c r="H2454" s="15" t="str">
        <f t="shared" si="191"/>
        <v/>
      </c>
      <c r="I2454" s="15" t="str">
        <f t="shared" si="192"/>
        <v/>
      </c>
      <c r="J2454" s="10"/>
      <c r="K2454" s="10"/>
      <c r="L2454" t="str">
        <f t="shared" si="193"/>
        <v/>
      </c>
      <c r="M2454" s="14" t="str">
        <f t="shared" si="194"/>
        <v/>
      </c>
    </row>
    <row r="2455" spans="1:13" x14ac:dyDescent="0.25">
      <c r="A2455" s="16"/>
      <c r="B2455" s="10"/>
      <c r="C2455" s="14" t="str">
        <f>IFERROR(INDEX(Menu!$C$6:$C$205,MATCH($B2455,Menu!$B$6:$B$205,0)),"")</f>
        <v/>
      </c>
      <c r="D2455" s="18"/>
      <c r="E2455" s="8" t="str">
        <f>IFERROR(INDEX(Menu!$E$6:$E$205,MATCH($B2455,Menu!$B$6:$B$205,0)),"")</f>
        <v/>
      </c>
      <c r="F2455" s="8" t="str">
        <f t="shared" si="190"/>
        <v/>
      </c>
      <c r="G2455" s="15" t="str">
        <f>IFERROR(INDEX(Menu!$D$6:$D$205,MATCH($B2455,Menu!$B$6:$B$205,0)),"")</f>
        <v/>
      </c>
      <c r="H2455" s="15" t="str">
        <f t="shared" si="191"/>
        <v/>
      </c>
      <c r="I2455" s="15" t="str">
        <f t="shared" si="192"/>
        <v/>
      </c>
      <c r="J2455" s="10"/>
      <c r="K2455" s="10"/>
      <c r="L2455" t="str">
        <f t="shared" si="193"/>
        <v/>
      </c>
      <c r="M2455" s="14" t="str">
        <f t="shared" si="194"/>
        <v/>
      </c>
    </row>
    <row r="2456" spans="1:13" x14ac:dyDescent="0.25">
      <c r="A2456" s="16"/>
      <c r="B2456" s="10"/>
      <c r="C2456" s="14" t="str">
        <f>IFERROR(INDEX(Menu!$C$6:$C$205,MATCH($B2456,Menu!$B$6:$B$205,0)),"")</f>
        <v/>
      </c>
      <c r="D2456" s="18"/>
      <c r="E2456" s="8" t="str">
        <f>IFERROR(INDEX(Menu!$E$6:$E$205,MATCH($B2456,Menu!$B$6:$B$205,0)),"")</f>
        <v/>
      </c>
      <c r="F2456" s="8" t="str">
        <f t="shared" si="190"/>
        <v/>
      </c>
      <c r="G2456" s="15" t="str">
        <f>IFERROR(INDEX(Menu!$D$6:$D$205,MATCH($B2456,Menu!$B$6:$B$205,0)),"")</f>
        <v/>
      </c>
      <c r="H2456" s="15" t="str">
        <f t="shared" si="191"/>
        <v/>
      </c>
      <c r="I2456" s="15" t="str">
        <f t="shared" si="192"/>
        <v/>
      </c>
      <c r="J2456" s="10"/>
      <c r="K2456" s="10"/>
      <c r="L2456" t="str">
        <f t="shared" si="193"/>
        <v/>
      </c>
      <c r="M2456" s="14" t="str">
        <f t="shared" si="194"/>
        <v/>
      </c>
    </row>
    <row r="2457" spans="1:13" x14ac:dyDescent="0.25">
      <c r="A2457" s="16"/>
      <c r="B2457" s="10"/>
      <c r="C2457" s="14" t="str">
        <f>IFERROR(INDEX(Menu!$C$6:$C$205,MATCH($B2457,Menu!$B$6:$B$205,0)),"")</f>
        <v/>
      </c>
      <c r="D2457" s="18"/>
      <c r="E2457" s="8" t="str">
        <f>IFERROR(INDEX(Menu!$E$6:$E$205,MATCH($B2457,Menu!$B$6:$B$205,0)),"")</f>
        <v/>
      </c>
      <c r="F2457" s="8" t="str">
        <f t="shared" si="190"/>
        <v/>
      </c>
      <c r="G2457" s="15" t="str">
        <f>IFERROR(INDEX(Menu!$D$6:$D$205,MATCH($B2457,Menu!$B$6:$B$205,0)),"")</f>
        <v/>
      </c>
      <c r="H2457" s="15" t="str">
        <f t="shared" si="191"/>
        <v/>
      </c>
      <c r="I2457" s="15" t="str">
        <f t="shared" si="192"/>
        <v/>
      </c>
      <c r="J2457" s="10"/>
      <c r="K2457" s="10"/>
      <c r="L2457" t="str">
        <f t="shared" si="193"/>
        <v/>
      </c>
      <c r="M2457" s="14" t="str">
        <f t="shared" si="194"/>
        <v/>
      </c>
    </row>
    <row r="2458" spans="1:13" x14ac:dyDescent="0.25">
      <c r="A2458" s="16"/>
      <c r="B2458" s="10"/>
      <c r="C2458" s="14" t="str">
        <f>IFERROR(INDEX(Menu!$C$6:$C$205,MATCH($B2458,Menu!$B$6:$B$205,0)),"")</f>
        <v/>
      </c>
      <c r="D2458" s="18"/>
      <c r="E2458" s="8" t="str">
        <f>IFERROR(INDEX(Menu!$E$6:$E$205,MATCH($B2458,Menu!$B$6:$B$205,0)),"")</f>
        <v/>
      </c>
      <c r="F2458" s="8" t="str">
        <f t="shared" si="190"/>
        <v/>
      </c>
      <c r="G2458" s="15" t="str">
        <f>IFERROR(INDEX(Menu!$D$6:$D$205,MATCH($B2458,Menu!$B$6:$B$205,0)),"")</f>
        <v/>
      </c>
      <c r="H2458" s="15" t="str">
        <f t="shared" si="191"/>
        <v/>
      </c>
      <c r="I2458" s="15" t="str">
        <f t="shared" si="192"/>
        <v/>
      </c>
      <c r="J2458" s="10"/>
      <c r="K2458" s="10"/>
      <c r="L2458" t="str">
        <f t="shared" si="193"/>
        <v/>
      </c>
      <c r="M2458" s="14" t="str">
        <f t="shared" si="194"/>
        <v/>
      </c>
    </row>
    <row r="2459" spans="1:13" x14ac:dyDescent="0.25">
      <c r="A2459" s="16"/>
      <c r="B2459" s="10"/>
      <c r="C2459" s="14" t="str">
        <f>IFERROR(INDEX(Menu!$C$6:$C$205,MATCH($B2459,Menu!$B$6:$B$205,0)),"")</f>
        <v/>
      </c>
      <c r="D2459" s="18"/>
      <c r="E2459" s="8" t="str">
        <f>IFERROR(INDEX(Menu!$E$6:$E$205,MATCH($B2459,Menu!$B$6:$B$205,0)),"")</f>
        <v/>
      </c>
      <c r="F2459" s="8" t="str">
        <f t="shared" si="190"/>
        <v/>
      </c>
      <c r="G2459" s="15" t="str">
        <f>IFERROR(INDEX(Menu!$D$6:$D$205,MATCH($B2459,Menu!$B$6:$B$205,0)),"")</f>
        <v/>
      </c>
      <c r="H2459" s="15" t="str">
        <f t="shared" si="191"/>
        <v/>
      </c>
      <c r="I2459" s="15" t="str">
        <f t="shared" si="192"/>
        <v/>
      </c>
      <c r="J2459" s="10"/>
      <c r="K2459" s="10"/>
      <c r="L2459" t="str">
        <f t="shared" si="193"/>
        <v/>
      </c>
      <c r="M2459" s="14" t="str">
        <f t="shared" si="194"/>
        <v/>
      </c>
    </row>
    <row r="2460" spans="1:13" x14ac:dyDescent="0.25">
      <c r="A2460" s="16"/>
      <c r="B2460" s="10"/>
      <c r="C2460" s="14" t="str">
        <f>IFERROR(INDEX(Menu!$C$6:$C$205,MATCH($B2460,Menu!$B$6:$B$205,0)),"")</f>
        <v/>
      </c>
      <c r="D2460" s="18"/>
      <c r="E2460" s="8" t="str">
        <f>IFERROR(INDEX(Menu!$E$6:$E$205,MATCH($B2460,Menu!$B$6:$B$205,0)),"")</f>
        <v/>
      </c>
      <c r="F2460" s="8" t="str">
        <f t="shared" si="190"/>
        <v/>
      </c>
      <c r="G2460" s="15" t="str">
        <f>IFERROR(INDEX(Menu!$D$6:$D$205,MATCH($B2460,Menu!$B$6:$B$205,0)),"")</f>
        <v/>
      </c>
      <c r="H2460" s="15" t="str">
        <f t="shared" si="191"/>
        <v/>
      </c>
      <c r="I2460" s="15" t="str">
        <f t="shared" si="192"/>
        <v/>
      </c>
      <c r="J2460" s="10"/>
      <c r="K2460" s="10"/>
      <c r="L2460" t="str">
        <f t="shared" si="193"/>
        <v/>
      </c>
      <c r="M2460" s="14" t="str">
        <f t="shared" si="194"/>
        <v/>
      </c>
    </row>
    <row r="2461" spans="1:13" x14ac:dyDescent="0.25">
      <c r="A2461" s="16"/>
      <c r="B2461" s="10"/>
      <c r="C2461" s="14" t="str">
        <f>IFERROR(INDEX(Menu!$C$6:$C$205,MATCH($B2461,Menu!$B$6:$B$205,0)),"")</f>
        <v/>
      </c>
      <c r="D2461" s="18"/>
      <c r="E2461" s="8" t="str">
        <f>IFERROR(INDEX(Menu!$E$6:$E$205,MATCH($B2461,Menu!$B$6:$B$205,0)),"")</f>
        <v/>
      </c>
      <c r="F2461" s="8" t="str">
        <f t="shared" si="190"/>
        <v/>
      </c>
      <c r="G2461" s="15" t="str">
        <f>IFERROR(INDEX(Menu!$D$6:$D$205,MATCH($B2461,Menu!$B$6:$B$205,0)),"")</f>
        <v/>
      </c>
      <c r="H2461" s="15" t="str">
        <f t="shared" si="191"/>
        <v/>
      </c>
      <c r="I2461" s="15" t="str">
        <f t="shared" si="192"/>
        <v/>
      </c>
      <c r="J2461" s="10"/>
      <c r="K2461" s="10"/>
      <c r="L2461" t="str">
        <f t="shared" si="193"/>
        <v/>
      </c>
      <c r="M2461" s="14" t="str">
        <f t="shared" si="194"/>
        <v/>
      </c>
    </row>
    <row r="2462" spans="1:13" x14ac:dyDescent="0.25">
      <c r="A2462" s="16"/>
      <c r="B2462" s="10"/>
      <c r="C2462" s="14" t="str">
        <f>IFERROR(INDEX(Menu!$C$6:$C$205,MATCH($B2462,Menu!$B$6:$B$205,0)),"")</f>
        <v/>
      </c>
      <c r="D2462" s="18"/>
      <c r="E2462" s="8" t="str">
        <f>IFERROR(INDEX(Menu!$E$6:$E$205,MATCH($B2462,Menu!$B$6:$B$205,0)),"")</f>
        <v/>
      </c>
      <c r="F2462" s="8" t="str">
        <f t="shared" si="190"/>
        <v/>
      </c>
      <c r="G2462" s="15" t="str">
        <f>IFERROR(INDEX(Menu!$D$6:$D$205,MATCH($B2462,Menu!$B$6:$B$205,0)),"")</f>
        <v/>
      </c>
      <c r="H2462" s="15" t="str">
        <f t="shared" si="191"/>
        <v/>
      </c>
      <c r="I2462" s="15" t="str">
        <f t="shared" si="192"/>
        <v/>
      </c>
      <c r="J2462" s="10"/>
      <c r="K2462" s="10"/>
      <c r="L2462" t="str">
        <f t="shared" si="193"/>
        <v/>
      </c>
      <c r="M2462" s="14" t="str">
        <f t="shared" si="194"/>
        <v/>
      </c>
    </row>
    <row r="2463" spans="1:13" x14ac:dyDescent="0.25">
      <c r="A2463" s="16"/>
      <c r="B2463" s="10"/>
      <c r="C2463" s="14" t="str">
        <f>IFERROR(INDEX(Menu!$C$6:$C$205,MATCH($B2463,Menu!$B$6:$B$205,0)),"")</f>
        <v/>
      </c>
      <c r="D2463" s="18"/>
      <c r="E2463" s="8" t="str">
        <f>IFERROR(INDEX(Menu!$E$6:$E$205,MATCH($B2463,Menu!$B$6:$B$205,0)),"")</f>
        <v/>
      </c>
      <c r="F2463" s="8" t="str">
        <f t="shared" si="190"/>
        <v/>
      </c>
      <c r="G2463" s="15" t="str">
        <f>IFERROR(INDEX(Menu!$D$6:$D$205,MATCH($B2463,Menu!$B$6:$B$205,0)),"")</f>
        <v/>
      </c>
      <c r="H2463" s="15" t="str">
        <f t="shared" si="191"/>
        <v/>
      </c>
      <c r="I2463" s="15" t="str">
        <f t="shared" si="192"/>
        <v/>
      </c>
      <c r="J2463" s="10"/>
      <c r="K2463" s="10"/>
      <c r="L2463" t="str">
        <f t="shared" si="193"/>
        <v/>
      </c>
      <c r="M2463" s="14" t="str">
        <f t="shared" si="194"/>
        <v/>
      </c>
    </row>
    <row r="2464" spans="1:13" x14ac:dyDescent="0.25">
      <c r="A2464" s="16"/>
      <c r="B2464" s="10"/>
      <c r="C2464" s="14" t="str">
        <f>IFERROR(INDEX(Menu!$C$6:$C$205,MATCH($B2464,Menu!$B$6:$B$205,0)),"")</f>
        <v/>
      </c>
      <c r="D2464" s="18"/>
      <c r="E2464" s="8" t="str">
        <f>IFERROR(INDEX(Menu!$E$6:$E$205,MATCH($B2464,Menu!$B$6:$B$205,0)),"")</f>
        <v/>
      </c>
      <c r="F2464" s="8" t="str">
        <f t="shared" si="190"/>
        <v/>
      </c>
      <c r="G2464" s="15" t="str">
        <f>IFERROR(INDEX(Menu!$D$6:$D$205,MATCH($B2464,Menu!$B$6:$B$205,0)),"")</f>
        <v/>
      </c>
      <c r="H2464" s="15" t="str">
        <f t="shared" si="191"/>
        <v/>
      </c>
      <c r="I2464" s="15" t="str">
        <f t="shared" si="192"/>
        <v/>
      </c>
      <c r="J2464" s="10"/>
      <c r="K2464" s="10"/>
      <c r="L2464" t="str">
        <f t="shared" si="193"/>
        <v/>
      </c>
      <c r="M2464" s="14" t="str">
        <f t="shared" si="194"/>
        <v/>
      </c>
    </row>
    <row r="2465" spans="1:13" x14ac:dyDescent="0.25">
      <c r="A2465" s="16"/>
      <c r="B2465" s="10"/>
      <c r="C2465" s="14" t="str">
        <f>IFERROR(INDEX(Menu!$C$6:$C$205,MATCH($B2465,Menu!$B$6:$B$205,0)),"")</f>
        <v/>
      </c>
      <c r="D2465" s="18"/>
      <c r="E2465" s="8" t="str">
        <f>IFERROR(INDEX(Menu!$E$6:$E$205,MATCH($B2465,Menu!$B$6:$B$205,0)),"")</f>
        <v/>
      </c>
      <c r="F2465" s="8" t="str">
        <f t="shared" si="190"/>
        <v/>
      </c>
      <c r="G2465" s="15" t="str">
        <f>IFERROR(INDEX(Menu!$D$6:$D$205,MATCH($B2465,Menu!$B$6:$B$205,0)),"")</f>
        <v/>
      </c>
      <c r="H2465" s="15" t="str">
        <f t="shared" si="191"/>
        <v/>
      </c>
      <c r="I2465" s="15" t="str">
        <f t="shared" si="192"/>
        <v/>
      </c>
      <c r="J2465" s="10"/>
      <c r="K2465" s="10"/>
      <c r="L2465" t="str">
        <f t="shared" si="193"/>
        <v/>
      </c>
      <c r="M2465" s="14" t="str">
        <f t="shared" si="194"/>
        <v/>
      </c>
    </row>
    <row r="2466" spans="1:13" x14ac:dyDescent="0.25">
      <c r="A2466" s="16"/>
      <c r="B2466" s="10"/>
      <c r="C2466" s="14" t="str">
        <f>IFERROR(INDEX(Menu!$C$6:$C$205,MATCH($B2466,Menu!$B$6:$B$205,0)),"")</f>
        <v/>
      </c>
      <c r="D2466" s="18"/>
      <c r="E2466" s="8" t="str">
        <f>IFERROR(INDEX(Menu!$E$6:$E$205,MATCH($B2466,Menu!$B$6:$B$205,0)),"")</f>
        <v/>
      </c>
      <c r="F2466" s="8" t="str">
        <f t="shared" si="190"/>
        <v/>
      </c>
      <c r="G2466" s="15" t="str">
        <f>IFERROR(INDEX(Menu!$D$6:$D$205,MATCH($B2466,Menu!$B$6:$B$205,0)),"")</f>
        <v/>
      </c>
      <c r="H2466" s="15" t="str">
        <f t="shared" si="191"/>
        <v/>
      </c>
      <c r="I2466" s="15" t="str">
        <f t="shared" si="192"/>
        <v/>
      </c>
      <c r="J2466" s="10"/>
      <c r="K2466" s="10"/>
      <c r="L2466" t="str">
        <f t="shared" si="193"/>
        <v/>
      </c>
      <c r="M2466" s="14" t="str">
        <f t="shared" si="194"/>
        <v/>
      </c>
    </row>
    <row r="2467" spans="1:13" x14ac:dyDescent="0.25">
      <c r="A2467" s="16"/>
      <c r="B2467" s="10"/>
      <c r="C2467" s="14" t="str">
        <f>IFERROR(INDEX(Menu!$C$6:$C$205,MATCH($B2467,Menu!$B$6:$B$205,0)),"")</f>
        <v/>
      </c>
      <c r="D2467" s="18"/>
      <c r="E2467" s="8" t="str">
        <f>IFERROR(INDEX(Menu!$E$6:$E$205,MATCH($B2467,Menu!$B$6:$B$205,0)),"")</f>
        <v/>
      </c>
      <c r="F2467" s="8" t="str">
        <f t="shared" si="190"/>
        <v/>
      </c>
      <c r="G2467" s="15" t="str">
        <f>IFERROR(INDEX(Menu!$D$6:$D$205,MATCH($B2467,Menu!$B$6:$B$205,0)),"")</f>
        <v/>
      </c>
      <c r="H2467" s="15" t="str">
        <f t="shared" si="191"/>
        <v/>
      </c>
      <c r="I2467" s="15" t="str">
        <f t="shared" si="192"/>
        <v/>
      </c>
      <c r="J2467" s="10"/>
      <c r="K2467" s="10"/>
      <c r="L2467" t="str">
        <f t="shared" si="193"/>
        <v/>
      </c>
      <c r="M2467" s="14" t="str">
        <f t="shared" si="194"/>
        <v/>
      </c>
    </row>
    <row r="2468" spans="1:13" x14ac:dyDescent="0.25">
      <c r="A2468" s="16"/>
      <c r="B2468" s="10"/>
      <c r="C2468" s="14" t="str">
        <f>IFERROR(INDEX(Menu!$C$6:$C$205,MATCH($B2468,Menu!$B$6:$B$205,0)),"")</f>
        <v/>
      </c>
      <c r="D2468" s="18"/>
      <c r="E2468" s="8" t="str">
        <f>IFERROR(INDEX(Menu!$E$6:$E$205,MATCH($B2468,Menu!$B$6:$B$205,0)),"")</f>
        <v/>
      </c>
      <c r="F2468" s="8" t="str">
        <f t="shared" si="190"/>
        <v/>
      </c>
      <c r="G2468" s="15" t="str">
        <f>IFERROR(INDEX(Menu!$D$6:$D$205,MATCH($B2468,Menu!$B$6:$B$205,0)),"")</f>
        <v/>
      </c>
      <c r="H2468" s="15" t="str">
        <f t="shared" si="191"/>
        <v/>
      </c>
      <c r="I2468" s="15" t="str">
        <f t="shared" si="192"/>
        <v/>
      </c>
      <c r="J2468" s="10"/>
      <c r="K2468" s="10"/>
      <c r="L2468" t="str">
        <f t="shared" si="193"/>
        <v/>
      </c>
      <c r="M2468" s="14" t="str">
        <f t="shared" si="194"/>
        <v/>
      </c>
    </row>
    <row r="2469" spans="1:13" x14ac:dyDescent="0.25">
      <c r="A2469" s="16"/>
      <c r="B2469" s="10"/>
      <c r="C2469" s="14" t="str">
        <f>IFERROR(INDEX(Menu!$C$6:$C$205,MATCH($B2469,Menu!$B$6:$B$205,0)),"")</f>
        <v/>
      </c>
      <c r="D2469" s="18"/>
      <c r="E2469" s="8" t="str">
        <f>IFERROR(INDEX(Menu!$E$6:$E$205,MATCH($B2469,Menu!$B$6:$B$205,0)),"")</f>
        <v/>
      </c>
      <c r="F2469" s="8" t="str">
        <f t="shared" si="190"/>
        <v/>
      </c>
      <c r="G2469" s="15" t="str">
        <f>IFERROR(INDEX(Menu!$D$6:$D$205,MATCH($B2469,Menu!$B$6:$B$205,0)),"")</f>
        <v/>
      </c>
      <c r="H2469" s="15" t="str">
        <f t="shared" si="191"/>
        <v/>
      </c>
      <c r="I2469" s="15" t="str">
        <f t="shared" si="192"/>
        <v/>
      </c>
      <c r="J2469" s="10"/>
      <c r="K2469" s="10"/>
      <c r="L2469" t="str">
        <f t="shared" si="193"/>
        <v/>
      </c>
      <c r="M2469" s="14" t="str">
        <f t="shared" si="194"/>
        <v/>
      </c>
    </row>
    <row r="2470" spans="1:13" x14ac:dyDescent="0.25">
      <c r="A2470" s="16"/>
      <c r="B2470" s="10"/>
      <c r="C2470" s="14" t="str">
        <f>IFERROR(INDEX(Menu!$C$6:$C$205,MATCH($B2470,Menu!$B$6:$B$205,0)),"")</f>
        <v/>
      </c>
      <c r="D2470" s="18"/>
      <c r="E2470" s="8" t="str">
        <f>IFERROR(INDEX(Menu!$E$6:$E$205,MATCH($B2470,Menu!$B$6:$B$205,0)),"")</f>
        <v/>
      </c>
      <c r="F2470" s="8" t="str">
        <f t="shared" si="190"/>
        <v/>
      </c>
      <c r="G2470" s="15" t="str">
        <f>IFERROR(INDEX(Menu!$D$6:$D$205,MATCH($B2470,Menu!$B$6:$B$205,0)),"")</f>
        <v/>
      </c>
      <c r="H2470" s="15" t="str">
        <f t="shared" si="191"/>
        <v/>
      </c>
      <c r="I2470" s="15" t="str">
        <f t="shared" si="192"/>
        <v/>
      </c>
      <c r="J2470" s="10"/>
      <c r="K2470" s="10"/>
      <c r="L2470" t="str">
        <f t="shared" si="193"/>
        <v/>
      </c>
      <c r="M2470" s="14" t="str">
        <f t="shared" si="194"/>
        <v/>
      </c>
    </row>
    <row r="2471" spans="1:13" x14ac:dyDescent="0.25">
      <c r="A2471" s="16"/>
      <c r="B2471" s="10"/>
      <c r="C2471" s="14" t="str">
        <f>IFERROR(INDEX(Menu!$C$6:$C$205,MATCH($B2471,Menu!$B$6:$B$205,0)),"")</f>
        <v/>
      </c>
      <c r="D2471" s="18"/>
      <c r="E2471" s="8" t="str">
        <f>IFERROR(INDEX(Menu!$E$6:$E$205,MATCH($B2471,Menu!$B$6:$B$205,0)),"")</f>
        <v/>
      </c>
      <c r="F2471" s="8" t="str">
        <f t="shared" si="190"/>
        <v/>
      </c>
      <c r="G2471" s="15" t="str">
        <f>IFERROR(INDEX(Menu!$D$6:$D$205,MATCH($B2471,Menu!$B$6:$B$205,0)),"")</f>
        <v/>
      </c>
      <c r="H2471" s="15" t="str">
        <f t="shared" si="191"/>
        <v/>
      </c>
      <c r="I2471" s="15" t="str">
        <f t="shared" si="192"/>
        <v/>
      </c>
      <c r="J2471" s="10"/>
      <c r="K2471" s="10"/>
      <c r="L2471" t="str">
        <f t="shared" si="193"/>
        <v/>
      </c>
      <c r="M2471" s="14" t="str">
        <f t="shared" si="194"/>
        <v/>
      </c>
    </row>
    <row r="2472" spans="1:13" x14ac:dyDescent="0.25">
      <c r="A2472" s="16"/>
      <c r="B2472" s="10"/>
      <c r="C2472" s="14" t="str">
        <f>IFERROR(INDEX(Menu!$C$6:$C$205,MATCH($B2472,Menu!$B$6:$B$205,0)),"")</f>
        <v/>
      </c>
      <c r="D2472" s="18"/>
      <c r="E2472" s="8" t="str">
        <f>IFERROR(INDEX(Menu!$E$6:$E$205,MATCH($B2472,Menu!$B$6:$B$205,0)),"")</f>
        <v/>
      </c>
      <c r="F2472" s="8" t="str">
        <f t="shared" si="190"/>
        <v/>
      </c>
      <c r="G2472" s="15" t="str">
        <f>IFERROR(INDEX(Menu!$D$6:$D$205,MATCH($B2472,Menu!$B$6:$B$205,0)),"")</f>
        <v/>
      </c>
      <c r="H2472" s="15" t="str">
        <f t="shared" si="191"/>
        <v/>
      </c>
      <c r="I2472" s="15" t="str">
        <f t="shared" si="192"/>
        <v/>
      </c>
      <c r="J2472" s="10"/>
      <c r="K2472" s="10"/>
      <c r="L2472" t="str">
        <f t="shared" si="193"/>
        <v/>
      </c>
      <c r="M2472" s="14" t="str">
        <f t="shared" si="194"/>
        <v/>
      </c>
    </row>
    <row r="2473" spans="1:13" x14ac:dyDescent="0.25">
      <c r="A2473" s="16"/>
      <c r="B2473" s="10"/>
      <c r="C2473" s="14" t="str">
        <f>IFERROR(INDEX(Menu!$C$6:$C$205,MATCH($B2473,Menu!$B$6:$B$205,0)),"")</f>
        <v/>
      </c>
      <c r="D2473" s="18"/>
      <c r="E2473" s="8" t="str">
        <f>IFERROR(INDEX(Menu!$E$6:$E$205,MATCH($B2473,Menu!$B$6:$B$205,0)),"")</f>
        <v/>
      </c>
      <c r="F2473" s="8" t="str">
        <f t="shared" si="190"/>
        <v/>
      </c>
      <c r="G2473" s="15" t="str">
        <f>IFERROR(INDEX(Menu!$D$6:$D$205,MATCH($B2473,Menu!$B$6:$B$205,0)),"")</f>
        <v/>
      </c>
      <c r="H2473" s="15" t="str">
        <f t="shared" si="191"/>
        <v/>
      </c>
      <c r="I2473" s="15" t="str">
        <f t="shared" si="192"/>
        <v/>
      </c>
      <c r="J2473" s="10"/>
      <c r="K2473" s="10"/>
      <c r="L2473" t="str">
        <f t="shared" si="193"/>
        <v/>
      </c>
      <c r="M2473" s="14" t="str">
        <f t="shared" si="194"/>
        <v/>
      </c>
    </row>
    <row r="2474" spans="1:13" x14ac:dyDescent="0.25">
      <c r="A2474" s="16"/>
      <c r="B2474" s="10"/>
      <c r="C2474" s="14" t="str">
        <f>IFERROR(INDEX(Menu!$C$6:$C$205,MATCH($B2474,Menu!$B$6:$B$205,0)),"")</f>
        <v/>
      </c>
      <c r="D2474" s="18"/>
      <c r="E2474" s="8" t="str">
        <f>IFERROR(INDEX(Menu!$E$6:$E$205,MATCH($B2474,Menu!$B$6:$B$205,0)),"")</f>
        <v/>
      </c>
      <c r="F2474" s="8" t="str">
        <f t="shared" si="190"/>
        <v/>
      </c>
      <c r="G2474" s="15" t="str">
        <f>IFERROR(INDEX(Menu!$D$6:$D$205,MATCH($B2474,Menu!$B$6:$B$205,0)),"")</f>
        <v/>
      </c>
      <c r="H2474" s="15" t="str">
        <f t="shared" si="191"/>
        <v/>
      </c>
      <c r="I2474" s="15" t="str">
        <f t="shared" si="192"/>
        <v/>
      </c>
      <c r="J2474" s="10"/>
      <c r="K2474" s="10"/>
      <c r="L2474" t="str">
        <f t="shared" si="193"/>
        <v/>
      </c>
      <c r="M2474" s="14" t="str">
        <f t="shared" si="194"/>
        <v/>
      </c>
    </row>
    <row r="2475" spans="1:13" x14ac:dyDescent="0.25">
      <c r="A2475" s="16"/>
      <c r="B2475" s="10"/>
      <c r="C2475" s="14" t="str">
        <f>IFERROR(INDEX(Menu!$C$6:$C$205,MATCH($B2475,Menu!$B$6:$B$205,0)),"")</f>
        <v/>
      </c>
      <c r="D2475" s="18"/>
      <c r="E2475" s="8" t="str">
        <f>IFERROR(INDEX(Menu!$E$6:$E$205,MATCH($B2475,Menu!$B$6:$B$205,0)),"")</f>
        <v/>
      </c>
      <c r="F2475" s="8" t="str">
        <f t="shared" si="190"/>
        <v/>
      </c>
      <c r="G2475" s="15" t="str">
        <f>IFERROR(INDEX(Menu!$D$6:$D$205,MATCH($B2475,Menu!$B$6:$B$205,0)),"")</f>
        <v/>
      </c>
      <c r="H2475" s="15" t="str">
        <f t="shared" si="191"/>
        <v/>
      </c>
      <c r="I2475" s="15" t="str">
        <f t="shared" si="192"/>
        <v/>
      </c>
      <c r="J2475" s="10"/>
      <c r="K2475" s="10"/>
      <c r="L2475" t="str">
        <f t="shared" si="193"/>
        <v/>
      </c>
      <c r="M2475" s="14" t="str">
        <f t="shared" si="194"/>
        <v/>
      </c>
    </row>
    <row r="2476" spans="1:13" x14ac:dyDescent="0.25">
      <c r="A2476" s="16"/>
      <c r="B2476" s="10"/>
      <c r="C2476" s="14" t="str">
        <f>IFERROR(INDEX(Menu!$C$6:$C$205,MATCH($B2476,Menu!$B$6:$B$205,0)),"")</f>
        <v/>
      </c>
      <c r="D2476" s="18"/>
      <c r="E2476" s="8" t="str">
        <f>IFERROR(INDEX(Menu!$E$6:$E$205,MATCH($B2476,Menu!$B$6:$B$205,0)),"")</f>
        <v/>
      </c>
      <c r="F2476" s="8" t="str">
        <f t="shared" si="190"/>
        <v/>
      </c>
      <c r="G2476" s="15" t="str">
        <f>IFERROR(INDEX(Menu!$D$6:$D$205,MATCH($B2476,Menu!$B$6:$B$205,0)),"")</f>
        <v/>
      </c>
      <c r="H2476" s="15" t="str">
        <f t="shared" si="191"/>
        <v/>
      </c>
      <c r="I2476" s="15" t="str">
        <f t="shared" si="192"/>
        <v/>
      </c>
      <c r="J2476" s="10"/>
      <c r="K2476" s="10"/>
      <c r="L2476" t="str">
        <f t="shared" si="193"/>
        <v/>
      </c>
      <c r="M2476" s="14" t="str">
        <f t="shared" si="194"/>
        <v/>
      </c>
    </row>
    <row r="2477" spans="1:13" x14ac:dyDescent="0.25">
      <c r="A2477" s="16"/>
      <c r="B2477" s="10"/>
      <c r="C2477" s="14" t="str">
        <f>IFERROR(INDEX(Menu!$C$6:$C$205,MATCH($B2477,Menu!$B$6:$B$205,0)),"")</f>
        <v/>
      </c>
      <c r="D2477" s="18"/>
      <c r="E2477" s="8" t="str">
        <f>IFERROR(INDEX(Menu!$E$6:$E$205,MATCH($B2477,Menu!$B$6:$B$205,0)),"")</f>
        <v/>
      </c>
      <c r="F2477" s="8" t="str">
        <f t="shared" si="190"/>
        <v/>
      </c>
      <c r="G2477" s="15" t="str">
        <f>IFERROR(INDEX(Menu!$D$6:$D$205,MATCH($B2477,Menu!$B$6:$B$205,0)),"")</f>
        <v/>
      </c>
      <c r="H2477" s="15" t="str">
        <f t="shared" si="191"/>
        <v/>
      </c>
      <c r="I2477" s="15" t="str">
        <f t="shared" si="192"/>
        <v/>
      </c>
      <c r="J2477" s="10"/>
      <c r="K2477" s="10"/>
      <c r="L2477" t="str">
        <f t="shared" si="193"/>
        <v/>
      </c>
      <c r="M2477" s="14" t="str">
        <f t="shared" si="194"/>
        <v/>
      </c>
    </row>
    <row r="2478" spans="1:13" x14ac:dyDescent="0.25">
      <c r="A2478" s="16"/>
      <c r="B2478" s="10"/>
      <c r="C2478" s="14" t="str">
        <f>IFERROR(INDEX(Menu!$C$6:$C$205,MATCH($B2478,Menu!$B$6:$B$205,0)),"")</f>
        <v/>
      </c>
      <c r="D2478" s="18"/>
      <c r="E2478" s="8" t="str">
        <f>IFERROR(INDEX(Menu!$E$6:$E$205,MATCH($B2478,Menu!$B$6:$B$205,0)),"")</f>
        <v/>
      </c>
      <c r="F2478" s="8" t="str">
        <f t="shared" si="190"/>
        <v/>
      </c>
      <c r="G2478" s="15" t="str">
        <f>IFERROR(INDEX(Menu!$D$6:$D$205,MATCH($B2478,Menu!$B$6:$B$205,0)),"")</f>
        <v/>
      </c>
      <c r="H2478" s="15" t="str">
        <f t="shared" si="191"/>
        <v/>
      </c>
      <c r="I2478" s="15" t="str">
        <f t="shared" si="192"/>
        <v/>
      </c>
      <c r="J2478" s="10"/>
      <c r="K2478" s="10"/>
      <c r="L2478" t="str">
        <f t="shared" si="193"/>
        <v/>
      </c>
      <c r="M2478" s="14" t="str">
        <f t="shared" si="194"/>
        <v/>
      </c>
    </row>
    <row r="2479" spans="1:13" x14ac:dyDescent="0.25">
      <c r="A2479" s="16"/>
      <c r="B2479" s="10"/>
      <c r="C2479" s="14" t="str">
        <f>IFERROR(INDEX(Menu!$C$6:$C$205,MATCH($B2479,Menu!$B$6:$B$205,0)),"")</f>
        <v/>
      </c>
      <c r="D2479" s="18"/>
      <c r="E2479" s="8" t="str">
        <f>IFERROR(INDEX(Menu!$E$6:$E$205,MATCH($B2479,Menu!$B$6:$B$205,0)),"")</f>
        <v/>
      </c>
      <c r="F2479" s="8" t="str">
        <f t="shared" si="190"/>
        <v/>
      </c>
      <c r="G2479" s="15" t="str">
        <f>IFERROR(INDEX(Menu!$D$6:$D$205,MATCH($B2479,Menu!$B$6:$B$205,0)),"")</f>
        <v/>
      </c>
      <c r="H2479" s="15" t="str">
        <f t="shared" si="191"/>
        <v/>
      </c>
      <c r="I2479" s="15" t="str">
        <f t="shared" si="192"/>
        <v/>
      </c>
      <c r="J2479" s="10"/>
      <c r="K2479" s="10"/>
      <c r="L2479" t="str">
        <f t="shared" si="193"/>
        <v/>
      </c>
      <c r="M2479" s="14" t="str">
        <f t="shared" si="194"/>
        <v/>
      </c>
    </row>
    <row r="2480" spans="1:13" x14ac:dyDescent="0.25">
      <c r="A2480" s="16"/>
      <c r="B2480" s="10"/>
      <c r="C2480" s="14" t="str">
        <f>IFERROR(INDEX(Menu!$C$6:$C$205,MATCH($B2480,Menu!$B$6:$B$205,0)),"")</f>
        <v/>
      </c>
      <c r="D2480" s="18"/>
      <c r="E2480" s="8" t="str">
        <f>IFERROR(INDEX(Menu!$E$6:$E$205,MATCH($B2480,Menu!$B$6:$B$205,0)),"")</f>
        <v/>
      </c>
      <c r="F2480" s="8" t="str">
        <f t="shared" si="190"/>
        <v/>
      </c>
      <c r="G2480" s="15" t="str">
        <f>IFERROR(INDEX(Menu!$D$6:$D$205,MATCH($B2480,Menu!$B$6:$B$205,0)),"")</f>
        <v/>
      </c>
      <c r="H2480" s="15" t="str">
        <f t="shared" si="191"/>
        <v/>
      </c>
      <c r="I2480" s="15" t="str">
        <f t="shared" si="192"/>
        <v/>
      </c>
      <c r="J2480" s="10"/>
      <c r="K2480" s="10"/>
      <c r="L2480" t="str">
        <f t="shared" si="193"/>
        <v/>
      </c>
      <c r="M2480" s="14" t="str">
        <f t="shared" si="194"/>
        <v/>
      </c>
    </row>
    <row r="2481" spans="1:13" x14ac:dyDescent="0.25">
      <c r="A2481" s="16"/>
      <c r="B2481" s="10"/>
      <c r="C2481" s="14" t="str">
        <f>IFERROR(INDEX(Menu!$C$6:$C$205,MATCH($B2481,Menu!$B$6:$B$205,0)),"")</f>
        <v/>
      </c>
      <c r="D2481" s="18"/>
      <c r="E2481" s="8" t="str">
        <f>IFERROR(INDEX(Menu!$E$6:$E$205,MATCH($B2481,Menu!$B$6:$B$205,0)),"")</f>
        <v/>
      </c>
      <c r="F2481" s="8" t="str">
        <f t="shared" si="190"/>
        <v/>
      </c>
      <c r="G2481" s="15" t="str">
        <f>IFERROR(INDEX(Menu!$D$6:$D$205,MATCH($B2481,Menu!$B$6:$B$205,0)),"")</f>
        <v/>
      </c>
      <c r="H2481" s="15" t="str">
        <f t="shared" si="191"/>
        <v/>
      </c>
      <c r="I2481" s="15" t="str">
        <f t="shared" si="192"/>
        <v/>
      </c>
      <c r="J2481" s="10"/>
      <c r="K2481" s="10"/>
      <c r="L2481" t="str">
        <f t="shared" si="193"/>
        <v/>
      </c>
      <c r="M2481" s="14" t="str">
        <f t="shared" si="194"/>
        <v/>
      </c>
    </row>
    <row r="2482" spans="1:13" x14ac:dyDescent="0.25">
      <c r="A2482" s="16"/>
      <c r="B2482" s="10"/>
      <c r="C2482" s="14" t="str">
        <f>IFERROR(INDEX(Menu!$C$6:$C$205,MATCH($B2482,Menu!$B$6:$B$205,0)),"")</f>
        <v/>
      </c>
      <c r="D2482" s="18"/>
      <c r="E2482" s="8" t="str">
        <f>IFERROR(INDEX(Menu!$E$6:$E$205,MATCH($B2482,Menu!$B$6:$B$205,0)),"")</f>
        <v/>
      </c>
      <c r="F2482" s="8" t="str">
        <f t="shared" si="190"/>
        <v/>
      </c>
      <c r="G2482" s="15" t="str">
        <f>IFERROR(INDEX(Menu!$D$6:$D$205,MATCH($B2482,Menu!$B$6:$B$205,0)),"")</f>
        <v/>
      </c>
      <c r="H2482" s="15" t="str">
        <f t="shared" si="191"/>
        <v/>
      </c>
      <c r="I2482" s="15" t="str">
        <f t="shared" si="192"/>
        <v/>
      </c>
      <c r="J2482" s="10"/>
      <c r="K2482" s="10"/>
      <c r="L2482" t="str">
        <f t="shared" si="193"/>
        <v/>
      </c>
      <c r="M2482" s="14" t="str">
        <f t="shared" si="194"/>
        <v/>
      </c>
    </row>
    <row r="2483" spans="1:13" x14ac:dyDescent="0.25">
      <c r="A2483" s="16"/>
      <c r="B2483" s="10"/>
      <c r="C2483" s="14" t="str">
        <f>IFERROR(INDEX(Menu!$C$6:$C$205,MATCH($B2483,Menu!$B$6:$B$205,0)),"")</f>
        <v/>
      </c>
      <c r="D2483" s="18"/>
      <c r="E2483" s="8" t="str">
        <f>IFERROR(INDEX(Menu!$E$6:$E$205,MATCH($B2483,Menu!$B$6:$B$205,0)),"")</f>
        <v/>
      </c>
      <c r="F2483" s="8" t="str">
        <f t="shared" si="190"/>
        <v/>
      </c>
      <c r="G2483" s="15" t="str">
        <f>IFERROR(INDEX(Menu!$D$6:$D$205,MATCH($B2483,Menu!$B$6:$B$205,0)),"")</f>
        <v/>
      </c>
      <c r="H2483" s="15" t="str">
        <f t="shared" si="191"/>
        <v/>
      </c>
      <c r="I2483" s="15" t="str">
        <f t="shared" si="192"/>
        <v/>
      </c>
      <c r="J2483" s="10"/>
      <c r="K2483" s="10"/>
      <c r="L2483" t="str">
        <f t="shared" si="193"/>
        <v/>
      </c>
      <c r="M2483" s="14" t="str">
        <f t="shared" si="194"/>
        <v/>
      </c>
    </row>
    <row r="2484" spans="1:13" x14ac:dyDescent="0.25">
      <c r="A2484" s="16"/>
      <c r="B2484" s="10"/>
      <c r="C2484" s="14" t="str">
        <f>IFERROR(INDEX(Menu!$C$6:$C$205,MATCH($B2484,Menu!$B$6:$B$205,0)),"")</f>
        <v/>
      </c>
      <c r="D2484" s="18"/>
      <c r="E2484" s="8" t="str">
        <f>IFERROR(INDEX(Menu!$E$6:$E$205,MATCH($B2484,Menu!$B$6:$B$205,0)),"")</f>
        <v/>
      </c>
      <c r="F2484" s="8" t="str">
        <f t="shared" si="190"/>
        <v/>
      </c>
      <c r="G2484" s="15" t="str">
        <f>IFERROR(INDEX(Menu!$D$6:$D$205,MATCH($B2484,Menu!$B$6:$B$205,0)),"")</f>
        <v/>
      </c>
      <c r="H2484" s="15" t="str">
        <f t="shared" si="191"/>
        <v/>
      </c>
      <c r="I2484" s="15" t="str">
        <f t="shared" si="192"/>
        <v/>
      </c>
      <c r="J2484" s="10"/>
      <c r="K2484" s="10"/>
      <c r="L2484" t="str">
        <f t="shared" si="193"/>
        <v/>
      </c>
      <c r="M2484" s="14" t="str">
        <f t="shared" si="194"/>
        <v/>
      </c>
    </row>
    <row r="2485" spans="1:13" x14ac:dyDescent="0.25">
      <c r="A2485" s="16"/>
      <c r="B2485" s="10"/>
      <c r="C2485" s="14" t="str">
        <f>IFERROR(INDEX(Menu!$C$6:$C$205,MATCH($B2485,Menu!$B$6:$B$205,0)),"")</f>
        <v/>
      </c>
      <c r="D2485" s="18"/>
      <c r="E2485" s="8" t="str">
        <f>IFERROR(INDEX(Menu!$E$6:$E$205,MATCH($B2485,Menu!$B$6:$B$205,0)),"")</f>
        <v/>
      </c>
      <c r="F2485" s="8" t="str">
        <f t="shared" si="190"/>
        <v/>
      </c>
      <c r="G2485" s="15" t="str">
        <f>IFERROR(INDEX(Menu!$D$6:$D$205,MATCH($B2485,Menu!$B$6:$B$205,0)),"")</f>
        <v/>
      </c>
      <c r="H2485" s="15" t="str">
        <f t="shared" si="191"/>
        <v/>
      </c>
      <c r="I2485" s="15" t="str">
        <f t="shared" si="192"/>
        <v/>
      </c>
      <c r="J2485" s="10"/>
      <c r="K2485" s="10"/>
      <c r="L2485" t="str">
        <f t="shared" si="193"/>
        <v/>
      </c>
      <c r="M2485" s="14" t="str">
        <f t="shared" si="194"/>
        <v/>
      </c>
    </row>
    <row r="2486" spans="1:13" x14ac:dyDescent="0.25">
      <c r="A2486" s="16"/>
      <c r="B2486" s="10"/>
      <c r="C2486" s="14" t="str">
        <f>IFERROR(INDEX(Menu!$C$6:$C$205,MATCH($B2486,Menu!$B$6:$B$205,0)),"")</f>
        <v/>
      </c>
      <c r="D2486" s="18"/>
      <c r="E2486" s="8" t="str">
        <f>IFERROR(INDEX(Menu!$E$6:$E$205,MATCH($B2486,Menu!$B$6:$B$205,0)),"")</f>
        <v/>
      </c>
      <c r="F2486" s="8" t="str">
        <f t="shared" si="190"/>
        <v/>
      </c>
      <c r="G2486" s="15" t="str">
        <f>IFERROR(INDEX(Menu!$D$6:$D$205,MATCH($B2486,Menu!$B$6:$B$205,0)),"")</f>
        <v/>
      </c>
      <c r="H2486" s="15" t="str">
        <f t="shared" si="191"/>
        <v/>
      </c>
      <c r="I2486" s="15" t="str">
        <f t="shared" si="192"/>
        <v/>
      </c>
      <c r="J2486" s="10"/>
      <c r="K2486" s="10"/>
      <c r="L2486" t="str">
        <f t="shared" si="193"/>
        <v/>
      </c>
      <c r="M2486" s="14" t="str">
        <f t="shared" si="194"/>
        <v/>
      </c>
    </row>
    <row r="2487" spans="1:13" x14ac:dyDescent="0.25">
      <c r="A2487" s="16"/>
      <c r="B2487" s="10"/>
      <c r="C2487" s="14" t="str">
        <f>IFERROR(INDEX(Menu!$C$6:$C$205,MATCH($B2487,Menu!$B$6:$B$205,0)),"")</f>
        <v/>
      </c>
      <c r="D2487" s="18"/>
      <c r="E2487" s="8" t="str">
        <f>IFERROR(INDEX(Menu!$E$6:$E$205,MATCH($B2487,Menu!$B$6:$B$205,0)),"")</f>
        <v/>
      </c>
      <c r="F2487" s="8" t="str">
        <f t="shared" si="190"/>
        <v/>
      </c>
      <c r="G2487" s="15" t="str">
        <f>IFERROR(INDEX(Menu!$D$6:$D$205,MATCH($B2487,Menu!$B$6:$B$205,0)),"")</f>
        <v/>
      </c>
      <c r="H2487" s="15" t="str">
        <f t="shared" si="191"/>
        <v/>
      </c>
      <c r="I2487" s="15" t="str">
        <f t="shared" si="192"/>
        <v/>
      </c>
      <c r="J2487" s="10"/>
      <c r="K2487" s="10"/>
      <c r="L2487" t="str">
        <f t="shared" si="193"/>
        <v/>
      </c>
      <c r="M2487" s="14" t="str">
        <f t="shared" si="194"/>
        <v/>
      </c>
    </row>
    <row r="2488" spans="1:13" x14ac:dyDescent="0.25">
      <c r="A2488" s="16"/>
      <c r="B2488" s="10"/>
      <c r="C2488" s="14" t="str">
        <f>IFERROR(INDEX(Menu!$C$6:$C$205,MATCH($B2488,Menu!$B$6:$B$205,0)),"")</f>
        <v/>
      </c>
      <c r="D2488" s="18"/>
      <c r="E2488" s="8" t="str">
        <f>IFERROR(INDEX(Menu!$E$6:$E$205,MATCH($B2488,Menu!$B$6:$B$205,0)),"")</f>
        <v/>
      </c>
      <c r="F2488" s="8" t="str">
        <f t="shared" si="190"/>
        <v/>
      </c>
      <c r="G2488" s="15" t="str">
        <f>IFERROR(INDEX(Menu!$D$6:$D$205,MATCH($B2488,Menu!$B$6:$B$205,0)),"")</f>
        <v/>
      </c>
      <c r="H2488" s="15" t="str">
        <f t="shared" si="191"/>
        <v/>
      </c>
      <c r="I2488" s="15" t="str">
        <f t="shared" si="192"/>
        <v/>
      </c>
      <c r="J2488" s="10"/>
      <c r="K2488" s="10"/>
      <c r="L2488" t="str">
        <f t="shared" si="193"/>
        <v/>
      </c>
      <c r="M2488" s="14" t="str">
        <f t="shared" si="194"/>
        <v/>
      </c>
    </row>
    <row r="2489" spans="1:13" x14ac:dyDescent="0.25">
      <c r="A2489" s="16"/>
      <c r="B2489" s="10"/>
      <c r="C2489" s="14" t="str">
        <f>IFERROR(INDEX(Menu!$C$6:$C$205,MATCH($B2489,Menu!$B$6:$B$205,0)),"")</f>
        <v/>
      </c>
      <c r="D2489" s="18"/>
      <c r="E2489" s="8" t="str">
        <f>IFERROR(INDEX(Menu!$E$6:$E$205,MATCH($B2489,Menu!$B$6:$B$205,0)),"")</f>
        <v/>
      </c>
      <c r="F2489" s="8" t="str">
        <f t="shared" si="190"/>
        <v/>
      </c>
      <c r="G2489" s="15" t="str">
        <f>IFERROR(INDEX(Menu!$D$6:$D$205,MATCH($B2489,Menu!$B$6:$B$205,0)),"")</f>
        <v/>
      </c>
      <c r="H2489" s="15" t="str">
        <f t="shared" si="191"/>
        <v/>
      </c>
      <c r="I2489" s="15" t="str">
        <f t="shared" si="192"/>
        <v/>
      </c>
      <c r="J2489" s="10"/>
      <c r="K2489" s="10"/>
      <c r="L2489" t="str">
        <f t="shared" si="193"/>
        <v/>
      </c>
      <c r="M2489" s="14" t="str">
        <f t="shared" si="194"/>
        <v/>
      </c>
    </row>
    <row r="2490" spans="1:13" x14ac:dyDescent="0.25">
      <c r="A2490" s="16"/>
      <c r="B2490" s="10"/>
      <c r="C2490" s="14" t="str">
        <f>IFERROR(INDEX(Menu!$C$6:$C$205,MATCH($B2490,Menu!$B$6:$B$205,0)),"")</f>
        <v/>
      </c>
      <c r="D2490" s="18"/>
      <c r="E2490" s="8" t="str">
        <f>IFERROR(INDEX(Menu!$E$6:$E$205,MATCH($B2490,Menu!$B$6:$B$205,0)),"")</f>
        <v/>
      </c>
      <c r="F2490" s="8" t="str">
        <f t="shared" si="190"/>
        <v/>
      </c>
      <c r="G2490" s="15" t="str">
        <f>IFERROR(INDEX(Menu!$D$6:$D$205,MATCH($B2490,Menu!$B$6:$B$205,0)),"")</f>
        <v/>
      </c>
      <c r="H2490" s="15" t="str">
        <f t="shared" si="191"/>
        <v/>
      </c>
      <c r="I2490" s="15" t="str">
        <f t="shared" si="192"/>
        <v/>
      </c>
      <c r="J2490" s="10"/>
      <c r="K2490" s="10"/>
      <c r="L2490" t="str">
        <f t="shared" si="193"/>
        <v/>
      </c>
      <c r="M2490" s="14" t="str">
        <f t="shared" si="194"/>
        <v/>
      </c>
    </row>
    <row r="2491" spans="1:13" x14ac:dyDescent="0.25">
      <c r="A2491" s="16"/>
      <c r="B2491" s="10"/>
      <c r="C2491" s="14" t="str">
        <f>IFERROR(INDEX(Menu!$C$6:$C$205,MATCH($B2491,Menu!$B$6:$B$205,0)),"")</f>
        <v/>
      </c>
      <c r="D2491" s="18"/>
      <c r="E2491" s="8" t="str">
        <f>IFERROR(INDEX(Menu!$E$6:$E$205,MATCH($B2491,Menu!$B$6:$B$205,0)),"")</f>
        <v/>
      </c>
      <c r="F2491" s="8" t="str">
        <f t="shared" si="190"/>
        <v/>
      </c>
      <c r="G2491" s="15" t="str">
        <f>IFERROR(INDEX(Menu!$D$6:$D$205,MATCH($B2491,Menu!$B$6:$B$205,0)),"")</f>
        <v/>
      </c>
      <c r="H2491" s="15" t="str">
        <f t="shared" si="191"/>
        <v/>
      </c>
      <c r="I2491" s="15" t="str">
        <f t="shared" si="192"/>
        <v/>
      </c>
      <c r="J2491" s="10"/>
      <c r="K2491" s="10"/>
      <c r="L2491" t="str">
        <f t="shared" si="193"/>
        <v/>
      </c>
      <c r="M2491" s="14" t="str">
        <f t="shared" si="194"/>
        <v/>
      </c>
    </row>
    <row r="2492" spans="1:13" x14ac:dyDescent="0.25">
      <c r="A2492" s="16"/>
      <c r="B2492" s="10"/>
      <c r="C2492" s="14" t="str">
        <f>IFERROR(INDEX(Menu!$C$6:$C$205,MATCH($B2492,Menu!$B$6:$B$205,0)),"")</f>
        <v/>
      </c>
      <c r="D2492" s="18"/>
      <c r="E2492" s="8" t="str">
        <f>IFERROR(INDEX(Menu!$E$6:$E$205,MATCH($B2492,Menu!$B$6:$B$205,0)),"")</f>
        <v/>
      </c>
      <c r="F2492" s="8" t="str">
        <f t="shared" si="190"/>
        <v/>
      </c>
      <c r="G2492" s="15" t="str">
        <f>IFERROR(INDEX(Menu!$D$6:$D$205,MATCH($B2492,Menu!$B$6:$B$205,0)),"")</f>
        <v/>
      </c>
      <c r="H2492" s="15" t="str">
        <f t="shared" si="191"/>
        <v/>
      </c>
      <c r="I2492" s="15" t="str">
        <f t="shared" si="192"/>
        <v/>
      </c>
      <c r="J2492" s="10"/>
      <c r="K2492" s="10"/>
      <c r="L2492" t="str">
        <f t="shared" si="193"/>
        <v/>
      </c>
      <c r="M2492" s="14" t="str">
        <f t="shared" si="194"/>
        <v/>
      </c>
    </row>
    <row r="2493" spans="1:13" x14ac:dyDescent="0.25">
      <c r="A2493" s="16"/>
      <c r="B2493" s="10"/>
      <c r="C2493" s="14" t="str">
        <f>IFERROR(INDEX(Menu!$C$6:$C$205,MATCH($B2493,Menu!$B$6:$B$205,0)),"")</f>
        <v/>
      </c>
      <c r="D2493" s="18"/>
      <c r="E2493" s="8" t="str">
        <f>IFERROR(INDEX(Menu!$E$6:$E$205,MATCH($B2493,Menu!$B$6:$B$205,0)),"")</f>
        <v/>
      </c>
      <c r="F2493" s="8" t="str">
        <f t="shared" si="190"/>
        <v/>
      </c>
      <c r="G2493" s="15" t="str">
        <f>IFERROR(INDEX(Menu!$D$6:$D$205,MATCH($B2493,Menu!$B$6:$B$205,0)),"")</f>
        <v/>
      </c>
      <c r="H2493" s="15" t="str">
        <f t="shared" si="191"/>
        <v/>
      </c>
      <c r="I2493" s="15" t="str">
        <f t="shared" si="192"/>
        <v/>
      </c>
      <c r="J2493" s="10"/>
      <c r="K2493" s="10"/>
      <c r="L2493" t="str">
        <f t="shared" si="193"/>
        <v/>
      </c>
      <c r="M2493" s="14" t="str">
        <f t="shared" si="194"/>
        <v/>
      </c>
    </row>
    <row r="2494" spans="1:13" x14ac:dyDescent="0.25">
      <c r="A2494" s="16"/>
      <c r="B2494" s="10"/>
      <c r="C2494" s="14" t="str">
        <f>IFERROR(INDEX(Menu!$C$6:$C$205,MATCH($B2494,Menu!$B$6:$B$205,0)),"")</f>
        <v/>
      </c>
      <c r="D2494" s="18"/>
      <c r="E2494" s="8" t="str">
        <f>IFERROR(INDEX(Menu!$E$6:$E$205,MATCH($B2494,Menu!$B$6:$B$205,0)),"")</f>
        <v/>
      </c>
      <c r="F2494" s="8" t="str">
        <f t="shared" si="190"/>
        <v/>
      </c>
      <c r="G2494" s="15" t="str">
        <f>IFERROR(INDEX(Menu!$D$6:$D$205,MATCH($B2494,Menu!$B$6:$B$205,0)),"")</f>
        <v/>
      </c>
      <c r="H2494" s="15" t="str">
        <f t="shared" si="191"/>
        <v/>
      </c>
      <c r="I2494" s="15" t="str">
        <f t="shared" si="192"/>
        <v/>
      </c>
      <c r="J2494" s="10"/>
      <c r="K2494" s="10"/>
      <c r="L2494" t="str">
        <f t="shared" si="193"/>
        <v/>
      </c>
      <c r="M2494" s="14" t="str">
        <f t="shared" si="194"/>
        <v/>
      </c>
    </row>
    <row r="2495" spans="1:13" x14ac:dyDescent="0.25">
      <c r="A2495" s="16"/>
      <c r="B2495" s="10"/>
      <c r="C2495" s="14" t="str">
        <f>IFERROR(INDEX(Menu!$C$6:$C$205,MATCH($B2495,Menu!$B$6:$B$205,0)),"")</f>
        <v/>
      </c>
      <c r="D2495" s="18"/>
      <c r="E2495" s="8" t="str">
        <f>IFERROR(INDEX(Menu!$E$6:$E$205,MATCH($B2495,Menu!$B$6:$B$205,0)),"")</f>
        <v/>
      </c>
      <c r="F2495" s="8" t="str">
        <f t="shared" si="190"/>
        <v/>
      </c>
      <c r="G2495" s="15" t="str">
        <f>IFERROR(INDEX(Menu!$D$6:$D$205,MATCH($B2495,Menu!$B$6:$B$205,0)),"")</f>
        <v/>
      </c>
      <c r="H2495" s="15" t="str">
        <f t="shared" si="191"/>
        <v/>
      </c>
      <c r="I2495" s="15" t="str">
        <f t="shared" si="192"/>
        <v/>
      </c>
      <c r="J2495" s="10"/>
      <c r="K2495" s="10"/>
      <c r="L2495" t="str">
        <f t="shared" si="193"/>
        <v/>
      </c>
      <c r="M2495" s="14" t="str">
        <f t="shared" si="194"/>
        <v/>
      </c>
    </row>
    <row r="2496" spans="1:13" x14ac:dyDescent="0.25">
      <c r="A2496" s="16"/>
      <c r="B2496" s="10"/>
      <c r="C2496" s="14" t="str">
        <f>IFERROR(INDEX(Menu!$C$6:$C$205,MATCH($B2496,Menu!$B$6:$B$205,0)),"")</f>
        <v/>
      </c>
      <c r="D2496" s="18"/>
      <c r="E2496" s="8" t="str">
        <f>IFERROR(INDEX(Menu!$E$6:$E$205,MATCH($B2496,Menu!$B$6:$B$205,0)),"")</f>
        <v/>
      </c>
      <c r="F2496" s="8" t="str">
        <f t="shared" si="190"/>
        <v/>
      </c>
      <c r="G2496" s="15" t="str">
        <f>IFERROR(INDEX(Menu!$D$6:$D$205,MATCH($B2496,Menu!$B$6:$B$205,0)),"")</f>
        <v/>
      </c>
      <c r="H2496" s="15" t="str">
        <f t="shared" si="191"/>
        <v/>
      </c>
      <c r="I2496" s="15" t="str">
        <f t="shared" si="192"/>
        <v/>
      </c>
      <c r="J2496" s="10"/>
      <c r="K2496" s="10"/>
      <c r="L2496" t="str">
        <f t="shared" si="193"/>
        <v/>
      </c>
      <c r="M2496" s="14" t="str">
        <f t="shared" si="194"/>
        <v/>
      </c>
    </row>
    <row r="2497" spans="1:13" x14ac:dyDescent="0.25">
      <c r="A2497" s="16"/>
      <c r="B2497" s="10"/>
      <c r="C2497" s="14" t="str">
        <f>IFERROR(INDEX(Menu!$C$6:$C$205,MATCH($B2497,Menu!$B$6:$B$205,0)),"")</f>
        <v/>
      </c>
      <c r="D2497" s="18"/>
      <c r="E2497" s="8" t="str">
        <f>IFERROR(INDEX(Menu!$E$6:$E$205,MATCH($B2497,Menu!$B$6:$B$205,0)),"")</f>
        <v/>
      </c>
      <c r="F2497" s="8" t="str">
        <f t="shared" si="190"/>
        <v/>
      </c>
      <c r="G2497" s="15" t="str">
        <f>IFERROR(INDEX(Menu!$D$6:$D$205,MATCH($B2497,Menu!$B$6:$B$205,0)),"")</f>
        <v/>
      </c>
      <c r="H2497" s="15" t="str">
        <f t="shared" si="191"/>
        <v/>
      </c>
      <c r="I2497" s="15" t="str">
        <f t="shared" si="192"/>
        <v/>
      </c>
      <c r="J2497" s="10"/>
      <c r="K2497" s="10"/>
      <c r="L2497" t="str">
        <f t="shared" si="193"/>
        <v/>
      </c>
      <c r="M2497" s="14" t="str">
        <f t="shared" si="194"/>
        <v/>
      </c>
    </row>
    <row r="2498" spans="1:13" x14ac:dyDescent="0.25">
      <c r="A2498" s="16"/>
      <c r="B2498" s="10"/>
      <c r="C2498" s="14" t="str">
        <f>IFERROR(INDEX(Menu!$C$6:$C$205,MATCH($B2498,Menu!$B$6:$B$205,0)),"")</f>
        <v/>
      </c>
      <c r="D2498" s="18"/>
      <c r="E2498" s="8" t="str">
        <f>IFERROR(INDEX(Menu!$E$6:$E$205,MATCH($B2498,Menu!$B$6:$B$205,0)),"")</f>
        <v/>
      </c>
      <c r="F2498" s="8" t="str">
        <f t="shared" si="190"/>
        <v/>
      </c>
      <c r="G2498" s="15" t="str">
        <f>IFERROR(INDEX(Menu!$D$6:$D$205,MATCH($B2498,Menu!$B$6:$B$205,0)),"")</f>
        <v/>
      </c>
      <c r="H2498" s="15" t="str">
        <f t="shared" si="191"/>
        <v/>
      </c>
      <c r="I2498" s="15" t="str">
        <f t="shared" si="192"/>
        <v/>
      </c>
      <c r="J2498" s="10"/>
      <c r="K2498" s="10"/>
      <c r="L2498" t="str">
        <f t="shared" si="193"/>
        <v/>
      </c>
      <c r="M2498" s="14" t="str">
        <f t="shared" si="194"/>
        <v/>
      </c>
    </row>
    <row r="2499" spans="1:13" x14ac:dyDescent="0.25">
      <c r="A2499" s="16"/>
      <c r="B2499" s="10"/>
      <c r="C2499" s="14" t="str">
        <f>IFERROR(INDEX(Menu!$C$6:$C$205,MATCH($B2499,Menu!$B$6:$B$205,0)),"")</f>
        <v/>
      </c>
      <c r="D2499" s="18"/>
      <c r="E2499" s="8" t="str">
        <f>IFERROR(INDEX(Menu!$E$6:$E$205,MATCH($B2499,Menu!$B$6:$B$205,0)),"")</f>
        <v/>
      </c>
      <c r="F2499" s="8" t="str">
        <f t="shared" si="190"/>
        <v/>
      </c>
      <c r="G2499" s="15" t="str">
        <f>IFERROR(INDEX(Menu!$D$6:$D$205,MATCH($B2499,Menu!$B$6:$B$205,0)),"")</f>
        <v/>
      </c>
      <c r="H2499" s="15" t="str">
        <f t="shared" si="191"/>
        <v/>
      </c>
      <c r="I2499" s="15" t="str">
        <f t="shared" si="192"/>
        <v/>
      </c>
      <c r="J2499" s="10"/>
      <c r="K2499" s="10"/>
      <c r="L2499" t="str">
        <f t="shared" si="193"/>
        <v/>
      </c>
      <c r="M2499" s="14" t="str">
        <f t="shared" si="194"/>
        <v/>
      </c>
    </row>
    <row r="2500" spans="1:13" x14ac:dyDescent="0.25">
      <c r="A2500" s="16"/>
      <c r="B2500" s="10"/>
      <c r="C2500" s="14" t="str">
        <f>IFERROR(INDEX(Menu!$C$6:$C$205,MATCH($B2500,Menu!$B$6:$B$205,0)),"")</f>
        <v/>
      </c>
      <c r="D2500" s="18"/>
      <c r="E2500" s="8" t="str">
        <f>IFERROR(INDEX(Menu!$E$6:$E$205,MATCH($B2500,Menu!$B$6:$B$205,0)),"")</f>
        <v/>
      </c>
      <c r="F2500" s="8" t="str">
        <f t="shared" si="190"/>
        <v/>
      </c>
      <c r="G2500" s="15" t="str">
        <f>IFERROR(INDEX(Menu!$D$6:$D$205,MATCH($B2500,Menu!$B$6:$B$205,0)),"")</f>
        <v/>
      </c>
      <c r="H2500" s="15" t="str">
        <f t="shared" si="191"/>
        <v/>
      </c>
      <c r="I2500" s="15" t="str">
        <f t="shared" si="192"/>
        <v/>
      </c>
      <c r="J2500" s="10"/>
      <c r="K2500" s="10"/>
      <c r="L2500" t="str">
        <f t="shared" si="193"/>
        <v/>
      </c>
      <c r="M2500" s="14" t="str">
        <f t="shared" si="194"/>
        <v/>
      </c>
    </row>
    <row r="2501" spans="1:13" x14ac:dyDescent="0.25">
      <c r="A2501" s="16"/>
      <c r="B2501" s="10"/>
      <c r="C2501" s="14" t="str">
        <f>IFERROR(INDEX(Menu!$C$6:$C$205,MATCH($B2501,Menu!$B$6:$B$205,0)),"")</f>
        <v/>
      </c>
      <c r="D2501" s="18"/>
      <c r="E2501" s="8" t="str">
        <f>IFERROR(INDEX(Menu!$E$6:$E$205,MATCH($B2501,Menu!$B$6:$B$205,0)),"")</f>
        <v/>
      </c>
      <c r="F2501" s="8" t="str">
        <f t="shared" si="190"/>
        <v/>
      </c>
      <c r="G2501" s="15" t="str">
        <f>IFERROR(INDEX(Menu!$D$6:$D$205,MATCH($B2501,Menu!$B$6:$B$205,0)),"")</f>
        <v/>
      </c>
      <c r="H2501" s="15" t="str">
        <f t="shared" si="191"/>
        <v/>
      </c>
      <c r="I2501" s="15" t="str">
        <f t="shared" si="192"/>
        <v/>
      </c>
      <c r="J2501" s="10"/>
      <c r="K2501" s="10"/>
      <c r="L2501" t="str">
        <f t="shared" si="193"/>
        <v/>
      </c>
      <c r="M2501" s="14" t="str">
        <f t="shared" si="194"/>
        <v/>
      </c>
    </row>
    <row r="2502" spans="1:13" x14ac:dyDescent="0.25">
      <c r="A2502" s="16"/>
      <c r="B2502" s="10"/>
      <c r="C2502" s="14" t="str">
        <f>IFERROR(INDEX(Menu!$C$6:$C$205,MATCH($B2502,Menu!$B$6:$B$205,0)),"")</f>
        <v/>
      </c>
      <c r="D2502" s="18"/>
      <c r="E2502" s="8" t="str">
        <f>IFERROR(INDEX(Menu!$E$6:$E$205,MATCH($B2502,Menu!$B$6:$B$205,0)),"")</f>
        <v/>
      </c>
      <c r="F2502" s="8" t="str">
        <f t="shared" ref="F2502:F2565" si="195">IF(OR($D2502="",$E2502=""),"",$D2502*$E2502)</f>
        <v/>
      </c>
      <c r="G2502" s="15" t="str">
        <f>IFERROR(INDEX(Menu!$D$6:$D$205,MATCH($B2502,Menu!$B$6:$B$205,0)),"")</f>
        <v/>
      </c>
      <c r="H2502" s="15" t="str">
        <f t="shared" ref="H2502:H2565" si="196">IF(OR($D2502="",$G2502=""),"",$D2502*$G2502)</f>
        <v/>
      </c>
      <c r="I2502" s="15" t="str">
        <f t="shared" ref="I2502:I2565" si="197">IF(OR($F2502="",$H2502=""),"",$F2502-$H2502)</f>
        <v/>
      </c>
      <c r="J2502" s="10"/>
      <c r="K2502" s="10"/>
      <c r="L2502" t="str">
        <f t="shared" ref="L2502:L2565" si="198">IF($A2502="","",CHOOSE(WEEKDAY($A2502,2),"Lunes","Martes","Miercoles","Jueves","Viernes","Sabado","Domingo"))</f>
        <v/>
      </c>
      <c r="M2502" s="14" t="str">
        <f t="shared" ref="M2502:M2565" si="199">IF($A2502="","",TEXT($A2502,"YYYY-MM"))</f>
        <v/>
      </c>
    </row>
    <row r="2503" spans="1:13" x14ac:dyDescent="0.25">
      <c r="A2503" s="16"/>
      <c r="B2503" s="10"/>
      <c r="C2503" s="14" t="str">
        <f>IFERROR(INDEX(Menu!$C$6:$C$205,MATCH($B2503,Menu!$B$6:$B$205,0)),"")</f>
        <v/>
      </c>
      <c r="D2503" s="18"/>
      <c r="E2503" s="8" t="str">
        <f>IFERROR(INDEX(Menu!$E$6:$E$205,MATCH($B2503,Menu!$B$6:$B$205,0)),"")</f>
        <v/>
      </c>
      <c r="F2503" s="8" t="str">
        <f t="shared" si="195"/>
        <v/>
      </c>
      <c r="G2503" s="15" t="str">
        <f>IFERROR(INDEX(Menu!$D$6:$D$205,MATCH($B2503,Menu!$B$6:$B$205,0)),"")</f>
        <v/>
      </c>
      <c r="H2503" s="15" t="str">
        <f t="shared" si="196"/>
        <v/>
      </c>
      <c r="I2503" s="15" t="str">
        <f t="shared" si="197"/>
        <v/>
      </c>
      <c r="J2503" s="10"/>
      <c r="K2503" s="10"/>
      <c r="L2503" t="str">
        <f t="shared" si="198"/>
        <v/>
      </c>
      <c r="M2503" s="14" t="str">
        <f t="shared" si="199"/>
        <v/>
      </c>
    </row>
    <row r="2504" spans="1:13" x14ac:dyDescent="0.25">
      <c r="A2504" s="16"/>
      <c r="B2504" s="10"/>
      <c r="C2504" s="14" t="str">
        <f>IFERROR(INDEX(Menu!$C$6:$C$205,MATCH($B2504,Menu!$B$6:$B$205,0)),"")</f>
        <v/>
      </c>
      <c r="D2504" s="18"/>
      <c r="E2504" s="8" t="str">
        <f>IFERROR(INDEX(Menu!$E$6:$E$205,MATCH($B2504,Menu!$B$6:$B$205,0)),"")</f>
        <v/>
      </c>
      <c r="F2504" s="8" t="str">
        <f t="shared" si="195"/>
        <v/>
      </c>
      <c r="G2504" s="15" t="str">
        <f>IFERROR(INDEX(Menu!$D$6:$D$205,MATCH($B2504,Menu!$B$6:$B$205,0)),"")</f>
        <v/>
      </c>
      <c r="H2504" s="15" t="str">
        <f t="shared" si="196"/>
        <v/>
      </c>
      <c r="I2504" s="15" t="str">
        <f t="shared" si="197"/>
        <v/>
      </c>
      <c r="J2504" s="10"/>
      <c r="K2504" s="10"/>
      <c r="L2504" t="str">
        <f t="shared" si="198"/>
        <v/>
      </c>
      <c r="M2504" s="14" t="str">
        <f t="shared" si="199"/>
        <v/>
      </c>
    </row>
    <row r="2505" spans="1:13" x14ac:dyDescent="0.25">
      <c r="A2505" s="16"/>
      <c r="B2505" s="10"/>
      <c r="C2505" s="14" t="str">
        <f>IFERROR(INDEX(Menu!$C$6:$C$205,MATCH($B2505,Menu!$B$6:$B$205,0)),"")</f>
        <v/>
      </c>
      <c r="D2505" s="18"/>
      <c r="E2505" s="8" t="str">
        <f>IFERROR(INDEX(Menu!$E$6:$E$205,MATCH($B2505,Menu!$B$6:$B$205,0)),"")</f>
        <v/>
      </c>
      <c r="F2505" s="8" t="str">
        <f t="shared" si="195"/>
        <v/>
      </c>
      <c r="G2505" s="15" t="str">
        <f>IFERROR(INDEX(Menu!$D$6:$D$205,MATCH($B2505,Menu!$B$6:$B$205,0)),"")</f>
        <v/>
      </c>
      <c r="H2505" s="15" t="str">
        <f t="shared" si="196"/>
        <v/>
      </c>
      <c r="I2505" s="15" t="str">
        <f t="shared" si="197"/>
        <v/>
      </c>
      <c r="J2505" s="10"/>
      <c r="K2505" s="10"/>
      <c r="L2505" t="str">
        <f t="shared" si="198"/>
        <v/>
      </c>
      <c r="M2505" s="14" t="str">
        <f t="shared" si="199"/>
        <v/>
      </c>
    </row>
    <row r="2506" spans="1:13" x14ac:dyDescent="0.25">
      <c r="A2506" s="16"/>
      <c r="B2506" s="10"/>
      <c r="C2506" s="14" t="str">
        <f>IFERROR(INDEX(Menu!$C$6:$C$205,MATCH($B2506,Menu!$B$6:$B$205,0)),"")</f>
        <v/>
      </c>
      <c r="D2506" s="18"/>
      <c r="E2506" s="8" t="str">
        <f>IFERROR(INDEX(Menu!$E$6:$E$205,MATCH($B2506,Menu!$B$6:$B$205,0)),"")</f>
        <v/>
      </c>
      <c r="F2506" s="8" t="str">
        <f t="shared" si="195"/>
        <v/>
      </c>
      <c r="G2506" s="15" t="str">
        <f>IFERROR(INDEX(Menu!$D$6:$D$205,MATCH($B2506,Menu!$B$6:$B$205,0)),"")</f>
        <v/>
      </c>
      <c r="H2506" s="15" t="str">
        <f t="shared" si="196"/>
        <v/>
      </c>
      <c r="I2506" s="15" t="str">
        <f t="shared" si="197"/>
        <v/>
      </c>
      <c r="J2506" s="10"/>
      <c r="K2506" s="10"/>
      <c r="L2506" t="str">
        <f t="shared" si="198"/>
        <v/>
      </c>
      <c r="M2506" s="14" t="str">
        <f t="shared" si="199"/>
        <v/>
      </c>
    </row>
    <row r="2507" spans="1:13" x14ac:dyDescent="0.25">
      <c r="A2507" s="16"/>
      <c r="B2507" s="10"/>
      <c r="C2507" s="14" t="str">
        <f>IFERROR(INDEX(Menu!$C$6:$C$205,MATCH($B2507,Menu!$B$6:$B$205,0)),"")</f>
        <v/>
      </c>
      <c r="D2507" s="18"/>
      <c r="E2507" s="8" t="str">
        <f>IFERROR(INDEX(Menu!$E$6:$E$205,MATCH($B2507,Menu!$B$6:$B$205,0)),"")</f>
        <v/>
      </c>
      <c r="F2507" s="8" t="str">
        <f t="shared" si="195"/>
        <v/>
      </c>
      <c r="G2507" s="15" t="str">
        <f>IFERROR(INDEX(Menu!$D$6:$D$205,MATCH($B2507,Menu!$B$6:$B$205,0)),"")</f>
        <v/>
      </c>
      <c r="H2507" s="15" t="str">
        <f t="shared" si="196"/>
        <v/>
      </c>
      <c r="I2507" s="15" t="str">
        <f t="shared" si="197"/>
        <v/>
      </c>
      <c r="J2507" s="10"/>
      <c r="K2507" s="10"/>
      <c r="L2507" t="str">
        <f t="shared" si="198"/>
        <v/>
      </c>
      <c r="M2507" s="14" t="str">
        <f t="shared" si="199"/>
        <v/>
      </c>
    </row>
    <row r="2508" spans="1:13" x14ac:dyDescent="0.25">
      <c r="A2508" s="16"/>
      <c r="B2508" s="10"/>
      <c r="C2508" s="14" t="str">
        <f>IFERROR(INDEX(Menu!$C$6:$C$205,MATCH($B2508,Menu!$B$6:$B$205,0)),"")</f>
        <v/>
      </c>
      <c r="D2508" s="18"/>
      <c r="E2508" s="8" t="str">
        <f>IFERROR(INDEX(Menu!$E$6:$E$205,MATCH($B2508,Menu!$B$6:$B$205,0)),"")</f>
        <v/>
      </c>
      <c r="F2508" s="8" t="str">
        <f t="shared" si="195"/>
        <v/>
      </c>
      <c r="G2508" s="15" t="str">
        <f>IFERROR(INDEX(Menu!$D$6:$D$205,MATCH($B2508,Menu!$B$6:$B$205,0)),"")</f>
        <v/>
      </c>
      <c r="H2508" s="15" t="str">
        <f t="shared" si="196"/>
        <v/>
      </c>
      <c r="I2508" s="15" t="str">
        <f t="shared" si="197"/>
        <v/>
      </c>
      <c r="J2508" s="10"/>
      <c r="K2508" s="10"/>
      <c r="L2508" t="str">
        <f t="shared" si="198"/>
        <v/>
      </c>
      <c r="M2508" s="14" t="str">
        <f t="shared" si="199"/>
        <v/>
      </c>
    </row>
    <row r="2509" spans="1:13" x14ac:dyDescent="0.25">
      <c r="A2509" s="16"/>
      <c r="B2509" s="10"/>
      <c r="C2509" s="14" t="str">
        <f>IFERROR(INDEX(Menu!$C$6:$C$205,MATCH($B2509,Menu!$B$6:$B$205,0)),"")</f>
        <v/>
      </c>
      <c r="D2509" s="18"/>
      <c r="E2509" s="8" t="str">
        <f>IFERROR(INDEX(Menu!$E$6:$E$205,MATCH($B2509,Menu!$B$6:$B$205,0)),"")</f>
        <v/>
      </c>
      <c r="F2509" s="8" t="str">
        <f t="shared" si="195"/>
        <v/>
      </c>
      <c r="G2509" s="15" t="str">
        <f>IFERROR(INDEX(Menu!$D$6:$D$205,MATCH($B2509,Menu!$B$6:$B$205,0)),"")</f>
        <v/>
      </c>
      <c r="H2509" s="15" t="str">
        <f t="shared" si="196"/>
        <v/>
      </c>
      <c r="I2509" s="15" t="str">
        <f t="shared" si="197"/>
        <v/>
      </c>
      <c r="J2509" s="10"/>
      <c r="K2509" s="10"/>
      <c r="L2509" t="str">
        <f t="shared" si="198"/>
        <v/>
      </c>
      <c r="M2509" s="14" t="str">
        <f t="shared" si="199"/>
        <v/>
      </c>
    </row>
    <row r="2510" spans="1:13" x14ac:dyDescent="0.25">
      <c r="A2510" s="16"/>
      <c r="B2510" s="10"/>
      <c r="C2510" s="14" t="str">
        <f>IFERROR(INDEX(Menu!$C$6:$C$205,MATCH($B2510,Menu!$B$6:$B$205,0)),"")</f>
        <v/>
      </c>
      <c r="D2510" s="18"/>
      <c r="E2510" s="8" t="str">
        <f>IFERROR(INDEX(Menu!$E$6:$E$205,MATCH($B2510,Menu!$B$6:$B$205,0)),"")</f>
        <v/>
      </c>
      <c r="F2510" s="8" t="str">
        <f t="shared" si="195"/>
        <v/>
      </c>
      <c r="G2510" s="15" t="str">
        <f>IFERROR(INDEX(Menu!$D$6:$D$205,MATCH($B2510,Menu!$B$6:$B$205,0)),"")</f>
        <v/>
      </c>
      <c r="H2510" s="15" t="str">
        <f t="shared" si="196"/>
        <v/>
      </c>
      <c r="I2510" s="15" t="str">
        <f t="shared" si="197"/>
        <v/>
      </c>
      <c r="J2510" s="10"/>
      <c r="K2510" s="10"/>
      <c r="L2510" t="str">
        <f t="shared" si="198"/>
        <v/>
      </c>
      <c r="M2510" s="14" t="str">
        <f t="shared" si="199"/>
        <v/>
      </c>
    </row>
    <row r="2511" spans="1:13" x14ac:dyDescent="0.25">
      <c r="A2511" s="16"/>
      <c r="B2511" s="10"/>
      <c r="C2511" s="14" t="str">
        <f>IFERROR(INDEX(Menu!$C$6:$C$205,MATCH($B2511,Menu!$B$6:$B$205,0)),"")</f>
        <v/>
      </c>
      <c r="D2511" s="18"/>
      <c r="E2511" s="8" t="str">
        <f>IFERROR(INDEX(Menu!$E$6:$E$205,MATCH($B2511,Menu!$B$6:$B$205,0)),"")</f>
        <v/>
      </c>
      <c r="F2511" s="8" t="str">
        <f t="shared" si="195"/>
        <v/>
      </c>
      <c r="G2511" s="15" t="str">
        <f>IFERROR(INDEX(Menu!$D$6:$D$205,MATCH($B2511,Menu!$B$6:$B$205,0)),"")</f>
        <v/>
      </c>
      <c r="H2511" s="15" t="str">
        <f t="shared" si="196"/>
        <v/>
      </c>
      <c r="I2511" s="15" t="str">
        <f t="shared" si="197"/>
        <v/>
      </c>
      <c r="J2511" s="10"/>
      <c r="K2511" s="10"/>
      <c r="L2511" t="str">
        <f t="shared" si="198"/>
        <v/>
      </c>
      <c r="M2511" s="14" t="str">
        <f t="shared" si="199"/>
        <v/>
      </c>
    </row>
    <row r="2512" spans="1:13" x14ac:dyDescent="0.25">
      <c r="A2512" s="16"/>
      <c r="B2512" s="10"/>
      <c r="C2512" s="14" t="str">
        <f>IFERROR(INDEX(Menu!$C$6:$C$205,MATCH($B2512,Menu!$B$6:$B$205,0)),"")</f>
        <v/>
      </c>
      <c r="D2512" s="18"/>
      <c r="E2512" s="8" t="str">
        <f>IFERROR(INDEX(Menu!$E$6:$E$205,MATCH($B2512,Menu!$B$6:$B$205,0)),"")</f>
        <v/>
      </c>
      <c r="F2512" s="8" t="str">
        <f t="shared" si="195"/>
        <v/>
      </c>
      <c r="G2512" s="15" t="str">
        <f>IFERROR(INDEX(Menu!$D$6:$D$205,MATCH($B2512,Menu!$B$6:$B$205,0)),"")</f>
        <v/>
      </c>
      <c r="H2512" s="15" t="str">
        <f t="shared" si="196"/>
        <v/>
      </c>
      <c r="I2512" s="15" t="str">
        <f t="shared" si="197"/>
        <v/>
      </c>
      <c r="J2512" s="10"/>
      <c r="K2512" s="10"/>
      <c r="L2512" t="str">
        <f t="shared" si="198"/>
        <v/>
      </c>
      <c r="M2512" s="14" t="str">
        <f t="shared" si="199"/>
        <v/>
      </c>
    </row>
    <row r="2513" spans="1:13" x14ac:dyDescent="0.25">
      <c r="A2513" s="16"/>
      <c r="B2513" s="10"/>
      <c r="C2513" s="14" t="str">
        <f>IFERROR(INDEX(Menu!$C$6:$C$205,MATCH($B2513,Menu!$B$6:$B$205,0)),"")</f>
        <v/>
      </c>
      <c r="D2513" s="18"/>
      <c r="E2513" s="8" t="str">
        <f>IFERROR(INDEX(Menu!$E$6:$E$205,MATCH($B2513,Menu!$B$6:$B$205,0)),"")</f>
        <v/>
      </c>
      <c r="F2513" s="8" t="str">
        <f t="shared" si="195"/>
        <v/>
      </c>
      <c r="G2513" s="15" t="str">
        <f>IFERROR(INDEX(Menu!$D$6:$D$205,MATCH($B2513,Menu!$B$6:$B$205,0)),"")</f>
        <v/>
      </c>
      <c r="H2513" s="15" t="str">
        <f t="shared" si="196"/>
        <v/>
      </c>
      <c r="I2513" s="15" t="str">
        <f t="shared" si="197"/>
        <v/>
      </c>
      <c r="J2513" s="10"/>
      <c r="K2513" s="10"/>
      <c r="L2513" t="str">
        <f t="shared" si="198"/>
        <v/>
      </c>
      <c r="M2513" s="14" t="str">
        <f t="shared" si="199"/>
        <v/>
      </c>
    </row>
    <row r="2514" spans="1:13" x14ac:dyDescent="0.25">
      <c r="A2514" s="16"/>
      <c r="B2514" s="10"/>
      <c r="C2514" s="14" t="str">
        <f>IFERROR(INDEX(Menu!$C$6:$C$205,MATCH($B2514,Menu!$B$6:$B$205,0)),"")</f>
        <v/>
      </c>
      <c r="D2514" s="18"/>
      <c r="E2514" s="8" t="str">
        <f>IFERROR(INDEX(Menu!$E$6:$E$205,MATCH($B2514,Menu!$B$6:$B$205,0)),"")</f>
        <v/>
      </c>
      <c r="F2514" s="8" t="str">
        <f t="shared" si="195"/>
        <v/>
      </c>
      <c r="G2514" s="15" t="str">
        <f>IFERROR(INDEX(Menu!$D$6:$D$205,MATCH($B2514,Menu!$B$6:$B$205,0)),"")</f>
        <v/>
      </c>
      <c r="H2514" s="15" t="str">
        <f t="shared" si="196"/>
        <v/>
      </c>
      <c r="I2514" s="15" t="str">
        <f t="shared" si="197"/>
        <v/>
      </c>
      <c r="J2514" s="10"/>
      <c r="K2514" s="10"/>
      <c r="L2514" t="str">
        <f t="shared" si="198"/>
        <v/>
      </c>
      <c r="M2514" s="14" t="str">
        <f t="shared" si="199"/>
        <v/>
      </c>
    </row>
    <row r="2515" spans="1:13" x14ac:dyDescent="0.25">
      <c r="A2515" s="16"/>
      <c r="B2515" s="10"/>
      <c r="C2515" s="14" t="str">
        <f>IFERROR(INDEX(Menu!$C$6:$C$205,MATCH($B2515,Menu!$B$6:$B$205,0)),"")</f>
        <v/>
      </c>
      <c r="D2515" s="18"/>
      <c r="E2515" s="8" t="str">
        <f>IFERROR(INDEX(Menu!$E$6:$E$205,MATCH($B2515,Menu!$B$6:$B$205,0)),"")</f>
        <v/>
      </c>
      <c r="F2515" s="8" t="str">
        <f t="shared" si="195"/>
        <v/>
      </c>
      <c r="G2515" s="15" t="str">
        <f>IFERROR(INDEX(Menu!$D$6:$D$205,MATCH($B2515,Menu!$B$6:$B$205,0)),"")</f>
        <v/>
      </c>
      <c r="H2515" s="15" t="str">
        <f t="shared" si="196"/>
        <v/>
      </c>
      <c r="I2515" s="15" t="str">
        <f t="shared" si="197"/>
        <v/>
      </c>
      <c r="J2515" s="10"/>
      <c r="K2515" s="10"/>
      <c r="L2515" t="str">
        <f t="shared" si="198"/>
        <v/>
      </c>
      <c r="M2515" s="14" t="str">
        <f t="shared" si="199"/>
        <v/>
      </c>
    </row>
    <row r="2516" spans="1:13" x14ac:dyDescent="0.25">
      <c r="A2516" s="16"/>
      <c r="B2516" s="10"/>
      <c r="C2516" s="14" t="str">
        <f>IFERROR(INDEX(Menu!$C$6:$C$205,MATCH($B2516,Menu!$B$6:$B$205,0)),"")</f>
        <v/>
      </c>
      <c r="D2516" s="18"/>
      <c r="E2516" s="8" t="str">
        <f>IFERROR(INDEX(Menu!$E$6:$E$205,MATCH($B2516,Menu!$B$6:$B$205,0)),"")</f>
        <v/>
      </c>
      <c r="F2516" s="8" t="str">
        <f t="shared" si="195"/>
        <v/>
      </c>
      <c r="G2516" s="15" t="str">
        <f>IFERROR(INDEX(Menu!$D$6:$D$205,MATCH($B2516,Menu!$B$6:$B$205,0)),"")</f>
        <v/>
      </c>
      <c r="H2516" s="15" t="str">
        <f t="shared" si="196"/>
        <v/>
      </c>
      <c r="I2516" s="15" t="str">
        <f t="shared" si="197"/>
        <v/>
      </c>
      <c r="J2516" s="10"/>
      <c r="K2516" s="10"/>
      <c r="L2516" t="str">
        <f t="shared" si="198"/>
        <v/>
      </c>
      <c r="M2516" s="14" t="str">
        <f t="shared" si="199"/>
        <v/>
      </c>
    </row>
    <row r="2517" spans="1:13" x14ac:dyDescent="0.25">
      <c r="A2517" s="16"/>
      <c r="B2517" s="10"/>
      <c r="C2517" s="14" t="str">
        <f>IFERROR(INDEX(Menu!$C$6:$C$205,MATCH($B2517,Menu!$B$6:$B$205,0)),"")</f>
        <v/>
      </c>
      <c r="D2517" s="18"/>
      <c r="E2517" s="8" t="str">
        <f>IFERROR(INDEX(Menu!$E$6:$E$205,MATCH($B2517,Menu!$B$6:$B$205,0)),"")</f>
        <v/>
      </c>
      <c r="F2517" s="8" t="str">
        <f t="shared" si="195"/>
        <v/>
      </c>
      <c r="G2517" s="15" t="str">
        <f>IFERROR(INDEX(Menu!$D$6:$D$205,MATCH($B2517,Menu!$B$6:$B$205,0)),"")</f>
        <v/>
      </c>
      <c r="H2517" s="15" t="str">
        <f t="shared" si="196"/>
        <v/>
      </c>
      <c r="I2517" s="15" t="str">
        <f t="shared" si="197"/>
        <v/>
      </c>
      <c r="J2517" s="10"/>
      <c r="K2517" s="10"/>
      <c r="L2517" t="str">
        <f t="shared" si="198"/>
        <v/>
      </c>
      <c r="M2517" s="14" t="str">
        <f t="shared" si="199"/>
        <v/>
      </c>
    </row>
    <row r="2518" spans="1:13" x14ac:dyDescent="0.25">
      <c r="A2518" s="16"/>
      <c r="B2518" s="10"/>
      <c r="C2518" s="14" t="str">
        <f>IFERROR(INDEX(Menu!$C$6:$C$205,MATCH($B2518,Menu!$B$6:$B$205,0)),"")</f>
        <v/>
      </c>
      <c r="D2518" s="18"/>
      <c r="E2518" s="8" t="str">
        <f>IFERROR(INDEX(Menu!$E$6:$E$205,MATCH($B2518,Menu!$B$6:$B$205,0)),"")</f>
        <v/>
      </c>
      <c r="F2518" s="8" t="str">
        <f t="shared" si="195"/>
        <v/>
      </c>
      <c r="G2518" s="15" t="str">
        <f>IFERROR(INDEX(Menu!$D$6:$D$205,MATCH($B2518,Menu!$B$6:$B$205,0)),"")</f>
        <v/>
      </c>
      <c r="H2518" s="15" t="str">
        <f t="shared" si="196"/>
        <v/>
      </c>
      <c r="I2518" s="15" t="str">
        <f t="shared" si="197"/>
        <v/>
      </c>
      <c r="J2518" s="10"/>
      <c r="K2518" s="10"/>
      <c r="L2518" t="str">
        <f t="shared" si="198"/>
        <v/>
      </c>
      <c r="M2518" s="14" t="str">
        <f t="shared" si="199"/>
        <v/>
      </c>
    </row>
    <row r="2519" spans="1:13" x14ac:dyDescent="0.25">
      <c r="A2519" s="16"/>
      <c r="B2519" s="10"/>
      <c r="C2519" s="14" t="str">
        <f>IFERROR(INDEX(Menu!$C$6:$C$205,MATCH($B2519,Menu!$B$6:$B$205,0)),"")</f>
        <v/>
      </c>
      <c r="D2519" s="18"/>
      <c r="E2519" s="8" t="str">
        <f>IFERROR(INDEX(Menu!$E$6:$E$205,MATCH($B2519,Menu!$B$6:$B$205,0)),"")</f>
        <v/>
      </c>
      <c r="F2519" s="8" t="str">
        <f t="shared" si="195"/>
        <v/>
      </c>
      <c r="G2519" s="15" t="str">
        <f>IFERROR(INDEX(Menu!$D$6:$D$205,MATCH($B2519,Menu!$B$6:$B$205,0)),"")</f>
        <v/>
      </c>
      <c r="H2519" s="15" t="str">
        <f t="shared" si="196"/>
        <v/>
      </c>
      <c r="I2519" s="15" t="str">
        <f t="shared" si="197"/>
        <v/>
      </c>
      <c r="J2519" s="10"/>
      <c r="K2519" s="10"/>
      <c r="L2519" t="str">
        <f t="shared" si="198"/>
        <v/>
      </c>
      <c r="M2519" s="14" t="str">
        <f t="shared" si="199"/>
        <v/>
      </c>
    </row>
    <row r="2520" spans="1:13" x14ac:dyDescent="0.25">
      <c r="A2520" s="16"/>
      <c r="B2520" s="10"/>
      <c r="C2520" s="14" t="str">
        <f>IFERROR(INDEX(Menu!$C$6:$C$205,MATCH($B2520,Menu!$B$6:$B$205,0)),"")</f>
        <v/>
      </c>
      <c r="D2520" s="18"/>
      <c r="E2520" s="8" t="str">
        <f>IFERROR(INDEX(Menu!$E$6:$E$205,MATCH($B2520,Menu!$B$6:$B$205,0)),"")</f>
        <v/>
      </c>
      <c r="F2520" s="8" t="str">
        <f t="shared" si="195"/>
        <v/>
      </c>
      <c r="G2520" s="15" t="str">
        <f>IFERROR(INDEX(Menu!$D$6:$D$205,MATCH($B2520,Menu!$B$6:$B$205,0)),"")</f>
        <v/>
      </c>
      <c r="H2520" s="15" t="str">
        <f t="shared" si="196"/>
        <v/>
      </c>
      <c r="I2520" s="15" t="str">
        <f t="shared" si="197"/>
        <v/>
      </c>
      <c r="J2520" s="10"/>
      <c r="K2520" s="10"/>
      <c r="L2520" t="str">
        <f t="shared" si="198"/>
        <v/>
      </c>
      <c r="M2520" s="14" t="str">
        <f t="shared" si="199"/>
        <v/>
      </c>
    </row>
    <row r="2521" spans="1:13" x14ac:dyDescent="0.25">
      <c r="A2521" s="16"/>
      <c r="B2521" s="10"/>
      <c r="C2521" s="14" t="str">
        <f>IFERROR(INDEX(Menu!$C$6:$C$205,MATCH($B2521,Menu!$B$6:$B$205,0)),"")</f>
        <v/>
      </c>
      <c r="D2521" s="18"/>
      <c r="E2521" s="8" t="str">
        <f>IFERROR(INDEX(Menu!$E$6:$E$205,MATCH($B2521,Menu!$B$6:$B$205,0)),"")</f>
        <v/>
      </c>
      <c r="F2521" s="8" t="str">
        <f t="shared" si="195"/>
        <v/>
      </c>
      <c r="G2521" s="15" t="str">
        <f>IFERROR(INDEX(Menu!$D$6:$D$205,MATCH($B2521,Menu!$B$6:$B$205,0)),"")</f>
        <v/>
      </c>
      <c r="H2521" s="15" t="str">
        <f t="shared" si="196"/>
        <v/>
      </c>
      <c r="I2521" s="15" t="str">
        <f t="shared" si="197"/>
        <v/>
      </c>
      <c r="J2521" s="10"/>
      <c r="K2521" s="10"/>
      <c r="L2521" t="str">
        <f t="shared" si="198"/>
        <v/>
      </c>
      <c r="M2521" s="14" t="str">
        <f t="shared" si="199"/>
        <v/>
      </c>
    </row>
    <row r="2522" spans="1:13" x14ac:dyDescent="0.25">
      <c r="A2522" s="16"/>
      <c r="B2522" s="10"/>
      <c r="C2522" s="14" t="str">
        <f>IFERROR(INDEX(Menu!$C$6:$C$205,MATCH($B2522,Menu!$B$6:$B$205,0)),"")</f>
        <v/>
      </c>
      <c r="D2522" s="18"/>
      <c r="E2522" s="8" t="str">
        <f>IFERROR(INDEX(Menu!$E$6:$E$205,MATCH($B2522,Menu!$B$6:$B$205,0)),"")</f>
        <v/>
      </c>
      <c r="F2522" s="8" t="str">
        <f t="shared" si="195"/>
        <v/>
      </c>
      <c r="G2522" s="15" t="str">
        <f>IFERROR(INDEX(Menu!$D$6:$D$205,MATCH($B2522,Menu!$B$6:$B$205,0)),"")</f>
        <v/>
      </c>
      <c r="H2522" s="15" t="str">
        <f t="shared" si="196"/>
        <v/>
      </c>
      <c r="I2522" s="15" t="str">
        <f t="shared" si="197"/>
        <v/>
      </c>
      <c r="J2522" s="10"/>
      <c r="K2522" s="10"/>
      <c r="L2522" t="str">
        <f t="shared" si="198"/>
        <v/>
      </c>
      <c r="M2522" s="14" t="str">
        <f t="shared" si="199"/>
        <v/>
      </c>
    </row>
    <row r="2523" spans="1:13" x14ac:dyDescent="0.25">
      <c r="A2523" s="16"/>
      <c r="B2523" s="10"/>
      <c r="C2523" s="14" t="str">
        <f>IFERROR(INDEX(Menu!$C$6:$C$205,MATCH($B2523,Menu!$B$6:$B$205,0)),"")</f>
        <v/>
      </c>
      <c r="D2523" s="18"/>
      <c r="E2523" s="8" t="str">
        <f>IFERROR(INDEX(Menu!$E$6:$E$205,MATCH($B2523,Menu!$B$6:$B$205,0)),"")</f>
        <v/>
      </c>
      <c r="F2523" s="8" t="str">
        <f t="shared" si="195"/>
        <v/>
      </c>
      <c r="G2523" s="15" t="str">
        <f>IFERROR(INDEX(Menu!$D$6:$D$205,MATCH($B2523,Menu!$B$6:$B$205,0)),"")</f>
        <v/>
      </c>
      <c r="H2523" s="15" t="str">
        <f t="shared" si="196"/>
        <v/>
      </c>
      <c r="I2523" s="15" t="str">
        <f t="shared" si="197"/>
        <v/>
      </c>
      <c r="J2523" s="10"/>
      <c r="K2523" s="10"/>
      <c r="L2523" t="str">
        <f t="shared" si="198"/>
        <v/>
      </c>
      <c r="M2523" s="14" t="str">
        <f t="shared" si="199"/>
        <v/>
      </c>
    </row>
    <row r="2524" spans="1:13" x14ac:dyDescent="0.25">
      <c r="A2524" s="16"/>
      <c r="B2524" s="10"/>
      <c r="C2524" s="14" t="str">
        <f>IFERROR(INDEX(Menu!$C$6:$C$205,MATCH($B2524,Menu!$B$6:$B$205,0)),"")</f>
        <v/>
      </c>
      <c r="D2524" s="18"/>
      <c r="E2524" s="8" t="str">
        <f>IFERROR(INDEX(Menu!$E$6:$E$205,MATCH($B2524,Menu!$B$6:$B$205,0)),"")</f>
        <v/>
      </c>
      <c r="F2524" s="8" t="str">
        <f t="shared" si="195"/>
        <v/>
      </c>
      <c r="G2524" s="15" t="str">
        <f>IFERROR(INDEX(Menu!$D$6:$D$205,MATCH($B2524,Menu!$B$6:$B$205,0)),"")</f>
        <v/>
      </c>
      <c r="H2524" s="15" t="str">
        <f t="shared" si="196"/>
        <v/>
      </c>
      <c r="I2524" s="15" t="str">
        <f t="shared" si="197"/>
        <v/>
      </c>
      <c r="J2524" s="10"/>
      <c r="K2524" s="10"/>
      <c r="L2524" t="str">
        <f t="shared" si="198"/>
        <v/>
      </c>
      <c r="M2524" s="14" t="str">
        <f t="shared" si="199"/>
        <v/>
      </c>
    </row>
    <row r="2525" spans="1:13" x14ac:dyDescent="0.25">
      <c r="A2525" s="16"/>
      <c r="B2525" s="10"/>
      <c r="C2525" s="14" t="str">
        <f>IFERROR(INDEX(Menu!$C$6:$C$205,MATCH($B2525,Menu!$B$6:$B$205,0)),"")</f>
        <v/>
      </c>
      <c r="D2525" s="18"/>
      <c r="E2525" s="8" t="str">
        <f>IFERROR(INDEX(Menu!$E$6:$E$205,MATCH($B2525,Menu!$B$6:$B$205,0)),"")</f>
        <v/>
      </c>
      <c r="F2525" s="8" t="str">
        <f t="shared" si="195"/>
        <v/>
      </c>
      <c r="G2525" s="15" t="str">
        <f>IFERROR(INDEX(Menu!$D$6:$D$205,MATCH($B2525,Menu!$B$6:$B$205,0)),"")</f>
        <v/>
      </c>
      <c r="H2525" s="15" t="str">
        <f t="shared" si="196"/>
        <v/>
      </c>
      <c r="I2525" s="15" t="str">
        <f t="shared" si="197"/>
        <v/>
      </c>
      <c r="J2525" s="10"/>
      <c r="K2525" s="10"/>
      <c r="L2525" t="str">
        <f t="shared" si="198"/>
        <v/>
      </c>
      <c r="M2525" s="14" t="str">
        <f t="shared" si="199"/>
        <v/>
      </c>
    </row>
    <row r="2526" spans="1:13" x14ac:dyDescent="0.25">
      <c r="A2526" s="16"/>
      <c r="B2526" s="10"/>
      <c r="C2526" s="14" t="str">
        <f>IFERROR(INDEX(Menu!$C$6:$C$205,MATCH($B2526,Menu!$B$6:$B$205,0)),"")</f>
        <v/>
      </c>
      <c r="D2526" s="18"/>
      <c r="E2526" s="8" t="str">
        <f>IFERROR(INDEX(Menu!$E$6:$E$205,MATCH($B2526,Menu!$B$6:$B$205,0)),"")</f>
        <v/>
      </c>
      <c r="F2526" s="8" t="str">
        <f t="shared" si="195"/>
        <v/>
      </c>
      <c r="G2526" s="15" t="str">
        <f>IFERROR(INDEX(Menu!$D$6:$D$205,MATCH($B2526,Menu!$B$6:$B$205,0)),"")</f>
        <v/>
      </c>
      <c r="H2526" s="15" t="str">
        <f t="shared" si="196"/>
        <v/>
      </c>
      <c r="I2526" s="15" t="str">
        <f t="shared" si="197"/>
        <v/>
      </c>
      <c r="J2526" s="10"/>
      <c r="K2526" s="10"/>
      <c r="L2526" t="str">
        <f t="shared" si="198"/>
        <v/>
      </c>
      <c r="M2526" s="14" t="str">
        <f t="shared" si="199"/>
        <v/>
      </c>
    </row>
    <row r="2527" spans="1:13" x14ac:dyDescent="0.25">
      <c r="A2527" s="16"/>
      <c r="B2527" s="10"/>
      <c r="C2527" s="14" t="str">
        <f>IFERROR(INDEX(Menu!$C$6:$C$205,MATCH($B2527,Menu!$B$6:$B$205,0)),"")</f>
        <v/>
      </c>
      <c r="D2527" s="18"/>
      <c r="E2527" s="8" t="str">
        <f>IFERROR(INDEX(Menu!$E$6:$E$205,MATCH($B2527,Menu!$B$6:$B$205,0)),"")</f>
        <v/>
      </c>
      <c r="F2527" s="8" t="str">
        <f t="shared" si="195"/>
        <v/>
      </c>
      <c r="G2527" s="15" t="str">
        <f>IFERROR(INDEX(Menu!$D$6:$D$205,MATCH($B2527,Menu!$B$6:$B$205,0)),"")</f>
        <v/>
      </c>
      <c r="H2527" s="15" t="str">
        <f t="shared" si="196"/>
        <v/>
      </c>
      <c r="I2527" s="15" t="str">
        <f t="shared" si="197"/>
        <v/>
      </c>
      <c r="J2527" s="10"/>
      <c r="K2527" s="10"/>
      <c r="L2527" t="str">
        <f t="shared" si="198"/>
        <v/>
      </c>
      <c r="M2527" s="14" t="str">
        <f t="shared" si="199"/>
        <v/>
      </c>
    </row>
    <row r="2528" spans="1:13" x14ac:dyDescent="0.25">
      <c r="A2528" s="16"/>
      <c r="B2528" s="10"/>
      <c r="C2528" s="14" t="str">
        <f>IFERROR(INDEX(Menu!$C$6:$C$205,MATCH($B2528,Menu!$B$6:$B$205,0)),"")</f>
        <v/>
      </c>
      <c r="D2528" s="18"/>
      <c r="E2528" s="8" t="str">
        <f>IFERROR(INDEX(Menu!$E$6:$E$205,MATCH($B2528,Menu!$B$6:$B$205,0)),"")</f>
        <v/>
      </c>
      <c r="F2528" s="8" t="str">
        <f t="shared" si="195"/>
        <v/>
      </c>
      <c r="G2528" s="15" t="str">
        <f>IFERROR(INDEX(Menu!$D$6:$D$205,MATCH($B2528,Menu!$B$6:$B$205,0)),"")</f>
        <v/>
      </c>
      <c r="H2528" s="15" t="str">
        <f t="shared" si="196"/>
        <v/>
      </c>
      <c r="I2528" s="15" t="str">
        <f t="shared" si="197"/>
        <v/>
      </c>
      <c r="J2528" s="10"/>
      <c r="K2528" s="10"/>
      <c r="L2528" t="str">
        <f t="shared" si="198"/>
        <v/>
      </c>
      <c r="M2528" s="14" t="str">
        <f t="shared" si="199"/>
        <v/>
      </c>
    </row>
    <row r="2529" spans="1:13" x14ac:dyDescent="0.25">
      <c r="A2529" s="16"/>
      <c r="B2529" s="10"/>
      <c r="C2529" s="14" t="str">
        <f>IFERROR(INDEX(Menu!$C$6:$C$205,MATCH($B2529,Menu!$B$6:$B$205,0)),"")</f>
        <v/>
      </c>
      <c r="D2529" s="18"/>
      <c r="E2529" s="8" t="str">
        <f>IFERROR(INDEX(Menu!$E$6:$E$205,MATCH($B2529,Menu!$B$6:$B$205,0)),"")</f>
        <v/>
      </c>
      <c r="F2529" s="8" t="str">
        <f t="shared" si="195"/>
        <v/>
      </c>
      <c r="G2529" s="15" t="str">
        <f>IFERROR(INDEX(Menu!$D$6:$D$205,MATCH($B2529,Menu!$B$6:$B$205,0)),"")</f>
        <v/>
      </c>
      <c r="H2529" s="15" t="str">
        <f t="shared" si="196"/>
        <v/>
      </c>
      <c r="I2529" s="15" t="str">
        <f t="shared" si="197"/>
        <v/>
      </c>
      <c r="J2529" s="10"/>
      <c r="K2529" s="10"/>
      <c r="L2529" t="str">
        <f t="shared" si="198"/>
        <v/>
      </c>
      <c r="M2529" s="14" t="str">
        <f t="shared" si="199"/>
        <v/>
      </c>
    </row>
    <row r="2530" spans="1:13" x14ac:dyDescent="0.25">
      <c r="A2530" s="16"/>
      <c r="B2530" s="10"/>
      <c r="C2530" s="14" t="str">
        <f>IFERROR(INDEX(Menu!$C$6:$C$205,MATCH($B2530,Menu!$B$6:$B$205,0)),"")</f>
        <v/>
      </c>
      <c r="D2530" s="18"/>
      <c r="E2530" s="8" t="str">
        <f>IFERROR(INDEX(Menu!$E$6:$E$205,MATCH($B2530,Menu!$B$6:$B$205,0)),"")</f>
        <v/>
      </c>
      <c r="F2530" s="8" t="str">
        <f t="shared" si="195"/>
        <v/>
      </c>
      <c r="G2530" s="15" t="str">
        <f>IFERROR(INDEX(Menu!$D$6:$D$205,MATCH($B2530,Menu!$B$6:$B$205,0)),"")</f>
        <v/>
      </c>
      <c r="H2530" s="15" t="str">
        <f t="shared" si="196"/>
        <v/>
      </c>
      <c r="I2530" s="15" t="str">
        <f t="shared" si="197"/>
        <v/>
      </c>
      <c r="J2530" s="10"/>
      <c r="K2530" s="10"/>
      <c r="L2530" t="str">
        <f t="shared" si="198"/>
        <v/>
      </c>
      <c r="M2530" s="14" t="str">
        <f t="shared" si="199"/>
        <v/>
      </c>
    </row>
    <row r="2531" spans="1:13" x14ac:dyDescent="0.25">
      <c r="A2531" s="16"/>
      <c r="B2531" s="10"/>
      <c r="C2531" s="14" t="str">
        <f>IFERROR(INDEX(Menu!$C$6:$C$205,MATCH($B2531,Menu!$B$6:$B$205,0)),"")</f>
        <v/>
      </c>
      <c r="D2531" s="18"/>
      <c r="E2531" s="8" t="str">
        <f>IFERROR(INDEX(Menu!$E$6:$E$205,MATCH($B2531,Menu!$B$6:$B$205,0)),"")</f>
        <v/>
      </c>
      <c r="F2531" s="8" t="str">
        <f t="shared" si="195"/>
        <v/>
      </c>
      <c r="G2531" s="15" t="str">
        <f>IFERROR(INDEX(Menu!$D$6:$D$205,MATCH($B2531,Menu!$B$6:$B$205,0)),"")</f>
        <v/>
      </c>
      <c r="H2531" s="15" t="str">
        <f t="shared" si="196"/>
        <v/>
      </c>
      <c r="I2531" s="15" t="str">
        <f t="shared" si="197"/>
        <v/>
      </c>
      <c r="J2531" s="10"/>
      <c r="K2531" s="10"/>
      <c r="L2531" t="str">
        <f t="shared" si="198"/>
        <v/>
      </c>
      <c r="M2531" s="14" t="str">
        <f t="shared" si="199"/>
        <v/>
      </c>
    </row>
    <row r="2532" spans="1:13" x14ac:dyDescent="0.25">
      <c r="A2532" s="16"/>
      <c r="B2532" s="10"/>
      <c r="C2532" s="14" t="str">
        <f>IFERROR(INDEX(Menu!$C$6:$C$205,MATCH($B2532,Menu!$B$6:$B$205,0)),"")</f>
        <v/>
      </c>
      <c r="D2532" s="18"/>
      <c r="E2532" s="8" t="str">
        <f>IFERROR(INDEX(Menu!$E$6:$E$205,MATCH($B2532,Menu!$B$6:$B$205,0)),"")</f>
        <v/>
      </c>
      <c r="F2532" s="8" t="str">
        <f t="shared" si="195"/>
        <v/>
      </c>
      <c r="G2532" s="15" t="str">
        <f>IFERROR(INDEX(Menu!$D$6:$D$205,MATCH($B2532,Menu!$B$6:$B$205,0)),"")</f>
        <v/>
      </c>
      <c r="H2532" s="15" t="str">
        <f t="shared" si="196"/>
        <v/>
      </c>
      <c r="I2532" s="15" t="str">
        <f t="shared" si="197"/>
        <v/>
      </c>
      <c r="J2532" s="10"/>
      <c r="K2532" s="10"/>
      <c r="L2532" t="str">
        <f t="shared" si="198"/>
        <v/>
      </c>
      <c r="M2532" s="14" t="str">
        <f t="shared" si="199"/>
        <v/>
      </c>
    </row>
    <row r="2533" spans="1:13" x14ac:dyDescent="0.25">
      <c r="A2533" s="16"/>
      <c r="B2533" s="10"/>
      <c r="C2533" s="14" t="str">
        <f>IFERROR(INDEX(Menu!$C$6:$C$205,MATCH($B2533,Menu!$B$6:$B$205,0)),"")</f>
        <v/>
      </c>
      <c r="D2533" s="18"/>
      <c r="E2533" s="8" t="str">
        <f>IFERROR(INDEX(Menu!$E$6:$E$205,MATCH($B2533,Menu!$B$6:$B$205,0)),"")</f>
        <v/>
      </c>
      <c r="F2533" s="8" t="str">
        <f t="shared" si="195"/>
        <v/>
      </c>
      <c r="G2533" s="15" t="str">
        <f>IFERROR(INDEX(Menu!$D$6:$D$205,MATCH($B2533,Menu!$B$6:$B$205,0)),"")</f>
        <v/>
      </c>
      <c r="H2533" s="15" t="str">
        <f t="shared" si="196"/>
        <v/>
      </c>
      <c r="I2533" s="15" t="str">
        <f t="shared" si="197"/>
        <v/>
      </c>
      <c r="J2533" s="10"/>
      <c r="K2533" s="10"/>
      <c r="L2533" t="str">
        <f t="shared" si="198"/>
        <v/>
      </c>
      <c r="M2533" s="14" t="str">
        <f t="shared" si="199"/>
        <v/>
      </c>
    </row>
    <row r="2534" spans="1:13" x14ac:dyDescent="0.25">
      <c r="A2534" s="16"/>
      <c r="B2534" s="10"/>
      <c r="C2534" s="14" t="str">
        <f>IFERROR(INDEX(Menu!$C$6:$C$205,MATCH($B2534,Menu!$B$6:$B$205,0)),"")</f>
        <v/>
      </c>
      <c r="D2534" s="18"/>
      <c r="E2534" s="8" t="str">
        <f>IFERROR(INDEX(Menu!$E$6:$E$205,MATCH($B2534,Menu!$B$6:$B$205,0)),"")</f>
        <v/>
      </c>
      <c r="F2534" s="8" t="str">
        <f t="shared" si="195"/>
        <v/>
      </c>
      <c r="G2534" s="15" t="str">
        <f>IFERROR(INDEX(Menu!$D$6:$D$205,MATCH($B2534,Menu!$B$6:$B$205,0)),"")</f>
        <v/>
      </c>
      <c r="H2534" s="15" t="str">
        <f t="shared" si="196"/>
        <v/>
      </c>
      <c r="I2534" s="15" t="str">
        <f t="shared" si="197"/>
        <v/>
      </c>
      <c r="J2534" s="10"/>
      <c r="K2534" s="10"/>
      <c r="L2534" t="str">
        <f t="shared" si="198"/>
        <v/>
      </c>
      <c r="M2534" s="14" t="str">
        <f t="shared" si="199"/>
        <v/>
      </c>
    </row>
    <row r="2535" spans="1:13" x14ac:dyDescent="0.25">
      <c r="A2535" s="16"/>
      <c r="B2535" s="10"/>
      <c r="C2535" s="14" t="str">
        <f>IFERROR(INDEX(Menu!$C$6:$C$205,MATCH($B2535,Menu!$B$6:$B$205,0)),"")</f>
        <v/>
      </c>
      <c r="D2535" s="18"/>
      <c r="E2535" s="8" t="str">
        <f>IFERROR(INDEX(Menu!$E$6:$E$205,MATCH($B2535,Menu!$B$6:$B$205,0)),"")</f>
        <v/>
      </c>
      <c r="F2535" s="8" t="str">
        <f t="shared" si="195"/>
        <v/>
      </c>
      <c r="G2535" s="15" t="str">
        <f>IFERROR(INDEX(Menu!$D$6:$D$205,MATCH($B2535,Menu!$B$6:$B$205,0)),"")</f>
        <v/>
      </c>
      <c r="H2535" s="15" t="str">
        <f t="shared" si="196"/>
        <v/>
      </c>
      <c r="I2535" s="15" t="str">
        <f t="shared" si="197"/>
        <v/>
      </c>
      <c r="J2535" s="10"/>
      <c r="K2535" s="10"/>
      <c r="L2535" t="str">
        <f t="shared" si="198"/>
        <v/>
      </c>
      <c r="M2535" s="14" t="str">
        <f t="shared" si="199"/>
        <v/>
      </c>
    </row>
    <row r="2536" spans="1:13" x14ac:dyDescent="0.25">
      <c r="A2536" s="16"/>
      <c r="B2536" s="10"/>
      <c r="C2536" s="14" t="str">
        <f>IFERROR(INDEX(Menu!$C$6:$C$205,MATCH($B2536,Menu!$B$6:$B$205,0)),"")</f>
        <v/>
      </c>
      <c r="D2536" s="18"/>
      <c r="E2536" s="8" t="str">
        <f>IFERROR(INDEX(Menu!$E$6:$E$205,MATCH($B2536,Menu!$B$6:$B$205,0)),"")</f>
        <v/>
      </c>
      <c r="F2536" s="8" t="str">
        <f t="shared" si="195"/>
        <v/>
      </c>
      <c r="G2536" s="15" t="str">
        <f>IFERROR(INDEX(Menu!$D$6:$D$205,MATCH($B2536,Menu!$B$6:$B$205,0)),"")</f>
        <v/>
      </c>
      <c r="H2536" s="15" t="str">
        <f t="shared" si="196"/>
        <v/>
      </c>
      <c r="I2536" s="15" t="str">
        <f t="shared" si="197"/>
        <v/>
      </c>
      <c r="J2536" s="10"/>
      <c r="K2536" s="10"/>
      <c r="L2536" t="str">
        <f t="shared" si="198"/>
        <v/>
      </c>
      <c r="M2536" s="14" t="str">
        <f t="shared" si="199"/>
        <v/>
      </c>
    </row>
    <row r="2537" spans="1:13" x14ac:dyDescent="0.25">
      <c r="A2537" s="16"/>
      <c r="B2537" s="10"/>
      <c r="C2537" s="14" t="str">
        <f>IFERROR(INDEX(Menu!$C$6:$C$205,MATCH($B2537,Menu!$B$6:$B$205,0)),"")</f>
        <v/>
      </c>
      <c r="D2537" s="18"/>
      <c r="E2537" s="8" t="str">
        <f>IFERROR(INDEX(Menu!$E$6:$E$205,MATCH($B2537,Menu!$B$6:$B$205,0)),"")</f>
        <v/>
      </c>
      <c r="F2537" s="8" t="str">
        <f t="shared" si="195"/>
        <v/>
      </c>
      <c r="G2537" s="15" t="str">
        <f>IFERROR(INDEX(Menu!$D$6:$D$205,MATCH($B2537,Menu!$B$6:$B$205,0)),"")</f>
        <v/>
      </c>
      <c r="H2537" s="15" t="str">
        <f t="shared" si="196"/>
        <v/>
      </c>
      <c r="I2537" s="15" t="str">
        <f t="shared" si="197"/>
        <v/>
      </c>
      <c r="J2537" s="10"/>
      <c r="K2537" s="10"/>
      <c r="L2537" t="str">
        <f t="shared" si="198"/>
        <v/>
      </c>
      <c r="M2537" s="14" t="str">
        <f t="shared" si="199"/>
        <v/>
      </c>
    </row>
    <row r="2538" spans="1:13" x14ac:dyDescent="0.25">
      <c r="A2538" s="16"/>
      <c r="B2538" s="10"/>
      <c r="C2538" s="14" t="str">
        <f>IFERROR(INDEX(Menu!$C$6:$C$205,MATCH($B2538,Menu!$B$6:$B$205,0)),"")</f>
        <v/>
      </c>
      <c r="D2538" s="18"/>
      <c r="E2538" s="8" t="str">
        <f>IFERROR(INDEX(Menu!$E$6:$E$205,MATCH($B2538,Menu!$B$6:$B$205,0)),"")</f>
        <v/>
      </c>
      <c r="F2538" s="8" t="str">
        <f t="shared" si="195"/>
        <v/>
      </c>
      <c r="G2538" s="15" t="str">
        <f>IFERROR(INDEX(Menu!$D$6:$D$205,MATCH($B2538,Menu!$B$6:$B$205,0)),"")</f>
        <v/>
      </c>
      <c r="H2538" s="15" t="str">
        <f t="shared" si="196"/>
        <v/>
      </c>
      <c r="I2538" s="15" t="str">
        <f t="shared" si="197"/>
        <v/>
      </c>
      <c r="J2538" s="10"/>
      <c r="K2538" s="10"/>
      <c r="L2538" t="str">
        <f t="shared" si="198"/>
        <v/>
      </c>
      <c r="M2538" s="14" t="str">
        <f t="shared" si="199"/>
        <v/>
      </c>
    </row>
    <row r="2539" spans="1:13" x14ac:dyDescent="0.25">
      <c r="A2539" s="16"/>
      <c r="B2539" s="10"/>
      <c r="C2539" s="14" t="str">
        <f>IFERROR(INDEX(Menu!$C$6:$C$205,MATCH($B2539,Menu!$B$6:$B$205,0)),"")</f>
        <v/>
      </c>
      <c r="D2539" s="18"/>
      <c r="E2539" s="8" t="str">
        <f>IFERROR(INDEX(Menu!$E$6:$E$205,MATCH($B2539,Menu!$B$6:$B$205,0)),"")</f>
        <v/>
      </c>
      <c r="F2539" s="8" t="str">
        <f t="shared" si="195"/>
        <v/>
      </c>
      <c r="G2539" s="15" t="str">
        <f>IFERROR(INDEX(Menu!$D$6:$D$205,MATCH($B2539,Menu!$B$6:$B$205,0)),"")</f>
        <v/>
      </c>
      <c r="H2539" s="15" t="str">
        <f t="shared" si="196"/>
        <v/>
      </c>
      <c r="I2539" s="15" t="str">
        <f t="shared" si="197"/>
        <v/>
      </c>
      <c r="J2539" s="10"/>
      <c r="K2539" s="10"/>
      <c r="L2539" t="str">
        <f t="shared" si="198"/>
        <v/>
      </c>
      <c r="M2539" s="14" t="str">
        <f t="shared" si="199"/>
        <v/>
      </c>
    </row>
    <row r="2540" spans="1:13" x14ac:dyDescent="0.25">
      <c r="A2540" s="16"/>
      <c r="B2540" s="10"/>
      <c r="C2540" s="14" t="str">
        <f>IFERROR(INDEX(Menu!$C$6:$C$205,MATCH($B2540,Menu!$B$6:$B$205,0)),"")</f>
        <v/>
      </c>
      <c r="D2540" s="18"/>
      <c r="E2540" s="8" t="str">
        <f>IFERROR(INDEX(Menu!$E$6:$E$205,MATCH($B2540,Menu!$B$6:$B$205,0)),"")</f>
        <v/>
      </c>
      <c r="F2540" s="8" t="str">
        <f t="shared" si="195"/>
        <v/>
      </c>
      <c r="G2540" s="15" t="str">
        <f>IFERROR(INDEX(Menu!$D$6:$D$205,MATCH($B2540,Menu!$B$6:$B$205,0)),"")</f>
        <v/>
      </c>
      <c r="H2540" s="15" t="str">
        <f t="shared" si="196"/>
        <v/>
      </c>
      <c r="I2540" s="15" t="str">
        <f t="shared" si="197"/>
        <v/>
      </c>
      <c r="J2540" s="10"/>
      <c r="K2540" s="10"/>
      <c r="L2540" t="str">
        <f t="shared" si="198"/>
        <v/>
      </c>
      <c r="M2540" s="14" t="str">
        <f t="shared" si="199"/>
        <v/>
      </c>
    </row>
    <row r="2541" spans="1:13" x14ac:dyDescent="0.25">
      <c r="A2541" s="16"/>
      <c r="B2541" s="10"/>
      <c r="C2541" s="14" t="str">
        <f>IFERROR(INDEX(Menu!$C$6:$C$205,MATCH($B2541,Menu!$B$6:$B$205,0)),"")</f>
        <v/>
      </c>
      <c r="D2541" s="18"/>
      <c r="E2541" s="8" t="str">
        <f>IFERROR(INDEX(Menu!$E$6:$E$205,MATCH($B2541,Menu!$B$6:$B$205,0)),"")</f>
        <v/>
      </c>
      <c r="F2541" s="8" t="str">
        <f t="shared" si="195"/>
        <v/>
      </c>
      <c r="G2541" s="15" t="str">
        <f>IFERROR(INDEX(Menu!$D$6:$D$205,MATCH($B2541,Menu!$B$6:$B$205,0)),"")</f>
        <v/>
      </c>
      <c r="H2541" s="15" t="str">
        <f t="shared" si="196"/>
        <v/>
      </c>
      <c r="I2541" s="15" t="str">
        <f t="shared" si="197"/>
        <v/>
      </c>
      <c r="J2541" s="10"/>
      <c r="K2541" s="10"/>
      <c r="L2541" t="str">
        <f t="shared" si="198"/>
        <v/>
      </c>
      <c r="M2541" s="14" t="str">
        <f t="shared" si="199"/>
        <v/>
      </c>
    </row>
    <row r="2542" spans="1:13" x14ac:dyDescent="0.25">
      <c r="A2542" s="16"/>
      <c r="B2542" s="10"/>
      <c r="C2542" s="14" t="str">
        <f>IFERROR(INDEX(Menu!$C$6:$C$205,MATCH($B2542,Menu!$B$6:$B$205,0)),"")</f>
        <v/>
      </c>
      <c r="D2542" s="18"/>
      <c r="E2542" s="8" t="str">
        <f>IFERROR(INDEX(Menu!$E$6:$E$205,MATCH($B2542,Menu!$B$6:$B$205,0)),"")</f>
        <v/>
      </c>
      <c r="F2542" s="8" t="str">
        <f t="shared" si="195"/>
        <v/>
      </c>
      <c r="G2542" s="15" t="str">
        <f>IFERROR(INDEX(Menu!$D$6:$D$205,MATCH($B2542,Menu!$B$6:$B$205,0)),"")</f>
        <v/>
      </c>
      <c r="H2542" s="15" t="str">
        <f t="shared" si="196"/>
        <v/>
      </c>
      <c r="I2542" s="15" t="str">
        <f t="shared" si="197"/>
        <v/>
      </c>
      <c r="J2542" s="10"/>
      <c r="K2542" s="10"/>
      <c r="L2542" t="str">
        <f t="shared" si="198"/>
        <v/>
      </c>
      <c r="M2542" s="14" t="str">
        <f t="shared" si="199"/>
        <v/>
      </c>
    </row>
    <row r="2543" spans="1:13" x14ac:dyDescent="0.25">
      <c r="A2543" s="16"/>
      <c r="B2543" s="10"/>
      <c r="C2543" s="14" t="str">
        <f>IFERROR(INDEX(Menu!$C$6:$C$205,MATCH($B2543,Menu!$B$6:$B$205,0)),"")</f>
        <v/>
      </c>
      <c r="D2543" s="18"/>
      <c r="E2543" s="8" t="str">
        <f>IFERROR(INDEX(Menu!$E$6:$E$205,MATCH($B2543,Menu!$B$6:$B$205,0)),"")</f>
        <v/>
      </c>
      <c r="F2543" s="8" t="str">
        <f t="shared" si="195"/>
        <v/>
      </c>
      <c r="G2543" s="15" t="str">
        <f>IFERROR(INDEX(Menu!$D$6:$D$205,MATCH($B2543,Menu!$B$6:$B$205,0)),"")</f>
        <v/>
      </c>
      <c r="H2543" s="15" t="str">
        <f t="shared" si="196"/>
        <v/>
      </c>
      <c r="I2543" s="15" t="str">
        <f t="shared" si="197"/>
        <v/>
      </c>
      <c r="J2543" s="10"/>
      <c r="K2543" s="10"/>
      <c r="L2543" t="str">
        <f t="shared" si="198"/>
        <v/>
      </c>
      <c r="M2543" s="14" t="str">
        <f t="shared" si="199"/>
        <v/>
      </c>
    </row>
    <row r="2544" spans="1:13" x14ac:dyDescent="0.25">
      <c r="A2544" s="16"/>
      <c r="B2544" s="10"/>
      <c r="C2544" s="14" t="str">
        <f>IFERROR(INDEX(Menu!$C$6:$C$205,MATCH($B2544,Menu!$B$6:$B$205,0)),"")</f>
        <v/>
      </c>
      <c r="D2544" s="18"/>
      <c r="E2544" s="8" t="str">
        <f>IFERROR(INDEX(Menu!$E$6:$E$205,MATCH($B2544,Menu!$B$6:$B$205,0)),"")</f>
        <v/>
      </c>
      <c r="F2544" s="8" t="str">
        <f t="shared" si="195"/>
        <v/>
      </c>
      <c r="G2544" s="15" t="str">
        <f>IFERROR(INDEX(Menu!$D$6:$D$205,MATCH($B2544,Menu!$B$6:$B$205,0)),"")</f>
        <v/>
      </c>
      <c r="H2544" s="15" t="str">
        <f t="shared" si="196"/>
        <v/>
      </c>
      <c r="I2544" s="15" t="str">
        <f t="shared" si="197"/>
        <v/>
      </c>
      <c r="J2544" s="10"/>
      <c r="K2544" s="10"/>
      <c r="L2544" t="str">
        <f t="shared" si="198"/>
        <v/>
      </c>
      <c r="M2544" s="14" t="str">
        <f t="shared" si="199"/>
        <v/>
      </c>
    </row>
    <row r="2545" spans="1:13" x14ac:dyDescent="0.25">
      <c r="A2545" s="16"/>
      <c r="B2545" s="10"/>
      <c r="C2545" s="14" t="str">
        <f>IFERROR(INDEX(Menu!$C$6:$C$205,MATCH($B2545,Menu!$B$6:$B$205,0)),"")</f>
        <v/>
      </c>
      <c r="D2545" s="18"/>
      <c r="E2545" s="8" t="str">
        <f>IFERROR(INDEX(Menu!$E$6:$E$205,MATCH($B2545,Menu!$B$6:$B$205,0)),"")</f>
        <v/>
      </c>
      <c r="F2545" s="8" t="str">
        <f t="shared" si="195"/>
        <v/>
      </c>
      <c r="G2545" s="15" t="str">
        <f>IFERROR(INDEX(Menu!$D$6:$D$205,MATCH($B2545,Menu!$B$6:$B$205,0)),"")</f>
        <v/>
      </c>
      <c r="H2545" s="15" t="str">
        <f t="shared" si="196"/>
        <v/>
      </c>
      <c r="I2545" s="15" t="str">
        <f t="shared" si="197"/>
        <v/>
      </c>
      <c r="J2545" s="10"/>
      <c r="K2545" s="10"/>
      <c r="L2545" t="str">
        <f t="shared" si="198"/>
        <v/>
      </c>
      <c r="M2545" s="14" t="str">
        <f t="shared" si="199"/>
        <v/>
      </c>
    </row>
    <row r="2546" spans="1:13" x14ac:dyDescent="0.25">
      <c r="A2546" s="16"/>
      <c r="B2546" s="10"/>
      <c r="C2546" s="14" t="str">
        <f>IFERROR(INDEX(Menu!$C$6:$C$205,MATCH($B2546,Menu!$B$6:$B$205,0)),"")</f>
        <v/>
      </c>
      <c r="D2546" s="18"/>
      <c r="E2546" s="8" t="str">
        <f>IFERROR(INDEX(Menu!$E$6:$E$205,MATCH($B2546,Menu!$B$6:$B$205,0)),"")</f>
        <v/>
      </c>
      <c r="F2546" s="8" t="str">
        <f t="shared" si="195"/>
        <v/>
      </c>
      <c r="G2546" s="15" t="str">
        <f>IFERROR(INDEX(Menu!$D$6:$D$205,MATCH($B2546,Menu!$B$6:$B$205,0)),"")</f>
        <v/>
      </c>
      <c r="H2546" s="15" t="str">
        <f t="shared" si="196"/>
        <v/>
      </c>
      <c r="I2546" s="15" t="str">
        <f t="shared" si="197"/>
        <v/>
      </c>
      <c r="J2546" s="10"/>
      <c r="K2546" s="10"/>
      <c r="L2546" t="str">
        <f t="shared" si="198"/>
        <v/>
      </c>
      <c r="M2546" s="14" t="str">
        <f t="shared" si="199"/>
        <v/>
      </c>
    </row>
    <row r="2547" spans="1:13" x14ac:dyDescent="0.25">
      <c r="A2547" s="16"/>
      <c r="B2547" s="10"/>
      <c r="C2547" s="14" t="str">
        <f>IFERROR(INDEX(Menu!$C$6:$C$205,MATCH($B2547,Menu!$B$6:$B$205,0)),"")</f>
        <v/>
      </c>
      <c r="D2547" s="18"/>
      <c r="E2547" s="8" t="str">
        <f>IFERROR(INDEX(Menu!$E$6:$E$205,MATCH($B2547,Menu!$B$6:$B$205,0)),"")</f>
        <v/>
      </c>
      <c r="F2547" s="8" t="str">
        <f t="shared" si="195"/>
        <v/>
      </c>
      <c r="G2547" s="15" t="str">
        <f>IFERROR(INDEX(Menu!$D$6:$D$205,MATCH($B2547,Menu!$B$6:$B$205,0)),"")</f>
        <v/>
      </c>
      <c r="H2547" s="15" t="str">
        <f t="shared" si="196"/>
        <v/>
      </c>
      <c r="I2547" s="15" t="str">
        <f t="shared" si="197"/>
        <v/>
      </c>
      <c r="J2547" s="10"/>
      <c r="K2547" s="10"/>
      <c r="L2547" t="str">
        <f t="shared" si="198"/>
        <v/>
      </c>
      <c r="M2547" s="14" t="str">
        <f t="shared" si="199"/>
        <v/>
      </c>
    </row>
    <row r="2548" spans="1:13" x14ac:dyDescent="0.25">
      <c r="A2548" s="16"/>
      <c r="B2548" s="10"/>
      <c r="C2548" s="14" t="str">
        <f>IFERROR(INDEX(Menu!$C$6:$C$205,MATCH($B2548,Menu!$B$6:$B$205,0)),"")</f>
        <v/>
      </c>
      <c r="D2548" s="18"/>
      <c r="E2548" s="8" t="str">
        <f>IFERROR(INDEX(Menu!$E$6:$E$205,MATCH($B2548,Menu!$B$6:$B$205,0)),"")</f>
        <v/>
      </c>
      <c r="F2548" s="8" t="str">
        <f t="shared" si="195"/>
        <v/>
      </c>
      <c r="G2548" s="15" t="str">
        <f>IFERROR(INDEX(Menu!$D$6:$D$205,MATCH($B2548,Menu!$B$6:$B$205,0)),"")</f>
        <v/>
      </c>
      <c r="H2548" s="15" t="str">
        <f t="shared" si="196"/>
        <v/>
      </c>
      <c r="I2548" s="15" t="str">
        <f t="shared" si="197"/>
        <v/>
      </c>
      <c r="J2548" s="10"/>
      <c r="K2548" s="10"/>
      <c r="L2548" t="str">
        <f t="shared" si="198"/>
        <v/>
      </c>
      <c r="M2548" s="14" t="str">
        <f t="shared" si="199"/>
        <v/>
      </c>
    </row>
    <row r="2549" spans="1:13" x14ac:dyDescent="0.25">
      <c r="A2549" s="16"/>
      <c r="B2549" s="10"/>
      <c r="C2549" s="14" t="str">
        <f>IFERROR(INDEX(Menu!$C$6:$C$205,MATCH($B2549,Menu!$B$6:$B$205,0)),"")</f>
        <v/>
      </c>
      <c r="D2549" s="18"/>
      <c r="E2549" s="8" t="str">
        <f>IFERROR(INDEX(Menu!$E$6:$E$205,MATCH($B2549,Menu!$B$6:$B$205,0)),"")</f>
        <v/>
      </c>
      <c r="F2549" s="8" t="str">
        <f t="shared" si="195"/>
        <v/>
      </c>
      <c r="G2549" s="15" t="str">
        <f>IFERROR(INDEX(Menu!$D$6:$D$205,MATCH($B2549,Menu!$B$6:$B$205,0)),"")</f>
        <v/>
      </c>
      <c r="H2549" s="15" t="str">
        <f t="shared" si="196"/>
        <v/>
      </c>
      <c r="I2549" s="15" t="str">
        <f t="shared" si="197"/>
        <v/>
      </c>
      <c r="J2549" s="10"/>
      <c r="K2549" s="10"/>
      <c r="L2549" t="str">
        <f t="shared" si="198"/>
        <v/>
      </c>
      <c r="M2549" s="14" t="str">
        <f t="shared" si="199"/>
        <v/>
      </c>
    </row>
    <row r="2550" spans="1:13" x14ac:dyDescent="0.25">
      <c r="A2550" s="16"/>
      <c r="B2550" s="10"/>
      <c r="C2550" s="14" t="str">
        <f>IFERROR(INDEX(Menu!$C$6:$C$205,MATCH($B2550,Menu!$B$6:$B$205,0)),"")</f>
        <v/>
      </c>
      <c r="D2550" s="18"/>
      <c r="E2550" s="8" t="str">
        <f>IFERROR(INDEX(Menu!$E$6:$E$205,MATCH($B2550,Menu!$B$6:$B$205,0)),"")</f>
        <v/>
      </c>
      <c r="F2550" s="8" t="str">
        <f t="shared" si="195"/>
        <v/>
      </c>
      <c r="G2550" s="15" t="str">
        <f>IFERROR(INDEX(Menu!$D$6:$D$205,MATCH($B2550,Menu!$B$6:$B$205,0)),"")</f>
        <v/>
      </c>
      <c r="H2550" s="15" t="str">
        <f t="shared" si="196"/>
        <v/>
      </c>
      <c r="I2550" s="15" t="str">
        <f t="shared" si="197"/>
        <v/>
      </c>
      <c r="J2550" s="10"/>
      <c r="K2550" s="10"/>
      <c r="L2550" t="str">
        <f t="shared" si="198"/>
        <v/>
      </c>
      <c r="M2550" s="14" t="str">
        <f t="shared" si="199"/>
        <v/>
      </c>
    </row>
    <row r="2551" spans="1:13" x14ac:dyDescent="0.25">
      <c r="A2551" s="16"/>
      <c r="B2551" s="10"/>
      <c r="C2551" s="14" t="str">
        <f>IFERROR(INDEX(Menu!$C$6:$C$205,MATCH($B2551,Menu!$B$6:$B$205,0)),"")</f>
        <v/>
      </c>
      <c r="D2551" s="18"/>
      <c r="E2551" s="8" t="str">
        <f>IFERROR(INDEX(Menu!$E$6:$E$205,MATCH($B2551,Menu!$B$6:$B$205,0)),"")</f>
        <v/>
      </c>
      <c r="F2551" s="8" t="str">
        <f t="shared" si="195"/>
        <v/>
      </c>
      <c r="G2551" s="15" t="str">
        <f>IFERROR(INDEX(Menu!$D$6:$D$205,MATCH($B2551,Menu!$B$6:$B$205,0)),"")</f>
        <v/>
      </c>
      <c r="H2551" s="15" t="str">
        <f t="shared" si="196"/>
        <v/>
      </c>
      <c r="I2551" s="15" t="str">
        <f t="shared" si="197"/>
        <v/>
      </c>
      <c r="J2551" s="10"/>
      <c r="K2551" s="10"/>
      <c r="L2551" t="str">
        <f t="shared" si="198"/>
        <v/>
      </c>
      <c r="M2551" s="14" t="str">
        <f t="shared" si="199"/>
        <v/>
      </c>
    </row>
    <row r="2552" spans="1:13" x14ac:dyDescent="0.25">
      <c r="A2552" s="16"/>
      <c r="B2552" s="10"/>
      <c r="C2552" s="14" t="str">
        <f>IFERROR(INDEX(Menu!$C$6:$C$205,MATCH($B2552,Menu!$B$6:$B$205,0)),"")</f>
        <v/>
      </c>
      <c r="D2552" s="18"/>
      <c r="E2552" s="8" t="str">
        <f>IFERROR(INDEX(Menu!$E$6:$E$205,MATCH($B2552,Menu!$B$6:$B$205,0)),"")</f>
        <v/>
      </c>
      <c r="F2552" s="8" t="str">
        <f t="shared" si="195"/>
        <v/>
      </c>
      <c r="G2552" s="15" t="str">
        <f>IFERROR(INDEX(Menu!$D$6:$D$205,MATCH($B2552,Menu!$B$6:$B$205,0)),"")</f>
        <v/>
      </c>
      <c r="H2552" s="15" t="str">
        <f t="shared" si="196"/>
        <v/>
      </c>
      <c r="I2552" s="15" t="str">
        <f t="shared" si="197"/>
        <v/>
      </c>
      <c r="J2552" s="10"/>
      <c r="K2552" s="10"/>
      <c r="L2552" t="str">
        <f t="shared" si="198"/>
        <v/>
      </c>
      <c r="M2552" s="14" t="str">
        <f t="shared" si="199"/>
        <v/>
      </c>
    </row>
    <row r="2553" spans="1:13" x14ac:dyDescent="0.25">
      <c r="A2553" s="16"/>
      <c r="B2553" s="10"/>
      <c r="C2553" s="14" t="str">
        <f>IFERROR(INDEX(Menu!$C$6:$C$205,MATCH($B2553,Menu!$B$6:$B$205,0)),"")</f>
        <v/>
      </c>
      <c r="D2553" s="18"/>
      <c r="E2553" s="8" t="str">
        <f>IFERROR(INDEX(Menu!$E$6:$E$205,MATCH($B2553,Menu!$B$6:$B$205,0)),"")</f>
        <v/>
      </c>
      <c r="F2553" s="8" t="str">
        <f t="shared" si="195"/>
        <v/>
      </c>
      <c r="G2553" s="15" t="str">
        <f>IFERROR(INDEX(Menu!$D$6:$D$205,MATCH($B2553,Menu!$B$6:$B$205,0)),"")</f>
        <v/>
      </c>
      <c r="H2553" s="15" t="str">
        <f t="shared" si="196"/>
        <v/>
      </c>
      <c r="I2553" s="15" t="str">
        <f t="shared" si="197"/>
        <v/>
      </c>
      <c r="J2553" s="10"/>
      <c r="K2553" s="10"/>
      <c r="L2553" t="str">
        <f t="shared" si="198"/>
        <v/>
      </c>
      <c r="M2553" s="14" t="str">
        <f t="shared" si="199"/>
        <v/>
      </c>
    </row>
    <row r="2554" spans="1:13" x14ac:dyDescent="0.25">
      <c r="A2554" s="16"/>
      <c r="B2554" s="10"/>
      <c r="C2554" s="14" t="str">
        <f>IFERROR(INDEX(Menu!$C$6:$C$205,MATCH($B2554,Menu!$B$6:$B$205,0)),"")</f>
        <v/>
      </c>
      <c r="D2554" s="18"/>
      <c r="E2554" s="8" t="str">
        <f>IFERROR(INDEX(Menu!$E$6:$E$205,MATCH($B2554,Menu!$B$6:$B$205,0)),"")</f>
        <v/>
      </c>
      <c r="F2554" s="8" t="str">
        <f t="shared" si="195"/>
        <v/>
      </c>
      <c r="G2554" s="15" t="str">
        <f>IFERROR(INDEX(Menu!$D$6:$D$205,MATCH($B2554,Menu!$B$6:$B$205,0)),"")</f>
        <v/>
      </c>
      <c r="H2554" s="15" t="str">
        <f t="shared" si="196"/>
        <v/>
      </c>
      <c r="I2554" s="15" t="str">
        <f t="shared" si="197"/>
        <v/>
      </c>
      <c r="J2554" s="10"/>
      <c r="K2554" s="10"/>
      <c r="L2554" t="str">
        <f t="shared" si="198"/>
        <v/>
      </c>
      <c r="M2554" s="14" t="str">
        <f t="shared" si="199"/>
        <v/>
      </c>
    </row>
    <row r="2555" spans="1:13" x14ac:dyDescent="0.25">
      <c r="A2555" s="16"/>
      <c r="B2555" s="10"/>
      <c r="C2555" s="14" t="str">
        <f>IFERROR(INDEX(Menu!$C$6:$C$205,MATCH($B2555,Menu!$B$6:$B$205,0)),"")</f>
        <v/>
      </c>
      <c r="D2555" s="18"/>
      <c r="E2555" s="8" t="str">
        <f>IFERROR(INDEX(Menu!$E$6:$E$205,MATCH($B2555,Menu!$B$6:$B$205,0)),"")</f>
        <v/>
      </c>
      <c r="F2555" s="8" t="str">
        <f t="shared" si="195"/>
        <v/>
      </c>
      <c r="G2555" s="15" t="str">
        <f>IFERROR(INDEX(Menu!$D$6:$D$205,MATCH($B2555,Menu!$B$6:$B$205,0)),"")</f>
        <v/>
      </c>
      <c r="H2555" s="15" t="str">
        <f t="shared" si="196"/>
        <v/>
      </c>
      <c r="I2555" s="15" t="str">
        <f t="shared" si="197"/>
        <v/>
      </c>
      <c r="J2555" s="10"/>
      <c r="K2555" s="10"/>
      <c r="L2555" t="str">
        <f t="shared" si="198"/>
        <v/>
      </c>
      <c r="M2555" s="14" t="str">
        <f t="shared" si="199"/>
        <v/>
      </c>
    </row>
    <row r="2556" spans="1:13" x14ac:dyDescent="0.25">
      <c r="A2556" s="16"/>
      <c r="B2556" s="10"/>
      <c r="C2556" s="14" t="str">
        <f>IFERROR(INDEX(Menu!$C$6:$C$205,MATCH($B2556,Menu!$B$6:$B$205,0)),"")</f>
        <v/>
      </c>
      <c r="D2556" s="18"/>
      <c r="E2556" s="8" t="str">
        <f>IFERROR(INDEX(Menu!$E$6:$E$205,MATCH($B2556,Menu!$B$6:$B$205,0)),"")</f>
        <v/>
      </c>
      <c r="F2556" s="8" t="str">
        <f t="shared" si="195"/>
        <v/>
      </c>
      <c r="G2556" s="15" t="str">
        <f>IFERROR(INDEX(Menu!$D$6:$D$205,MATCH($B2556,Menu!$B$6:$B$205,0)),"")</f>
        <v/>
      </c>
      <c r="H2556" s="15" t="str">
        <f t="shared" si="196"/>
        <v/>
      </c>
      <c r="I2556" s="15" t="str">
        <f t="shared" si="197"/>
        <v/>
      </c>
      <c r="J2556" s="10"/>
      <c r="K2556" s="10"/>
      <c r="L2556" t="str">
        <f t="shared" si="198"/>
        <v/>
      </c>
      <c r="M2556" s="14" t="str">
        <f t="shared" si="199"/>
        <v/>
      </c>
    </row>
    <row r="2557" spans="1:13" x14ac:dyDescent="0.25">
      <c r="A2557" s="16"/>
      <c r="B2557" s="10"/>
      <c r="C2557" s="14" t="str">
        <f>IFERROR(INDEX(Menu!$C$6:$C$205,MATCH($B2557,Menu!$B$6:$B$205,0)),"")</f>
        <v/>
      </c>
      <c r="D2557" s="18"/>
      <c r="E2557" s="8" t="str">
        <f>IFERROR(INDEX(Menu!$E$6:$E$205,MATCH($B2557,Menu!$B$6:$B$205,0)),"")</f>
        <v/>
      </c>
      <c r="F2557" s="8" t="str">
        <f t="shared" si="195"/>
        <v/>
      </c>
      <c r="G2557" s="15" t="str">
        <f>IFERROR(INDEX(Menu!$D$6:$D$205,MATCH($B2557,Menu!$B$6:$B$205,0)),"")</f>
        <v/>
      </c>
      <c r="H2557" s="15" t="str">
        <f t="shared" si="196"/>
        <v/>
      </c>
      <c r="I2557" s="15" t="str">
        <f t="shared" si="197"/>
        <v/>
      </c>
      <c r="J2557" s="10"/>
      <c r="K2557" s="10"/>
      <c r="L2557" t="str">
        <f t="shared" si="198"/>
        <v/>
      </c>
      <c r="M2557" s="14" t="str">
        <f t="shared" si="199"/>
        <v/>
      </c>
    </row>
    <row r="2558" spans="1:13" x14ac:dyDescent="0.25">
      <c r="A2558" s="16"/>
      <c r="B2558" s="10"/>
      <c r="C2558" s="14" t="str">
        <f>IFERROR(INDEX(Menu!$C$6:$C$205,MATCH($B2558,Menu!$B$6:$B$205,0)),"")</f>
        <v/>
      </c>
      <c r="D2558" s="18"/>
      <c r="E2558" s="8" t="str">
        <f>IFERROR(INDEX(Menu!$E$6:$E$205,MATCH($B2558,Menu!$B$6:$B$205,0)),"")</f>
        <v/>
      </c>
      <c r="F2558" s="8" t="str">
        <f t="shared" si="195"/>
        <v/>
      </c>
      <c r="G2558" s="15" t="str">
        <f>IFERROR(INDEX(Menu!$D$6:$D$205,MATCH($B2558,Menu!$B$6:$B$205,0)),"")</f>
        <v/>
      </c>
      <c r="H2558" s="15" t="str">
        <f t="shared" si="196"/>
        <v/>
      </c>
      <c r="I2558" s="15" t="str">
        <f t="shared" si="197"/>
        <v/>
      </c>
      <c r="J2558" s="10"/>
      <c r="K2558" s="10"/>
      <c r="L2558" t="str">
        <f t="shared" si="198"/>
        <v/>
      </c>
      <c r="M2558" s="14" t="str">
        <f t="shared" si="199"/>
        <v/>
      </c>
    </row>
    <row r="2559" spans="1:13" x14ac:dyDescent="0.25">
      <c r="A2559" s="16"/>
      <c r="B2559" s="10"/>
      <c r="C2559" s="14" t="str">
        <f>IFERROR(INDEX(Menu!$C$6:$C$205,MATCH($B2559,Menu!$B$6:$B$205,0)),"")</f>
        <v/>
      </c>
      <c r="D2559" s="18"/>
      <c r="E2559" s="8" t="str">
        <f>IFERROR(INDEX(Menu!$E$6:$E$205,MATCH($B2559,Menu!$B$6:$B$205,0)),"")</f>
        <v/>
      </c>
      <c r="F2559" s="8" t="str">
        <f t="shared" si="195"/>
        <v/>
      </c>
      <c r="G2559" s="15" t="str">
        <f>IFERROR(INDEX(Menu!$D$6:$D$205,MATCH($B2559,Menu!$B$6:$B$205,0)),"")</f>
        <v/>
      </c>
      <c r="H2559" s="15" t="str">
        <f t="shared" si="196"/>
        <v/>
      </c>
      <c r="I2559" s="15" t="str">
        <f t="shared" si="197"/>
        <v/>
      </c>
      <c r="J2559" s="10"/>
      <c r="K2559" s="10"/>
      <c r="L2559" t="str">
        <f t="shared" si="198"/>
        <v/>
      </c>
      <c r="M2559" s="14" t="str">
        <f t="shared" si="199"/>
        <v/>
      </c>
    </row>
    <row r="2560" spans="1:13" x14ac:dyDescent="0.25">
      <c r="A2560" s="16"/>
      <c r="B2560" s="10"/>
      <c r="C2560" s="14" t="str">
        <f>IFERROR(INDEX(Menu!$C$6:$C$205,MATCH($B2560,Menu!$B$6:$B$205,0)),"")</f>
        <v/>
      </c>
      <c r="D2560" s="18"/>
      <c r="E2560" s="8" t="str">
        <f>IFERROR(INDEX(Menu!$E$6:$E$205,MATCH($B2560,Menu!$B$6:$B$205,0)),"")</f>
        <v/>
      </c>
      <c r="F2560" s="8" t="str">
        <f t="shared" si="195"/>
        <v/>
      </c>
      <c r="G2560" s="15" t="str">
        <f>IFERROR(INDEX(Menu!$D$6:$D$205,MATCH($B2560,Menu!$B$6:$B$205,0)),"")</f>
        <v/>
      </c>
      <c r="H2560" s="15" t="str">
        <f t="shared" si="196"/>
        <v/>
      </c>
      <c r="I2560" s="15" t="str">
        <f t="shared" si="197"/>
        <v/>
      </c>
      <c r="J2560" s="10"/>
      <c r="K2560" s="10"/>
      <c r="L2560" t="str">
        <f t="shared" si="198"/>
        <v/>
      </c>
      <c r="M2560" s="14" t="str">
        <f t="shared" si="199"/>
        <v/>
      </c>
    </row>
    <row r="2561" spans="1:13" x14ac:dyDescent="0.25">
      <c r="A2561" s="16"/>
      <c r="B2561" s="10"/>
      <c r="C2561" s="14" t="str">
        <f>IFERROR(INDEX(Menu!$C$6:$C$205,MATCH($B2561,Menu!$B$6:$B$205,0)),"")</f>
        <v/>
      </c>
      <c r="D2561" s="18"/>
      <c r="E2561" s="8" t="str">
        <f>IFERROR(INDEX(Menu!$E$6:$E$205,MATCH($B2561,Menu!$B$6:$B$205,0)),"")</f>
        <v/>
      </c>
      <c r="F2561" s="8" t="str">
        <f t="shared" si="195"/>
        <v/>
      </c>
      <c r="G2561" s="15" t="str">
        <f>IFERROR(INDEX(Menu!$D$6:$D$205,MATCH($B2561,Menu!$B$6:$B$205,0)),"")</f>
        <v/>
      </c>
      <c r="H2561" s="15" t="str">
        <f t="shared" si="196"/>
        <v/>
      </c>
      <c r="I2561" s="15" t="str">
        <f t="shared" si="197"/>
        <v/>
      </c>
      <c r="J2561" s="10"/>
      <c r="K2561" s="10"/>
      <c r="L2561" t="str">
        <f t="shared" si="198"/>
        <v/>
      </c>
      <c r="M2561" s="14" t="str">
        <f t="shared" si="199"/>
        <v/>
      </c>
    </row>
    <row r="2562" spans="1:13" x14ac:dyDescent="0.25">
      <c r="A2562" s="16"/>
      <c r="B2562" s="10"/>
      <c r="C2562" s="14" t="str">
        <f>IFERROR(INDEX(Menu!$C$6:$C$205,MATCH($B2562,Menu!$B$6:$B$205,0)),"")</f>
        <v/>
      </c>
      <c r="D2562" s="18"/>
      <c r="E2562" s="8" t="str">
        <f>IFERROR(INDEX(Menu!$E$6:$E$205,MATCH($B2562,Menu!$B$6:$B$205,0)),"")</f>
        <v/>
      </c>
      <c r="F2562" s="8" t="str">
        <f t="shared" si="195"/>
        <v/>
      </c>
      <c r="G2562" s="15" t="str">
        <f>IFERROR(INDEX(Menu!$D$6:$D$205,MATCH($B2562,Menu!$B$6:$B$205,0)),"")</f>
        <v/>
      </c>
      <c r="H2562" s="15" t="str">
        <f t="shared" si="196"/>
        <v/>
      </c>
      <c r="I2562" s="15" t="str">
        <f t="shared" si="197"/>
        <v/>
      </c>
      <c r="J2562" s="10"/>
      <c r="K2562" s="10"/>
      <c r="L2562" t="str">
        <f t="shared" si="198"/>
        <v/>
      </c>
      <c r="M2562" s="14" t="str">
        <f t="shared" si="199"/>
        <v/>
      </c>
    </row>
    <row r="2563" spans="1:13" x14ac:dyDescent="0.25">
      <c r="A2563" s="16"/>
      <c r="B2563" s="10"/>
      <c r="C2563" s="14" t="str">
        <f>IFERROR(INDEX(Menu!$C$6:$C$205,MATCH($B2563,Menu!$B$6:$B$205,0)),"")</f>
        <v/>
      </c>
      <c r="D2563" s="18"/>
      <c r="E2563" s="8" t="str">
        <f>IFERROR(INDEX(Menu!$E$6:$E$205,MATCH($B2563,Menu!$B$6:$B$205,0)),"")</f>
        <v/>
      </c>
      <c r="F2563" s="8" t="str">
        <f t="shared" si="195"/>
        <v/>
      </c>
      <c r="G2563" s="15" t="str">
        <f>IFERROR(INDEX(Menu!$D$6:$D$205,MATCH($B2563,Menu!$B$6:$B$205,0)),"")</f>
        <v/>
      </c>
      <c r="H2563" s="15" t="str">
        <f t="shared" si="196"/>
        <v/>
      </c>
      <c r="I2563" s="15" t="str">
        <f t="shared" si="197"/>
        <v/>
      </c>
      <c r="J2563" s="10"/>
      <c r="K2563" s="10"/>
      <c r="L2563" t="str">
        <f t="shared" si="198"/>
        <v/>
      </c>
      <c r="M2563" s="14" t="str">
        <f t="shared" si="199"/>
        <v/>
      </c>
    </row>
    <row r="2564" spans="1:13" x14ac:dyDescent="0.25">
      <c r="A2564" s="16"/>
      <c r="B2564" s="10"/>
      <c r="C2564" s="14" t="str">
        <f>IFERROR(INDEX(Menu!$C$6:$C$205,MATCH($B2564,Menu!$B$6:$B$205,0)),"")</f>
        <v/>
      </c>
      <c r="D2564" s="18"/>
      <c r="E2564" s="8" t="str">
        <f>IFERROR(INDEX(Menu!$E$6:$E$205,MATCH($B2564,Menu!$B$6:$B$205,0)),"")</f>
        <v/>
      </c>
      <c r="F2564" s="8" t="str">
        <f t="shared" si="195"/>
        <v/>
      </c>
      <c r="G2564" s="15" t="str">
        <f>IFERROR(INDEX(Menu!$D$6:$D$205,MATCH($B2564,Menu!$B$6:$B$205,0)),"")</f>
        <v/>
      </c>
      <c r="H2564" s="15" t="str">
        <f t="shared" si="196"/>
        <v/>
      </c>
      <c r="I2564" s="15" t="str">
        <f t="shared" si="197"/>
        <v/>
      </c>
      <c r="J2564" s="10"/>
      <c r="K2564" s="10"/>
      <c r="L2564" t="str">
        <f t="shared" si="198"/>
        <v/>
      </c>
      <c r="M2564" s="14" t="str">
        <f t="shared" si="199"/>
        <v/>
      </c>
    </row>
    <row r="2565" spans="1:13" x14ac:dyDescent="0.25">
      <c r="A2565" s="16"/>
      <c r="B2565" s="10"/>
      <c r="C2565" s="14" t="str">
        <f>IFERROR(INDEX(Menu!$C$6:$C$205,MATCH($B2565,Menu!$B$6:$B$205,0)),"")</f>
        <v/>
      </c>
      <c r="D2565" s="18"/>
      <c r="E2565" s="8" t="str">
        <f>IFERROR(INDEX(Menu!$E$6:$E$205,MATCH($B2565,Menu!$B$6:$B$205,0)),"")</f>
        <v/>
      </c>
      <c r="F2565" s="8" t="str">
        <f t="shared" si="195"/>
        <v/>
      </c>
      <c r="G2565" s="15" t="str">
        <f>IFERROR(INDEX(Menu!$D$6:$D$205,MATCH($B2565,Menu!$B$6:$B$205,0)),"")</f>
        <v/>
      </c>
      <c r="H2565" s="15" t="str">
        <f t="shared" si="196"/>
        <v/>
      </c>
      <c r="I2565" s="15" t="str">
        <f t="shared" si="197"/>
        <v/>
      </c>
      <c r="J2565" s="10"/>
      <c r="K2565" s="10"/>
      <c r="L2565" t="str">
        <f t="shared" si="198"/>
        <v/>
      </c>
      <c r="M2565" s="14" t="str">
        <f t="shared" si="199"/>
        <v/>
      </c>
    </row>
    <row r="2566" spans="1:13" x14ac:dyDescent="0.25">
      <c r="A2566" s="16"/>
      <c r="B2566" s="10"/>
      <c r="C2566" s="14" t="str">
        <f>IFERROR(INDEX(Menu!$C$6:$C$205,MATCH($B2566,Menu!$B$6:$B$205,0)),"")</f>
        <v/>
      </c>
      <c r="D2566" s="18"/>
      <c r="E2566" s="8" t="str">
        <f>IFERROR(INDEX(Menu!$E$6:$E$205,MATCH($B2566,Menu!$B$6:$B$205,0)),"")</f>
        <v/>
      </c>
      <c r="F2566" s="8" t="str">
        <f t="shared" ref="F2566:F2629" si="200">IF(OR($D2566="",$E2566=""),"",$D2566*$E2566)</f>
        <v/>
      </c>
      <c r="G2566" s="15" t="str">
        <f>IFERROR(INDEX(Menu!$D$6:$D$205,MATCH($B2566,Menu!$B$6:$B$205,0)),"")</f>
        <v/>
      </c>
      <c r="H2566" s="15" t="str">
        <f t="shared" ref="H2566:H2629" si="201">IF(OR($D2566="",$G2566=""),"",$D2566*$G2566)</f>
        <v/>
      </c>
      <c r="I2566" s="15" t="str">
        <f t="shared" ref="I2566:I2629" si="202">IF(OR($F2566="",$H2566=""),"",$F2566-$H2566)</f>
        <v/>
      </c>
      <c r="J2566" s="10"/>
      <c r="K2566" s="10"/>
      <c r="L2566" t="str">
        <f t="shared" ref="L2566:L2629" si="203">IF($A2566="","",CHOOSE(WEEKDAY($A2566,2),"Lunes","Martes","Miercoles","Jueves","Viernes","Sabado","Domingo"))</f>
        <v/>
      </c>
      <c r="M2566" s="14" t="str">
        <f t="shared" ref="M2566:M2629" si="204">IF($A2566="","",TEXT($A2566,"YYYY-MM"))</f>
        <v/>
      </c>
    </row>
    <row r="2567" spans="1:13" x14ac:dyDescent="0.25">
      <c r="A2567" s="16"/>
      <c r="B2567" s="10"/>
      <c r="C2567" s="14" t="str">
        <f>IFERROR(INDEX(Menu!$C$6:$C$205,MATCH($B2567,Menu!$B$6:$B$205,0)),"")</f>
        <v/>
      </c>
      <c r="D2567" s="18"/>
      <c r="E2567" s="8" t="str">
        <f>IFERROR(INDEX(Menu!$E$6:$E$205,MATCH($B2567,Menu!$B$6:$B$205,0)),"")</f>
        <v/>
      </c>
      <c r="F2567" s="8" t="str">
        <f t="shared" si="200"/>
        <v/>
      </c>
      <c r="G2567" s="15" t="str">
        <f>IFERROR(INDEX(Menu!$D$6:$D$205,MATCH($B2567,Menu!$B$6:$B$205,0)),"")</f>
        <v/>
      </c>
      <c r="H2567" s="15" t="str">
        <f t="shared" si="201"/>
        <v/>
      </c>
      <c r="I2567" s="15" t="str">
        <f t="shared" si="202"/>
        <v/>
      </c>
      <c r="J2567" s="10"/>
      <c r="K2567" s="10"/>
      <c r="L2567" t="str">
        <f t="shared" si="203"/>
        <v/>
      </c>
      <c r="M2567" s="14" t="str">
        <f t="shared" si="204"/>
        <v/>
      </c>
    </row>
    <row r="2568" spans="1:13" x14ac:dyDescent="0.25">
      <c r="A2568" s="16"/>
      <c r="B2568" s="10"/>
      <c r="C2568" s="14" t="str">
        <f>IFERROR(INDEX(Menu!$C$6:$C$205,MATCH($B2568,Menu!$B$6:$B$205,0)),"")</f>
        <v/>
      </c>
      <c r="D2568" s="18"/>
      <c r="E2568" s="8" t="str">
        <f>IFERROR(INDEX(Menu!$E$6:$E$205,MATCH($B2568,Menu!$B$6:$B$205,0)),"")</f>
        <v/>
      </c>
      <c r="F2568" s="8" t="str">
        <f t="shared" si="200"/>
        <v/>
      </c>
      <c r="G2568" s="15" t="str">
        <f>IFERROR(INDEX(Menu!$D$6:$D$205,MATCH($B2568,Menu!$B$6:$B$205,0)),"")</f>
        <v/>
      </c>
      <c r="H2568" s="15" t="str">
        <f t="shared" si="201"/>
        <v/>
      </c>
      <c r="I2568" s="15" t="str">
        <f t="shared" si="202"/>
        <v/>
      </c>
      <c r="J2568" s="10"/>
      <c r="K2568" s="10"/>
      <c r="L2568" t="str">
        <f t="shared" si="203"/>
        <v/>
      </c>
      <c r="M2568" s="14" t="str">
        <f t="shared" si="204"/>
        <v/>
      </c>
    </row>
    <row r="2569" spans="1:13" x14ac:dyDescent="0.25">
      <c r="A2569" s="16"/>
      <c r="B2569" s="10"/>
      <c r="C2569" s="14" t="str">
        <f>IFERROR(INDEX(Menu!$C$6:$C$205,MATCH($B2569,Menu!$B$6:$B$205,0)),"")</f>
        <v/>
      </c>
      <c r="D2569" s="18"/>
      <c r="E2569" s="8" t="str">
        <f>IFERROR(INDEX(Menu!$E$6:$E$205,MATCH($B2569,Menu!$B$6:$B$205,0)),"")</f>
        <v/>
      </c>
      <c r="F2569" s="8" t="str">
        <f t="shared" si="200"/>
        <v/>
      </c>
      <c r="G2569" s="15" t="str">
        <f>IFERROR(INDEX(Menu!$D$6:$D$205,MATCH($B2569,Menu!$B$6:$B$205,0)),"")</f>
        <v/>
      </c>
      <c r="H2569" s="15" t="str">
        <f t="shared" si="201"/>
        <v/>
      </c>
      <c r="I2569" s="15" t="str">
        <f t="shared" si="202"/>
        <v/>
      </c>
      <c r="J2569" s="10"/>
      <c r="K2569" s="10"/>
      <c r="L2569" t="str">
        <f t="shared" si="203"/>
        <v/>
      </c>
      <c r="M2569" s="14" t="str">
        <f t="shared" si="204"/>
        <v/>
      </c>
    </row>
    <row r="2570" spans="1:13" x14ac:dyDescent="0.25">
      <c r="A2570" s="16"/>
      <c r="B2570" s="10"/>
      <c r="C2570" s="14" t="str">
        <f>IFERROR(INDEX(Menu!$C$6:$C$205,MATCH($B2570,Menu!$B$6:$B$205,0)),"")</f>
        <v/>
      </c>
      <c r="D2570" s="18"/>
      <c r="E2570" s="8" t="str">
        <f>IFERROR(INDEX(Menu!$E$6:$E$205,MATCH($B2570,Menu!$B$6:$B$205,0)),"")</f>
        <v/>
      </c>
      <c r="F2570" s="8" t="str">
        <f t="shared" si="200"/>
        <v/>
      </c>
      <c r="G2570" s="15" t="str">
        <f>IFERROR(INDEX(Menu!$D$6:$D$205,MATCH($B2570,Menu!$B$6:$B$205,0)),"")</f>
        <v/>
      </c>
      <c r="H2570" s="15" t="str">
        <f t="shared" si="201"/>
        <v/>
      </c>
      <c r="I2570" s="15" t="str">
        <f t="shared" si="202"/>
        <v/>
      </c>
      <c r="J2570" s="10"/>
      <c r="K2570" s="10"/>
      <c r="L2570" t="str">
        <f t="shared" si="203"/>
        <v/>
      </c>
      <c r="M2570" s="14" t="str">
        <f t="shared" si="204"/>
        <v/>
      </c>
    </row>
    <row r="2571" spans="1:13" x14ac:dyDescent="0.25">
      <c r="A2571" s="16"/>
      <c r="B2571" s="10"/>
      <c r="C2571" s="14" t="str">
        <f>IFERROR(INDEX(Menu!$C$6:$C$205,MATCH($B2571,Menu!$B$6:$B$205,0)),"")</f>
        <v/>
      </c>
      <c r="D2571" s="18"/>
      <c r="E2571" s="8" t="str">
        <f>IFERROR(INDEX(Menu!$E$6:$E$205,MATCH($B2571,Menu!$B$6:$B$205,0)),"")</f>
        <v/>
      </c>
      <c r="F2571" s="8" t="str">
        <f t="shared" si="200"/>
        <v/>
      </c>
      <c r="G2571" s="15" t="str">
        <f>IFERROR(INDEX(Menu!$D$6:$D$205,MATCH($B2571,Menu!$B$6:$B$205,0)),"")</f>
        <v/>
      </c>
      <c r="H2571" s="15" t="str">
        <f t="shared" si="201"/>
        <v/>
      </c>
      <c r="I2571" s="15" t="str">
        <f t="shared" si="202"/>
        <v/>
      </c>
      <c r="J2571" s="10"/>
      <c r="K2571" s="10"/>
      <c r="L2571" t="str">
        <f t="shared" si="203"/>
        <v/>
      </c>
      <c r="M2571" s="14" t="str">
        <f t="shared" si="204"/>
        <v/>
      </c>
    </row>
    <row r="2572" spans="1:13" x14ac:dyDescent="0.25">
      <c r="A2572" s="16"/>
      <c r="B2572" s="10"/>
      <c r="C2572" s="14" t="str">
        <f>IFERROR(INDEX(Menu!$C$6:$C$205,MATCH($B2572,Menu!$B$6:$B$205,0)),"")</f>
        <v/>
      </c>
      <c r="D2572" s="18"/>
      <c r="E2572" s="8" t="str">
        <f>IFERROR(INDEX(Menu!$E$6:$E$205,MATCH($B2572,Menu!$B$6:$B$205,0)),"")</f>
        <v/>
      </c>
      <c r="F2572" s="8" t="str">
        <f t="shared" si="200"/>
        <v/>
      </c>
      <c r="G2572" s="15" t="str">
        <f>IFERROR(INDEX(Menu!$D$6:$D$205,MATCH($B2572,Menu!$B$6:$B$205,0)),"")</f>
        <v/>
      </c>
      <c r="H2572" s="15" t="str">
        <f t="shared" si="201"/>
        <v/>
      </c>
      <c r="I2572" s="15" t="str">
        <f t="shared" si="202"/>
        <v/>
      </c>
      <c r="J2572" s="10"/>
      <c r="K2572" s="10"/>
      <c r="L2572" t="str">
        <f t="shared" si="203"/>
        <v/>
      </c>
      <c r="M2572" s="14" t="str">
        <f t="shared" si="204"/>
        <v/>
      </c>
    </row>
    <row r="2573" spans="1:13" x14ac:dyDescent="0.25">
      <c r="A2573" s="16"/>
      <c r="B2573" s="10"/>
      <c r="C2573" s="14" t="str">
        <f>IFERROR(INDEX(Menu!$C$6:$C$205,MATCH($B2573,Menu!$B$6:$B$205,0)),"")</f>
        <v/>
      </c>
      <c r="D2573" s="18"/>
      <c r="E2573" s="8" t="str">
        <f>IFERROR(INDEX(Menu!$E$6:$E$205,MATCH($B2573,Menu!$B$6:$B$205,0)),"")</f>
        <v/>
      </c>
      <c r="F2573" s="8" t="str">
        <f t="shared" si="200"/>
        <v/>
      </c>
      <c r="G2573" s="15" t="str">
        <f>IFERROR(INDEX(Menu!$D$6:$D$205,MATCH($B2573,Menu!$B$6:$B$205,0)),"")</f>
        <v/>
      </c>
      <c r="H2573" s="15" t="str">
        <f t="shared" si="201"/>
        <v/>
      </c>
      <c r="I2573" s="15" t="str">
        <f t="shared" si="202"/>
        <v/>
      </c>
      <c r="J2573" s="10"/>
      <c r="K2573" s="10"/>
      <c r="L2573" t="str">
        <f t="shared" si="203"/>
        <v/>
      </c>
      <c r="M2573" s="14" t="str">
        <f t="shared" si="204"/>
        <v/>
      </c>
    </row>
    <row r="2574" spans="1:13" x14ac:dyDescent="0.25">
      <c r="A2574" s="16"/>
      <c r="B2574" s="10"/>
      <c r="C2574" s="14" t="str">
        <f>IFERROR(INDEX(Menu!$C$6:$C$205,MATCH($B2574,Menu!$B$6:$B$205,0)),"")</f>
        <v/>
      </c>
      <c r="D2574" s="18"/>
      <c r="E2574" s="8" t="str">
        <f>IFERROR(INDEX(Menu!$E$6:$E$205,MATCH($B2574,Menu!$B$6:$B$205,0)),"")</f>
        <v/>
      </c>
      <c r="F2574" s="8" t="str">
        <f t="shared" si="200"/>
        <v/>
      </c>
      <c r="G2574" s="15" t="str">
        <f>IFERROR(INDEX(Menu!$D$6:$D$205,MATCH($B2574,Menu!$B$6:$B$205,0)),"")</f>
        <v/>
      </c>
      <c r="H2574" s="15" t="str">
        <f t="shared" si="201"/>
        <v/>
      </c>
      <c r="I2574" s="15" t="str">
        <f t="shared" si="202"/>
        <v/>
      </c>
      <c r="J2574" s="10"/>
      <c r="K2574" s="10"/>
      <c r="L2574" t="str">
        <f t="shared" si="203"/>
        <v/>
      </c>
      <c r="M2574" s="14" t="str">
        <f t="shared" si="204"/>
        <v/>
      </c>
    </row>
    <row r="2575" spans="1:13" x14ac:dyDescent="0.25">
      <c r="A2575" s="16"/>
      <c r="B2575" s="10"/>
      <c r="C2575" s="14" t="str">
        <f>IFERROR(INDEX(Menu!$C$6:$C$205,MATCH($B2575,Menu!$B$6:$B$205,0)),"")</f>
        <v/>
      </c>
      <c r="D2575" s="18"/>
      <c r="E2575" s="8" t="str">
        <f>IFERROR(INDEX(Menu!$E$6:$E$205,MATCH($B2575,Menu!$B$6:$B$205,0)),"")</f>
        <v/>
      </c>
      <c r="F2575" s="8" t="str">
        <f t="shared" si="200"/>
        <v/>
      </c>
      <c r="G2575" s="15" t="str">
        <f>IFERROR(INDEX(Menu!$D$6:$D$205,MATCH($B2575,Menu!$B$6:$B$205,0)),"")</f>
        <v/>
      </c>
      <c r="H2575" s="15" t="str">
        <f t="shared" si="201"/>
        <v/>
      </c>
      <c r="I2575" s="15" t="str">
        <f t="shared" si="202"/>
        <v/>
      </c>
      <c r="J2575" s="10"/>
      <c r="K2575" s="10"/>
      <c r="L2575" t="str">
        <f t="shared" si="203"/>
        <v/>
      </c>
      <c r="M2575" s="14" t="str">
        <f t="shared" si="204"/>
        <v/>
      </c>
    </row>
    <row r="2576" spans="1:13" x14ac:dyDescent="0.25">
      <c r="A2576" s="16"/>
      <c r="B2576" s="10"/>
      <c r="C2576" s="14" t="str">
        <f>IFERROR(INDEX(Menu!$C$6:$C$205,MATCH($B2576,Menu!$B$6:$B$205,0)),"")</f>
        <v/>
      </c>
      <c r="D2576" s="18"/>
      <c r="E2576" s="8" t="str">
        <f>IFERROR(INDEX(Menu!$E$6:$E$205,MATCH($B2576,Menu!$B$6:$B$205,0)),"")</f>
        <v/>
      </c>
      <c r="F2576" s="8" t="str">
        <f t="shared" si="200"/>
        <v/>
      </c>
      <c r="G2576" s="15" t="str">
        <f>IFERROR(INDEX(Menu!$D$6:$D$205,MATCH($B2576,Menu!$B$6:$B$205,0)),"")</f>
        <v/>
      </c>
      <c r="H2576" s="15" t="str">
        <f t="shared" si="201"/>
        <v/>
      </c>
      <c r="I2576" s="15" t="str">
        <f t="shared" si="202"/>
        <v/>
      </c>
      <c r="J2576" s="10"/>
      <c r="K2576" s="10"/>
      <c r="L2576" t="str">
        <f t="shared" si="203"/>
        <v/>
      </c>
      <c r="M2576" s="14" t="str">
        <f t="shared" si="204"/>
        <v/>
      </c>
    </row>
    <row r="2577" spans="1:13" x14ac:dyDescent="0.25">
      <c r="A2577" s="16"/>
      <c r="B2577" s="10"/>
      <c r="C2577" s="14" t="str">
        <f>IFERROR(INDEX(Menu!$C$6:$C$205,MATCH($B2577,Menu!$B$6:$B$205,0)),"")</f>
        <v/>
      </c>
      <c r="D2577" s="18"/>
      <c r="E2577" s="8" t="str">
        <f>IFERROR(INDEX(Menu!$E$6:$E$205,MATCH($B2577,Menu!$B$6:$B$205,0)),"")</f>
        <v/>
      </c>
      <c r="F2577" s="8" t="str">
        <f t="shared" si="200"/>
        <v/>
      </c>
      <c r="G2577" s="15" t="str">
        <f>IFERROR(INDEX(Menu!$D$6:$D$205,MATCH($B2577,Menu!$B$6:$B$205,0)),"")</f>
        <v/>
      </c>
      <c r="H2577" s="15" t="str">
        <f t="shared" si="201"/>
        <v/>
      </c>
      <c r="I2577" s="15" t="str">
        <f t="shared" si="202"/>
        <v/>
      </c>
      <c r="J2577" s="10"/>
      <c r="K2577" s="10"/>
      <c r="L2577" t="str">
        <f t="shared" si="203"/>
        <v/>
      </c>
      <c r="M2577" s="14" t="str">
        <f t="shared" si="204"/>
        <v/>
      </c>
    </row>
    <row r="2578" spans="1:13" x14ac:dyDescent="0.25">
      <c r="A2578" s="16"/>
      <c r="B2578" s="10"/>
      <c r="C2578" s="14" t="str">
        <f>IFERROR(INDEX(Menu!$C$6:$C$205,MATCH($B2578,Menu!$B$6:$B$205,0)),"")</f>
        <v/>
      </c>
      <c r="D2578" s="18"/>
      <c r="E2578" s="8" t="str">
        <f>IFERROR(INDEX(Menu!$E$6:$E$205,MATCH($B2578,Menu!$B$6:$B$205,0)),"")</f>
        <v/>
      </c>
      <c r="F2578" s="8" t="str">
        <f t="shared" si="200"/>
        <v/>
      </c>
      <c r="G2578" s="15" t="str">
        <f>IFERROR(INDEX(Menu!$D$6:$D$205,MATCH($B2578,Menu!$B$6:$B$205,0)),"")</f>
        <v/>
      </c>
      <c r="H2578" s="15" t="str">
        <f t="shared" si="201"/>
        <v/>
      </c>
      <c r="I2578" s="15" t="str">
        <f t="shared" si="202"/>
        <v/>
      </c>
      <c r="J2578" s="10"/>
      <c r="K2578" s="10"/>
      <c r="L2578" t="str">
        <f t="shared" si="203"/>
        <v/>
      </c>
      <c r="M2578" s="14" t="str">
        <f t="shared" si="204"/>
        <v/>
      </c>
    </row>
    <row r="2579" spans="1:13" x14ac:dyDescent="0.25">
      <c r="A2579" s="16"/>
      <c r="B2579" s="10"/>
      <c r="C2579" s="14" t="str">
        <f>IFERROR(INDEX(Menu!$C$6:$C$205,MATCH($B2579,Menu!$B$6:$B$205,0)),"")</f>
        <v/>
      </c>
      <c r="D2579" s="18"/>
      <c r="E2579" s="8" t="str">
        <f>IFERROR(INDEX(Menu!$E$6:$E$205,MATCH($B2579,Menu!$B$6:$B$205,0)),"")</f>
        <v/>
      </c>
      <c r="F2579" s="8" t="str">
        <f t="shared" si="200"/>
        <v/>
      </c>
      <c r="G2579" s="15" t="str">
        <f>IFERROR(INDEX(Menu!$D$6:$D$205,MATCH($B2579,Menu!$B$6:$B$205,0)),"")</f>
        <v/>
      </c>
      <c r="H2579" s="15" t="str">
        <f t="shared" si="201"/>
        <v/>
      </c>
      <c r="I2579" s="15" t="str">
        <f t="shared" si="202"/>
        <v/>
      </c>
      <c r="J2579" s="10"/>
      <c r="K2579" s="10"/>
      <c r="L2579" t="str">
        <f t="shared" si="203"/>
        <v/>
      </c>
      <c r="M2579" s="14" t="str">
        <f t="shared" si="204"/>
        <v/>
      </c>
    </row>
    <row r="2580" spans="1:13" x14ac:dyDescent="0.25">
      <c r="A2580" s="16"/>
      <c r="B2580" s="10"/>
      <c r="C2580" s="14" t="str">
        <f>IFERROR(INDEX(Menu!$C$6:$C$205,MATCH($B2580,Menu!$B$6:$B$205,0)),"")</f>
        <v/>
      </c>
      <c r="D2580" s="18"/>
      <c r="E2580" s="8" t="str">
        <f>IFERROR(INDEX(Menu!$E$6:$E$205,MATCH($B2580,Menu!$B$6:$B$205,0)),"")</f>
        <v/>
      </c>
      <c r="F2580" s="8" t="str">
        <f t="shared" si="200"/>
        <v/>
      </c>
      <c r="G2580" s="15" t="str">
        <f>IFERROR(INDEX(Menu!$D$6:$D$205,MATCH($B2580,Menu!$B$6:$B$205,0)),"")</f>
        <v/>
      </c>
      <c r="H2580" s="15" t="str">
        <f t="shared" si="201"/>
        <v/>
      </c>
      <c r="I2580" s="15" t="str">
        <f t="shared" si="202"/>
        <v/>
      </c>
      <c r="J2580" s="10"/>
      <c r="K2580" s="10"/>
      <c r="L2580" t="str">
        <f t="shared" si="203"/>
        <v/>
      </c>
      <c r="M2580" s="14" t="str">
        <f t="shared" si="204"/>
        <v/>
      </c>
    </row>
    <row r="2581" spans="1:13" x14ac:dyDescent="0.25">
      <c r="A2581" s="16"/>
      <c r="B2581" s="10"/>
      <c r="C2581" s="14" t="str">
        <f>IFERROR(INDEX(Menu!$C$6:$C$205,MATCH($B2581,Menu!$B$6:$B$205,0)),"")</f>
        <v/>
      </c>
      <c r="D2581" s="18"/>
      <c r="E2581" s="8" t="str">
        <f>IFERROR(INDEX(Menu!$E$6:$E$205,MATCH($B2581,Menu!$B$6:$B$205,0)),"")</f>
        <v/>
      </c>
      <c r="F2581" s="8" t="str">
        <f t="shared" si="200"/>
        <v/>
      </c>
      <c r="G2581" s="15" t="str">
        <f>IFERROR(INDEX(Menu!$D$6:$D$205,MATCH($B2581,Menu!$B$6:$B$205,0)),"")</f>
        <v/>
      </c>
      <c r="H2581" s="15" t="str">
        <f t="shared" si="201"/>
        <v/>
      </c>
      <c r="I2581" s="15" t="str">
        <f t="shared" si="202"/>
        <v/>
      </c>
      <c r="J2581" s="10"/>
      <c r="K2581" s="10"/>
      <c r="L2581" t="str">
        <f t="shared" si="203"/>
        <v/>
      </c>
      <c r="M2581" s="14" t="str">
        <f t="shared" si="204"/>
        <v/>
      </c>
    </row>
    <row r="2582" spans="1:13" x14ac:dyDescent="0.25">
      <c r="A2582" s="16"/>
      <c r="B2582" s="10"/>
      <c r="C2582" s="14" t="str">
        <f>IFERROR(INDEX(Menu!$C$6:$C$205,MATCH($B2582,Menu!$B$6:$B$205,0)),"")</f>
        <v/>
      </c>
      <c r="D2582" s="18"/>
      <c r="E2582" s="8" t="str">
        <f>IFERROR(INDEX(Menu!$E$6:$E$205,MATCH($B2582,Menu!$B$6:$B$205,0)),"")</f>
        <v/>
      </c>
      <c r="F2582" s="8" t="str">
        <f t="shared" si="200"/>
        <v/>
      </c>
      <c r="G2582" s="15" t="str">
        <f>IFERROR(INDEX(Menu!$D$6:$D$205,MATCH($B2582,Menu!$B$6:$B$205,0)),"")</f>
        <v/>
      </c>
      <c r="H2582" s="15" t="str">
        <f t="shared" si="201"/>
        <v/>
      </c>
      <c r="I2582" s="15" t="str">
        <f t="shared" si="202"/>
        <v/>
      </c>
      <c r="J2582" s="10"/>
      <c r="K2582" s="10"/>
      <c r="L2582" t="str">
        <f t="shared" si="203"/>
        <v/>
      </c>
      <c r="M2582" s="14" t="str">
        <f t="shared" si="204"/>
        <v/>
      </c>
    </row>
    <row r="2583" spans="1:13" x14ac:dyDescent="0.25">
      <c r="A2583" s="16"/>
      <c r="B2583" s="10"/>
      <c r="C2583" s="14" t="str">
        <f>IFERROR(INDEX(Menu!$C$6:$C$205,MATCH($B2583,Menu!$B$6:$B$205,0)),"")</f>
        <v/>
      </c>
      <c r="D2583" s="18"/>
      <c r="E2583" s="8" t="str">
        <f>IFERROR(INDEX(Menu!$E$6:$E$205,MATCH($B2583,Menu!$B$6:$B$205,0)),"")</f>
        <v/>
      </c>
      <c r="F2583" s="8" t="str">
        <f t="shared" si="200"/>
        <v/>
      </c>
      <c r="G2583" s="15" t="str">
        <f>IFERROR(INDEX(Menu!$D$6:$D$205,MATCH($B2583,Menu!$B$6:$B$205,0)),"")</f>
        <v/>
      </c>
      <c r="H2583" s="15" t="str">
        <f t="shared" si="201"/>
        <v/>
      </c>
      <c r="I2583" s="15" t="str">
        <f t="shared" si="202"/>
        <v/>
      </c>
      <c r="J2583" s="10"/>
      <c r="K2583" s="10"/>
      <c r="L2583" t="str">
        <f t="shared" si="203"/>
        <v/>
      </c>
      <c r="M2583" s="14" t="str">
        <f t="shared" si="204"/>
        <v/>
      </c>
    </row>
    <row r="2584" spans="1:13" x14ac:dyDescent="0.25">
      <c r="A2584" s="16"/>
      <c r="B2584" s="10"/>
      <c r="C2584" s="14" t="str">
        <f>IFERROR(INDEX(Menu!$C$6:$C$205,MATCH($B2584,Menu!$B$6:$B$205,0)),"")</f>
        <v/>
      </c>
      <c r="D2584" s="18"/>
      <c r="E2584" s="8" t="str">
        <f>IFERROR(INDEX(Menu!$E$6:$E$205,MATCH($B2584,Menu!$B$6:$B$205,0)),"")</f>
        <v/>
      </c>
      <c r="F2584" s="8" t="str">
        <f t="shared" si="200"/>
        <v/>
      </c>
      <c r="G2584" s="15" t="str">
        <f>IFERROR(INDEX(Menu!$D$6:$D$205,MATCH($B2584,Menu!$B$6:$B$205,0)),"")</f>
        <v/>
      </c>
      <c r="H2584" s="15" t="str">
        <f t="shared" si="201"/>
        <v/>
      </c>
      <c r="I2584" s="15" t="str">
        <f t="shared" si="202"/>
        <v/>
      </c>
      <c r="J2584" s="10"/>
      <c r="K2584" s="10"/>
      <c r="L2584" t="str">
        <f t="shared" si="203"/>
        <v/>
      </c>
      <c r="M2584" s="14" t="str">
        <f t="shared" si="204"/>
        <v/>
      </c>
    </row>
    <row r="2585" spans="1:13" x14ac:dyDescent="0.25">
      <c r="A2585" s="16"/>
      <c r="B2585" s="10"/>
      <c r="C2585" s="14" t="str">
        <f>IFERROR(INDEX(Menu!$C$6:$C$205,MATCH($B2585,Menu!$B$6:$B$205,0)),"")</f>
        <v/>
      </c>
      <c r="D2585" s="18"/>
      <c r="E2585" s="8" t="str">
        <f>IFERROR(INDEX(Menu!$E$6:$E$205,MATCH($B2585,Menu!$B$6:$B$205,0)),"")</f>
        <v/>
      </c>
      <c r="F2585" s="8" t="str">
        <f t="shared" si="200"/>
        <v/>
      </c>
      <c r="G2585" s="15" t="str">
        <f>IFERROR(INDEX(Menu!$D$6:$D$205,MATCH($B2585,Menu!$B$6:$B$205,0)),"")</f>
        <v/>
      </c>
      <c r="H2585" s="15" t="str">
        <f t="shared" si="201"/>
        <v/>
      </c>
      <c r="I2585" s="15" t="str">
        <f t="shared" si="202"/>
        <v/>
      </c>
      <c r="J2585" s="10"/>
      <c r="K2585" s="10"/>
      <c r="L2585" t="str">
        <f t="shared" si="203"/>
        <v/>
      </c>
      <c r="M2585" s="14" t="str">
        <f t="shared" si="204"/>
        <v/>
      </c>
    </row>
    <row r="2586" spans="1:13" x14ac:dyDescent="0.25">
      <c r="A2586" s="16"/>
      <c r="B2586" s="10"/>
      <c r="C2586" s="14" t="str">
        <f>IFERROR(INDEX(Menu!$C$6:$C$205,MATCH($B2586,Menu!$B$6:$B$205,0)),"")</f>
        <v/>
      </c>
      <c r="D2586" s="18"/>
      <c r="E2586" s="8" t="str">
        <f>IFERROR(INDEX(Menu!$E$6:$E$205,MATCH($B2586,Menu!$B$6:$B$205,0)),"")</f>
        <v/>
      </c>
      <c r="F2586" s="8" t="str">
        <f t="shared" si="200"/>
        <v/>
      </c>
      <c r="G2586" s="15" t="str">
        <f>IFERROR(INDEX(Menu!$D$6:$D$205,MATCH($B2586,Menu!$B$6:$B$205,0)),"")</f>
        <v/>
      </c>
      <c r="H2586" s="15" t="str">
        <f t="shared" si="201"/>
        <v/>
      </c>
      <c r="I2586" s="15" t="str">
        <f t="shared" si="202"/>
        <v/>
      </c>
      <c r="J2586" s="10"/>
      <c r="K2586" s="10"/>
      <c r="L2586" t="str">
        <f t="shared" si="203"/>
        <v/>
      </c>
      <c r="M2586" s="14" t="str">
        <f t="shared" si="204"/>
        <v/>
      </c>
    </row>
    <row r="2587" spans="1:13" x14ac:dyDescent="0.25">
      <c r="A2587" s="16"/>
      <c r="B2587" s="10"/>
      <c r="C2587" s="14" t="str">
        <f>IFERROR(INDEX(Menu!$C$6:$C$205,MATCH($B2587,Menu!$B$6:$B$205,0)),"")</f>
        <v/>
      </c>
      <c r="D2587" s="18"/>
      <c r="E2587" s="8" t="str">
        <f>IFERROR(INDEX(Menu!$E$6:$E$205,MATCH($B2587,Menu!$B$6:$B$205,0)),"")</f>
        <v/>
      </c>
      <c r="F2587" s="8" t="str">
        <f t="shared" si="200"/>
        <v/>
      </c>
      <c r="G2587" s="15" t="str">
        <f>IFERROR(INDEX(Menu!$D$6:$D$205,MATCH($B2587,Menu!$B$6:$B$205,0)),"")</f>
        <v/>
      </c>
      <c r="H2587" s="15" t="str">
        <f t="shared" si="201"/>
        <v/>
      </c>
      <c r="I2587" s="15" t="str">
        <f t="shared" si="202"/>
        <v/>
      </c>
      <c r="J2587" s="10"/>
      <c r="K2587" s="10"/>
      <c r="L2587" t="str">
        <f t="shared" si="203"/>
        <v/>
      </c>
      <c r="M2587" s="14" t="str">
        <f t="shared" si="204"/>
        <v/>
      </c>
    </row>
    <row r="2588" spans="1:13" x14ac:dyDescent="0.25">
      <c r="A2588" s="16"/>
      <c r="B2588" s="10"/>
      <c r="C2588" s="14" t="str">
        <f>IFERROR(INDEX(Menu!$C$6:$C$205,MATCH($B2588,Menu!$B$6:$B$205,0)),"")</f>
        <v/>
      </c>
      <c r="D2588" s="18"/>
      <c r="E2588" s="8" t="str">
        <f>IFERROR(INDEX(Menu!$E$6:$E$205,MATCH($B2588,Menu!$B$6:$B$205,0)),"")</f>
        <v/>
      </c>
      <c r="F2588" s="8" t="str">
        <f t="shared" si="200"/>
        <v/>
      </c>
      <c r="G2588" s="15" t="str">
        <f>IFERROR(INDEX(Menu!$D$6:$D$205,MATCH($B2588,Menu!$B$6:$B$205,0)),"")</f>
        <v/>
      </c>
      <c r="H2588" s="15" t="str">
        <f t="shared" si="201"/>
        <v/>
      </c>
      <c r="I2588" s="15" t="str">
        <f t="shared" si="202"/>
        <v/>
      </c>
      <c r="J2588" s="10"/>
      <c r="K2588" s="10"/>
      <c r="L2588" t="str">
        <f t="shared" si="203"/>
        <v/>
      </c>
      <c r="M2588" s="14" t="str">
        <f t="shared" si="204"/>
        <v/>
      </c>
    </row>
    <row r="2589" spans="1:13" x14ac:dyDescent="0.25">
      <c r="A2589" s="16"/>
      <c r="B2589" s="10"/>
      <c r="C2589" s="14" t="str">
        <f>IFERROR(INDEX(Menu!$C$6:$C$205,MATCH($B2589,Menu!$B$6:$B$205,0)),"")</f>
        <v/>
      </c>
      <c r="D2589" s="18"/>
      <c r="E2589" s="8" t="str">
        <f>IFERROR(INDEX(Menu!$E$6:$E$205,MATCH($B2589,Menu!$B$6:$B$205,0)),"")</f>
        <v/>
      </c>
      <c r="F2589" s="8" t="str">
        <f t="shared" si="200"/>
        <v/>
      </c>
      <c r="G2589" s="15" t="str">
        <f>IFERROR(INDEX(Menu!$D$6:$D$205,MATCH($B2589,Menu!$B$6:$B$205,0)),"")</f>
        <v/>
      </c>
      <c r="H2589" s="15" t="str">
        <f t="shared" si="201"/>
        <v/>
      </c>
      <c r="I2589" s="15" t="str">
        <f t="shared" si="202"/>
        <v/>
      </c>
      <c r="J2589" s="10"/>
      <c r="K2589" s="10"/>
      <c r="L2589" t="str">
        <f t="shared" si="203"/>
        <v/>
      </c>
      <c r="M2589" s="14" t="str">
        <f t="shared" si="204"/>
        <v/>
      </c>
    </row>
    <row r="2590" spans="1:13" x14ac:dyDescent="0.25">
      <c r="A2590" s="16"/>
      <c r="B2590" s="10"/>
      <c r="C2590" s="14" t="str">
        <f>IFERROR(INDEX(Menu!$C$6:$C$205,MATCH($B2590,Menu!$B$6:$B$205,0)),"")</f>
        <v/>
      </c>
      <c r="D2590" s="18"/>
      <c r="E2590" s="8" t="str">
        <f>IFERROR(INDEX(Menu!$E$6:$E$205,MATCH($B2590,Menu!$B$6:$B$205,0)),"")</f>
        <v/>
      </c>
      <c r="F2590" s="8" t="str">
        <f t="shared" si="200"/>
        <v/>
      </c>
      <c r="G2590" s="15" t="str">
        <f>IFERROR(INDEX(Menu!$D$6:$D$205,MATCH($B2590,Menu!$B$6:$B$205,0)),"")</f>
        <v/>
      </c>
      <c r="H2590" s="15" t="str">
        <f t="shared" si="201"/>
        <v/>
      </c>
      <c r="I2590" s="15" t="str">
        <f t="shared" si="202"/>
        <v/>
      </c>
      <c r="J2590" s="10"/>
      <c r="K2590" s="10"/>
      <c r="L2590" t="str">
        <f t="shared" si="203"/>
        <v/>
      </c>
      <c r="M2590" s="14" t="str">
        <f t="shared" si="204"/>
        <v/>
      </c>
    </row>
    <row r="2591" spans="1:13" x14ac:dyDescent="0.25">
      <c r="A2591" s="16"/>
      <c r="B2591" s="10"/>
      <c r="C2591" s="14" t="str">
        <f>IFERROR(INDEX(Menu!$C$6:$C$205,MATCH($B2591,Menu!$B$6:$B$205,0)),"")</f>
        <v/>
      </c>
      <c r="D2591" s="18"/>
      <c r="E2591" s="8" t="str">
        <f>IFERROR(INDEX(Menu!$E$6:$E$205,MATCH($B2591,Menu!$B$6:$B$205,0)),"")</f>
        <v/>
      </c>
      <c r="F2591" s="8" t="str">
        <f t="shared" si="200"/>
        <v/>
      </c>
      <c r="G2591" s="15" t="str">
        <f>IFERROR(INDEX(Menu!$D$6:$D$205,MATCH($B2591,Menu!$B$6:$B$205,0)),"")</f>
        <v/>
      </c>
      <c r="H2591" s="15" t="str">
        <f t="shared" si="201"/>
        <v/>
      </c>
      <c r="I2591" s="15" t="str">
        <f t="shared" si="202"/>
        <v/>
      </c>
      <c r="J2591" s="10"/>
      <c r="K2591" s="10"/>
      <c r="L2591" t="str">
        <f t="shared" si="203"/>
        <v/>
      </c>
      <c r="M2591" s="14" t="str">
        <f t="shared" si="204"/>
        <v/>
      </c>
    </row>
    <row r="2592" spans="1:13" x14ac:dyDescent="0.25">
      <c r="A2592" s="16"/>
      <c r="B2592" s="10"/>
      <c r="C2592" s="14" t="str">
        <f>IFERROR(INDEX(Menu!$C$6:$C$205,MATCH($B2592,Menu!$B$6:$B$205,0)),"")</f>
        <v/>
      </c>
      <c r="D2592" s="18"/>
      <c r="E2592" s="8" t="str">
        <f>IFERROR(INDEX(Menu!$E$6:$E$205,MATCH($B2592,Menu!$B$6:$B$205,0)),"")</f>
        <v/>
      </c>
      <c r="F2592" s="8" t="str">
        <f t="shared" si="200"/>
        <v/>
      </c>
      <c r="G2592" s="15" t="str">
        <f>IFERROR(INDEX(Menu!$D$6:$D$205,MATCH($B2592,Menu!$B$6:$B$205,0)),"")</f>
        <v/>
      </c>
      <c r="H2592" s="15" t="str">
        <f t="shared" si="201"/>
        <v/>
      </c>
      <c r="I2592" s="15" t="str">
        <f t="shared" si="202"/>
        <v/>
      </c>
      <c r="J2592" s="10"/>
      <c r="K2592" s="10"/>
      <c r="L2592" t="str">
        <f t="shared" si="203"/>
        <v/>
      </c>
      <c r="M2592" s="14" t="str">
        <f t="shared" si="204"/>
        <v/>
      </c>
    </row>
    <row r="2593" spans="1:13" x14ac:dyDescent="0.25">
      <c r="A2593" s="16"/>
      <c r="B2593" s="10"/>
      <c r="C2593" s="14" t="str">
        <f>IFERROR(INDEX(Menu!$C$6:$C$205,MATCH($B2593,Menu!$B$6:$B$205,0)),"")</f>
        <v/>
      </c>
      <c r="D2593" s="18"/>
      <c r="E2593" s="8" t="str">
        <f>IFERROR(INDEX(Menu!$E$6:$E$205,MATCH($B2593,Menu!$B$6:$B$205,0)),"")</f>
        <v/>
      </c>
      <c r="F2593" s="8" t="str">
        <f t="shared" si="200"/>
        <v/>
      </c>
      <c r="G2593" s="15" t="str">
        <f>IFERROR(INDEX(Menu!$D$6:$D$205,MATCH($B2593,Menu!$B$6:$B$205,0)),"")</f>
        <v/>
      </c>
      <c r="H2593" s="15" t="str">
        <f t="shared" si="201"/>
        <v/>
      </c>
      <c r="I2593" s="15" t="str">
        <f t="shared" si="202"/>
        <v/>
      </c>
      <c r="J2593" s="10"/>
      <c r="K2593" s="10"/>
      <c r="L2593" t="str">
        <f t="shared" si="203"/>
        <v/>
      </c>
      <c r="M2593" s="14" t="str">
        <f t="shared" si="204"/>
        <v/>
      </c>
    </row>
    <row r="2594" spans="1:13" x14ac:dyDescent="0.25">
      <c r="A2594" s="16"/>
      <c r="B2594" s="10"/>
      <c r="C2594" s="14" t="str">
        <f>IFERROR(INDEX(Menu!$C$6:$C$205,MATCH($B2594,Menu!$B$6:$B$205,0)),"")</f>
        <v/>
      </c>
      <c r="D2594" s="18"/>
      <c r="E2594" s="8" t="str">
        <f>IFERROR(INDEX(Menu!$E$6:$E$205,MATCH($B2594,Menu!$B$6:$B$205,0)),"")</f>
        <v/>
      </c>
      <c r="F2594" s="8" t="str">
        <f t="shared" si="200"/>
        <v/>
      </c>
      <c r="G2594" s="15" t="str">
        <f>IFERROR(INDEX(Menu!$D$6:$D$205,MATCH($B2594,Menu!$B$6:$B$205,0)),"")</f>
        <v/>
      </c>
      <c r="H2594" s="15" t="str">
        <f t="shared" si="201"/>
        <v/>
      </c>
      <c r="I2594" s="15" t="str">
        <f t="shared" si="202"/>
        <v/>
      </c>
      <c r="J2594" s="10"/>
      <c r="K2594" s="10"/>
      <c r="L2594" t="str">
        <f t="shared" si="203"/>
        <v/>
      </c>
      <c r="M2594" s="14" t="str">
        <f t="shared" si="204"/>
        <v/>
      </c>
    </row>
    <row r="2595" spans="1:13" x14ac:dyDescent="0.25">
      <c r="A2595" s="16"/>
      <c r="B2595" s="10"/>
      <c r="C2595" s="14" t="str">
        <f>IFERROR(INDEX(Menu!$C$6:$C$205,MATCH($B2595,Menu!$B$6:$B$205,0)),"")</f>
        <v/>
      </c>
      <c r="D2595" s="18"/>
      <c r="E2595" s="8" t="str">
        <f>IFERROR(INDEX(Menu!$E$6:$E$205,MATCH($B2595,Menu!$B$6:$B$205,0)),"")</f>
        <v/>
      </c>
      <c r="F2595" s="8" t="str">
        <f t="shared" si="200"/>
        <v/>
      </c>
      <c r="G2595" s="15" t="str">
        <f>IFERROR(INDEX(Menu!$D$6:$D$205,MATCH($B2595,Menu!$B$6:$B$205,0)),"")</f>
        <v/>
      </c>
      <c r="H2595" s="15" t="str">
        <f t="shared" si="201"/>
        <v/>
      </c>
      <c r="I2595" s="15" t="str">
        <f t="shared" si="202"/>
        <v/>
      </c>
      <c r="J2595" s="10"/>
      <c r="K2595" s="10"/>
      <c r="L2595" t="str">
        <f t="shared" si="203"/>
        <v/>
      </c>
      <c r="M2595" s="14" t="str">
        <f t="shared" si="204"/>
        <v/>
      </c>
    </row>
    <row r="2596" spans="1:13" x14ac:dyDescent="0.25">
      <c r="A2596" s="16"/>
      <c r="B2596" s="10"/>
      <c r="C2596" s="14" t="str">
        <f>IFERROR(INDEX(Menu!$C$6:$C$205,MATCH($B2596,Menu!$B$6:$B$205,0)),"")</f>
        <v/>
      </c>
      <c r="D2596" s="18"/>
      <c r="E2596" s="8" t="str">
        <f>IFERROR(INDEX(Menu!$E$6:$E$205,MATCH($B2596,Menu!$B$6:$B$205,0)),"")</f>
        <v/>
      </c>
      <c r="F2596" s="8" t="str">
        <f t="shared" si="200"/>
        <v/>
      </c>
      <c r="G2596" s="15" t="str">
        <f>IFERROR(INDEX(Menu!$D$6:$D$205,MATCH($B2596,Menu!$B$6:$B$205,0)),"")</f>
        <v/>
      </c>
      <c r="H2596" s="15" t="str">
        <f t="shared" si="201"/>
        <v/>
      </c>
      <c r="I2596" s="15" t="str">
        <f t="shared" si="202"/>
        <v/>
      </c>
      <c r="J2596" s="10"/>
      <c r="K2596" s="10"/>
      <c r="L2596" t="str">
        <f t="shared" si="203"/>
        <v/>
      </c>
      <c r="M2596" s="14" t="str">
        <f t="shared" si="204"/>
        <v/>
      </c>
    </row>
    <row r="2597" spans="1:13" x14ac:dyDescent="0.25">
      <c r="A2597" s="16"/>
      <c r="B2597" s="10"/>
      <c r="C2597" s="14" t="str">
        <f>IFERROR(INDEX(Menu!$C$6:$C$205,MATCH($B2597,Menu!$B$6:$B$205,0)),"")</f>
        <v/>
      </c>
      <c r="D2597" s="18"/>
      <c r="E2597" s="8" t="str">
        <f>IFERROR(INDEX(Menu!$E$6:$E$205,MATCH($B2597,Menu!$B$6:$B$205,0)),"")</f>
        <v/>
      </c>
      <c r="F2597" s="8" t="str">
        <f t="shared" si="200"/>
        <v/>
      </c>
      <c r="G2597" s="15" t="str">
        <f>IFERROR(INDEX(Menu!$D$6:$D$205,MATCH($B2597,Menu!$B$6:$B$205,0)),"")</f>
        <v/>
      </c>
      <c r="H2597" s="15" t="str">
        <f t="shared" si="201"/>
        <v/>
      </c>
      <c r="I2597" s="15" t="str">
        <f t="shared" si="202"/>
        <v/>
      </c>
      <c r="J2597" s="10"/>
      <c r="K2597" s="10"/>
      <c r="L2597" t="str">
        <f t="shared" si="203"/>
        <v/>
      </c>
      <c r="M2597" s="14" t="str">
        <f t="shared" si="204"/>
        <v/>
      </c>
    </row>
    <row r="2598" spans="1:13" x14ac:dyDescent="0.25">
      <c r="A2598" s="16"/>
      <c r="B2598" s="10"/>
      <c r="C2598" s="14" t="str">
        <f>IFERROR(INDEX(Menu!$C$6:$C$205,MATCH($B2598,Menu!$B$6:$B$205,0)),"")</f>
        <v/>
      </c>
      <c r="D2598" s="18"/>
      <c r="E2598" s="8" t="str">
        <f>IFERROR(INDEX(Menu!$E$6:$E$205,MATCH($B2598,Menu!$B$6:$B$205,0)),"")</f>
        <v/>
      </c>
      <c r="F2598" s="8" t="str">
        <f t="shared" si="200"/>
        <v/>
      </c>
      <c r="G2598" s="15" t="str">
        <f>IFERROR(INDEX(Menu!$D$6:$D$205,MATCH($B2598,Menu!$B$6:$B$205,0)),"")</f>
        <v/>
      </c>
      <c r="H2598" s="15" t="str">
        <f t="shared" si="201"/>
        <v/>
      </c>
      <c r="I2598" s="15" t="str">
        <f t="shared" si="202"/>
        <v/>
      </c>
      <c r="J2598" s="10"/>
      <c r="K2598" s="10"/>
      <c r="L2598" t="str">
        <f t="shared" si="203"/>
        <v/>
      </c>
      <c r="M2598" s="14" t="str">
        <f t="shared" si="204"/>
        <v/>
      </c>
    </row>
    <row r="2599" spans="1:13" x14ac:dyDescent="0.25">
      <c r="A2599" s="16"/>
      <c r="B2599" s="10"/>
      <c r="C2599" s="14" t="str">
        <f>IFERROR(INDEX(Menu!$C$6:$C$205,MATCH($B2599,Menu!$B$6:$B$205,0)),"")</f>
        <v/>
      </c>
      <c r="D2599" s="18"/>
      <c r="E2599" s="8" t="str">
        <f>IFERROR(INDEX(Menu!$E$6:$E$205,MATCH($B2599,Menu!$B$6:$B$205,0)),"")</f>
        <v/>
      </c>
      <c r="F2599" s="8" t="str">
        <f t="shared" si="200"/>
        <v/>
      </c>
      <c r="G2599" s="15" t="str">
        <f>IFERROR(INDEX(Menu!$D$6:$D$205,MATCH($B2599,Menu!$B$6:$B$205,0)),"")</f>
        <v/>
      </c>
      <c r="H2599" s="15" t="str">
        <f t="shared" si="201"/>
        <v/>
      </c>
      <c r="I2599" s="15" t="str">
        <f t="shared" si="202"/>
        <v/>
      </c>
      <c r="J2599" s="10"/>
      <c r="K2599" s="10"/>
      <c r="L2599" t="str">
        <f t="shared" si="203"/>
        <v/>
      </c>
      <c r="M2599" s="14" t="str">
        <f t="shared" si="204"/>
        <v/>
      </c>
    </row>
    <row r="2600" spans="1:13" x14ac:dyDescent="0.25">
      <c r="A2600" s="16"/>
      <c r="B2600" s="10"/>
      <c r="C2600" s="14" t="str">
        <f>IFERROR(INDEX(Menu!$C$6:$C$205,MATCH($B2600,Menu!$B$6:$B$205,0)),"")</f>
        <v/>
      </c>
      <c r="D2600" s="18"/>
      <c r="E2600" s="8" t="str">
        <f>IFERROR(INDEX(Menu!$E$6:$E$205,MATCH($B2600,Menu!$B$6:$B$205,0)),"")</f>
        <v/>
      </c>
      <c r="F2600" s="8" t="str">
        <f t="shared" si="200"/>
        <v/>
      </c>
      <c r="G2600" s="15" t="str">
        <f>IFERROR(INDEX(Menu!$D$6:$D$205,MATCH($B2600,Menu!$B$6:$B$205,0)),"")</f>
        <v/>
      </c>
      <c r="H2600" s="15" t="str">
        <f t="shared" si="201"/>
        <v/>
      </c>
      <c r="I2600" s="15" t="str">
        <f t="shared" si="202"/>
        <v/>
      </c>
      <c r="J2600" s="10"/>
      <c r="K2600" s="10"/>
      <c r="L2600" t="str">
        <f t="shared" si="203"/>
        <v/>
      </c>
      <c r="M2600" s="14" t="str">
        <f t="shared" si="204"/>
        <v/>
      </c>
    </row>
    <row r="2601" spans="1:13" x14ac:dyDescent="0.25">
      <c r="A2601" s="16"/>
      <c r="B2601" s="10"/>
      <c r="C2601" s="14" t="str">
        <f>IFERROR(INDEX(Menu!$C$6:$C$205,MATCH($B2601,Menu!$B$6:$B$205,0)),"")</f>
        <v/>
      </c>
      <c r="D2601" s="18"/>
      <c r="E2601" s="8" t="str">
        <f>IFERROR(INDEX(Menu!$E$6:$E$205,MATCH($B2601,Menu!$B$6:$B$205,0)),"")</f>
        <v/>
      </c>
      <c r="F2601" s="8" t="str">
        <f t="shared" si="200"/>
        <v/>
      </c>
      <c r="G2601" s="15" t="str">
        <f>IFERROR(INDEX(Menu!$D$6:$D$205,MATCH($B2601,Menu!$B$6:$B$205,0)),"")</f>
        <v/>
      </c>
      <c r="H2601" s="15" t="str">
        <f t="shared" si="201"/>
        <v/>
      </c>
      <c r="I2601" s="15" t="str">
        <f t="shared" si="202"/>
        <v/>
      </c>
      <c r="J2601" s="10"/>
      <c r="K2601" s="10"/>
      <c r="L2601" t="str">
        <f t="shared" si="203"/>
        <v/>
      </c>
      <c r="M2601" s="14" t="str">
        <f t="shared" si="204"/>
        <v/>
      </c>
    </row>
    <row r="2602" spans="1:13" x14ac:dyDescent="0.25">
      <c r="A2602" s="16"/>
      <c r="B2602" s="10"/>
      <c r="C2602" s="14" t="str">
        <f>IFERROR(INDEX(Menu!$C$6:$C$205,MATCH($B2602,Menu!$B$6:$B$205,0)),"")</f>
        <v/>
      </c>
      <c r="D2602" s="18"/>
      <c r="E2602" s="8" t="str">
        <f>IFERROR(INDEX(Menu!$E$6:$E$205,MATCH($B2602,Menu!$B$6:$B$205,0)),"")</f>
        <v/>
      </c>
      <c r="F2602" s="8" t="str">
        <f t="shared" si="200"/>
        <v/>
      </c>
      <c r="G2602" s="15" t="str">
        <f>IFERROR(INDEX(Menu!$D$6:$D$205,MATCH($B2602,Menu!$B$6:$B$205,0)),"")</f>
        <v/>
      </c>
      <c r="H2602" s="15" t="str">
        <f t="shared" si="201"/>
        <v/>
      </c>
      <c r="I2602" s="15" t="str">
        <f t="shared" si="202"/>
        <v/>
      </c>
      <c r="J2602" s="10"/>
      <c r="K2602" s="10"/>
      <c r="L2602" t="str">
        <f t="shared" si="203"/>
        <v/>
      </c>
      <c r="M2602" s="14" t="str">
        <f t="shared" si="204"/>
        <v/>
      </c>
    </row>
    <row r="2603" spans="1:13" x14ac:dyDescent="0.25">
      <c r="A2603" s="16"/>
      <c r="B2603" s="10"/>
      <c r="C2603" s="14" t="str">
        <f>IFERROR(INDEX(Menu!$C$6:$C$205,MATCH($B2603,Menu!$B$6:$B$205,0)),"")</f>
        <v/>
      </c>
      <c r="D2603" s="18"/>
      <c r="E2603" s="8" t="str">
        <f>IFERROR(INDEX(Menu!$E$6:$E$205,MATCH($B2603,Menu!$B$6:$B$205,0)),"")</f>
        <v/>
      </c>
      <c r="F2603" s="8" t="str">
        <f t="shared" si="200"/>
        <v/>
      </c>
      <c r="G2603" s="15" t="str">
        <f>IFERROR(INDEX(Menu!$D$6:$D$205,MATCH($B2603,Menu!$B$6:$B$205,0)),"")</f>
        <v/>
      </c>
      <c r="H2603" s="15" t="str">
        <f t="shared" si="201"/>
        <v/>
      </c>
      <c r="I2603" s="15" t="str">
        <f t="shared" si="202"/>
        <v/>
      </c>
      <c r="J2603" s="10"/>
      <c r="K2603" s="10"/>
      <c r="L2603" t="str">
        <f t="shared" si="203"/>
        <v/>
      </c>
      <c r="M2603" s="14" t="str">
        <f t="shared" si="204"/>
        <v/>
      </c>
    </row>
    <row r="2604" spans="1:13" x14ac:dyDescent="0.25">
      <c r="A2604" s="16"/>
      <c r="B2604" s="10"/>
      <c r="C2604" s="14" t="str">
        <f>IFERROR(INDEX(Menu!$C$6:$C$205,MATCH($B2604,Menu!$B$6:$B$205,0)),"")</f>
        <v/>
      </c>
      <c r="D2604" s="18"/>
      <c r="E2604" s="8" t="str">
        <f>IFERROR(INDEX(Menu!$E$6:$E$205,MATCH($B2604,Menu!$B$6:$B$205,0)),"")</f>
        <v/>
      </c>
      <c r="F2604" s="8" t="str">
        <f t="shared" si="200"/>
        <v/>
      </c>
      <c r="G2604" s="15" t="str">
        <f>IFERROR(INDEX(Menu!$D$6:$D$205,MATCH($B2604,Menu!$B$6:$B$205,0)),"")</f>
        <v/>
      </c>
      <c r="H2604" s="15" t="str">
        <f t="shared" si="201"/>
        <v/>
      </c>
      <c r="I2604" s="15" t="str">
        <f t="shared" si="202"/>
        <v/>
      </c>
      <c r="J2604" s="10"/>
      <c r="K2604" s="10"/>
      <c r="L2604" t="str">
        <f t="shared" si="203"/>
        <v/>
      </c>
      <c r="M2604" s="14" t="str">
        <f t="shared" si="204"/>
        <v/>
      </c>
    </row>
    <row r="2605" spans="1:13" x14ac:dyDescent="0.25">
      <c r="A2605" s="16"/>
      <c r="B2605" s="10"/>
      <c r="C2605" s="14" t="str">
        <f>IFERROR(INDEX(Menu!$C$6:$C$205,MATCH($B2605,Menu!$B$6:$B$205,0)),"")</f>
        <v/>
      </c>
      <c r="D2605" s="18"/>
      <c r="E2605" s="8" t="str">
        <f>IFERROR(INDEX(Menu!$E$6:$E$205,MATCH($B2605,Menu!$B$6:$B$205,0)),"")</f>
        <v/>
      </c>
      <c r="F2605" s="8" t="str">
        <f t="shared" si="200"/>
        <v/>
      </c>
      <c r="G2605" s="15" t="str">
        <f>IFERROR(INDEX(Menu!$D$6:$D$205,MATCH($B2605,Menu!$B$6:$B$205,0)),"")</f>
        <v/>
      </c>
      <c r="H2605" s="15" t="str">
        <f t="shared" si="201"/>
        <v/>
      </c>
      <c r="I2605" s="15" t="str">
        <f t="shared" si="202"/>
        <v/>
      </c>
      <c r="J2605" s="10"/>
      <c r="K2605" s="10"/>
      <c r="L2605" t="str">
        <f t="shared" si="203"/>
        <v/>
      </c>
      <c r="M2605" s="14" t="str">
        <f t="shared" si="204"/>
        <v/>
      </c>
    </row>
    <row r="2606" spans="1:13" x14ac:dyDescent="0.25">
      <c r="A2606" s="16"/>
      <c r="B2606" s="10"/>
      <c r="C2606" s="14" t="str">
        <f>IFERROR(INDEX(Menu!$C$6:$C$205,MATCH($B2606,Menu!$B$6:$B$205,0)),"")</f>
        <v/>
      </c>
      <c r="D2606" s="18"/>
      <c r="E2606" s="8" t="str">
        <f>IFERROR(INDEX(Menu!$E$6:$E$205,MATCH($B2606,Menu!$B$6:$B$205,0)),"")</f>
        <v/>
      </c>
      <c r="F2606" s="8" t="str">
        <f t="shared" si="200"/>
        <v/>
      </c>
      <c r="G2606" s="15" t="str">
        <f>IFERROR(INDEX(Menu!$D$6:$D$205,MATCH($B2606,Menu!$B$6:$B$205,0)),"")</f>
        <v/>
      </c>
      <c r="H2606" s="15" t="str">
        <f t="shared" si="201"/>
        <v/>
      </c>
      <c r="I2606" s="15" t="str">
        <f t="shared" si="202"/>
        <v/>
      </c>
      <c r="J2606" s="10"/>
      <c r="K2606" s="10"/>
      <c r="L2606" t="str">
        <f t="shared" si="203"/>
        <v/>
      </c>
      <c r="M2606" s="14" t="str">
        <f t="shared" si="204"/>
        <v/>
      </c>
    </row>
    <row r="2607" spans="1:13" x14ac:dyDescent="0.25">
      <c r="A2607" s="16"/>
      <c r="B2607" s="10"/>
      <c r="C2607" s="14" t="str">
        <f>IFERROR(INDEX(Menu!$C$6:$C$205,MATCH($B2607,Menu!$B$6:$B$205,0)),"")</f>
        <v/>
      </c>
      <c r="D2607" s="18"/>
      <c r="E2607" s="8" t="str">
        <f>IFERROR(INDEX(Menu!$E$6:$E$205,MATCH($B2607,Menu!$B$6:$B$205,0)),"")</f>
        <v/>
      </c>
      <c r="F2607" s="8" t="str">
        <f t="shared" si="200"/>
        <v/>
      </c>
      <c r="G2607" s="15" t="str">
        <f>IFERROR(INDEX(Menu!$D$6:$D$205,MATCH($B2607,Menu!$B$6:$B$205,0)),"")</f>
        <v/>
      </c>
      <c r="H2607" s="15" t="str">
        <f t="shared" si="201"/>
        <v/>
      </c>
      <c r="I2607" s="15" t="str">
        <f t="shared" si="202"/>
        <v/>
      </c>
      <c r="J2607" s="10"/>
      <c r="K2607" s="10"/>
      <c r="L2607" t="str">
        <f t="shared" si="203"/>
        <v/>
      </c>
      <c r="M2607" s="14" t="str">
        <f t="shared" si="204"/>
        <v/>
      </c>
    </row>
    <row r="2608" spans="1:13" x14ac:dyDescent="0.25">
      <c r="A2608" s="16"/>
      <c r="B2608" s="10"/>
      <c r="C2608" s="14" t="str">
        <f>IFERROR(INDEX(Menu!$C$6:$C$205,MATCH($B2608,Menu!$B$6:$B$205,0)),"")</f>
        <v/>
      </c>
      <c r="D2608" s="18"/>
      <c r="E2608" s="8" t="str">
        <f>IFERROR(INDEX(Menu!$E$6:$E$205,MATCH($B2608,Menu!$B$6:$B$205,0)),"")</f>
        <v/>
      </c>
      <c r="F2608" s="8" t="str">
        <f t="shared" si="200"/>
        <v/>
      </c>
      <c r="G2608" s="15" t="str">
        <f>IFERROR(INDEX(Menu!$D$6:$D$205,MATCH($B2608,Menu!$B$6:$B$205,0)),"")</f>
        <v/>
      </c>
      <c r="H2608" s="15" t="str">
        <f t="shared" si="201"/>
        <v/>
      </c>
      <c r="I2608" s="15" t="str">
        <f t="shared" si="202"/>
        <v/>
      </c>
      <c r="J2608" s="10"/>
      <c r="K2608" s="10"/>
      <c r="L2608" t="str">
        <f t="shared" si="203"/>
        <v/>
      </c>
      <c r="M2608" s="14" t="str">
        <f t="shared" si="204"/>
        <v/>
      </c>
    </row>
    <row r="2609" spans="1:13" x14ac:dyDescent="0.25">
      <c r="A2609" s="16"/>
      <c r="B2609" s="10"/>
      <c r="C2609" s="14" t="str">
        <f>IFERROR(INDEX(Menu!$C$6:$C$205,MATCH($B2609,Menu!$B$6:$B$205,0)),"")</f>
        <v/>
      </c>
      <c r="D2609" s="18"/>
      <c r="E2609" s="8" t="str">
        <f>IFERROR(INDEX(Menu!$E$6:$E$205,MATCH($B2609,Menu!$B$6:$B$205,0)),"")</f>
        <v/>
      </c>
      <c r="F2609" s="8" t="str">
        <f t="shared" si="200"/>
        <v/>
      </c>
      <c r="G2609" s="15" t="str">
        <f>IFERROR(INDEX(Menu!$D$6:$D$205,MATCH($B2609,Menu!$B$6:$B$205,0)),"")</f>
        <v/>
      </c>
      <c r="H2609" s="15" t="str">
        <f t="shared" si="201"/>
        <v/>
      </c>
      <c r="I2609" s="15" t="str">
        <f t="shared" si="202"/>
        <v/>
      </c>
      <c r="J2609" s="10"/>
      <c r="K2609" s="10"/>
      <c r="L2609" t="str">
        <f t="shared" si="203"/>
        <v/>
      </c>
      <c r="M2609" s="14" t="str">
        <f t="shared" si="204"/>
        <v/>
      </c>
    </row>
    <row r="2610" spans="1:13" x14ac:dyDescent="0.25">
      <c r="A2610" s="16"/>
      <c r="B2610" s="10"/>
      <c r="C2610" s="14" t="str">
        <f>IFERROR(INDEX(Menu!$C$6:$C$205,MATCH($B2610,Menu!$B$6:$B$205,0)),"")</f>
        <v/>
      </c>
      <c r="D2610" s="18"/>
      <c r="E2610" s="8" t="str">
        <f>IFERROR(INDEX(Menu!$E$6:$E$205,MATCH($B2610,Menu!$B$6:$B$205,0)),"")</f>
        <v/>
      </c>
      <c r="F2610" s="8" t="str">
        <f t="shared" si="200"/>
        <v/>
      </c>
      <c r="G2610" s="15" t="str">
        <f>IFERROR(INDEX(Menu!$D$6:$D$205,MATCH($B2610,Menu!$B$6:$B$205,0)),"")</f>
        <v/>
      </c>
      <c r="H2610" s="15" t="str">
        <f t="shared" si="201"/>
        <v/>
      </c>
      <c r="I2610" s="15" t="str">
        <f t="shared" si="202"/>
        <v/>
      </c>
      <c r="J2610" s="10"/>
      <c r="K2610" s="10"/>
      <c r="L2610" t="str">
        <f t="shared" si="203"/>
        <v/>
      </c>
      <c r="M2610" s="14" t="str">
        <f t="shared" si="204"/>
        <v/>
      </c>
    </row>
    <row r="2611" spans="1:13" x14ac:dyDescent="0.25">
      <c r="A2611" s="16"/>
      <c r="B2611" s="10"/>
      <c r="C2611" s="14" t="str">
        <f>IFERROR(INDEX(Menu!$C$6:$C$205,MATCH($B2611,Menu!$B$6:$B$205,0)),"")</f>
        <v/>
      </c>
      <c r="D2611" s="18"/>
      <c r="E2611" s="8" t="str">
        <f>IFERROR(INDEX(Menu!$E$6:$E$205,MATCH($B2611,Menu!$B$6:$B$205,0)),"")</f>
        <v/>
      </c>
      <c r="F2611" s="8" t="str">
        <f t="shared" si="200"/>
        <v/>
      </c>
      <c r="G2611" s="15" t="str">
        <f>IFERROR(INDEX(Menu!$D$6:$D$205,MATCH($B2611,Menu!$B$6:$B$205,0)),"")</f>
        <v/>
      </c>
      <c r="H2611" s="15" t="str">
        <f t="shared" si="201"/>
        <v/>
      </c>
      <c r="I2611" s="15" t="str">
        <f t="shared" si="202"/>
        <v/>
      </c>
      <c r="J2611" s="10"/>
      <c r="K2611" s="10"/>
      <c r="L2611" t="str">
        <f t="shared" si="203"/>
        <v/>
      </c>
      <c r="M2611" s="14" t="str">
        <f t="shared" si="204"/>
        <v/>
      </c>
    </row>
    <row r="2612" spans="1:13" x14ac:dyDescent="0.25">
      <c r="A2612" s="16"/>
      <c r="B2612" s="10"/>
      <c r="C2612" s="14" t="str">
        <f>IFERROR(INDEX(Menu!$C$6:$C$205,MATCH($B2612,Menu!$B$6:$B$205,0)),"")</f>
        <v/>
      </c>
      <c r="D2612" s="18"/>
      <c r="E2612" s="8" t="str">
        <f>IFERROR(INDEX(Menu!$E$6:$E$205,MATCH($B2612,Menu!$B$6:$B$205,0)),"")</f>
        <v/>
      </c>
      <c r="F2612" s="8" t="str">
        <f t="shared" si="200"/>
        <v/>
      </c>
      <c r="G2612" s="15" t="str">
        <f>IFERROR(INDEX(Menu!$D$6:$D$205,MATCH($B2612,Menu!$B$6:$B$205,0)),"")</f>
        <v/>
      </c>
      <c r="H2612" s="15" t="str">
        <f t="shared" si="201"/>
        <v/>
      </c>
      <c r="I2612" s="15" t="str">
        <f t="shared" si="202"/>
        <v/>
      </c>
      <c r="J2612" s="10"/>
      <c r="K2612" s="10"/>
      <c r="L2612" t="str">
        <f t="shared" si="203"/>
        <v/>
      </c>
      <c r="M2612" s="14" t="str">
        <f t="shared" si="204"/>
        <v/>
      </c>
    </row>
    <row r="2613" spans="1:13" x14ac:dyDescent="0.25">
      <c r="A2613" s="16"/>
      <c r="B2613" s="10"/>
      <c r="C2613" s="14" t="str">
        <f>IFERROR(INDEX(Menu!$C$6:$C$205,MATCH($B2613,Menu!$B$6:$B$205,0)),"")</f>
        <v/>
      </c>
      <c r="D2613" s="18"/>
      <c r="E2613" s="8" t="str">
        <f>IFERROR(INDEX(Menu!$E$6:$E$205,MATCH($B2613,Menu!$B$6:$B$205,0)),"")</f>
        <v/>
      </c>
      <c r="F2613" s="8" t="str">
        <f t="shared" si="200"/>
        <v/>
      </c>
      <c r="G2613" s="15" t="str">
        <f>IFERROR(INDEX(Menu!$D$6:$D$205,MATCH($B2613,Menu!$B$6:$B$205,0)),"")</f>
        <v/>
      </c>
      <c r="H2613" s="15" t="str">
        <f t="shared" si="201"/>
        <v/>
      </c>
      <c r="I2613" s="15" t="str">
        <f t="shared" si="202"/>
        <v/>
      </c>
      <c r="J2613" s="10"/>
      <c r="K2613" s="10"/>
      <c r="L2613" t="str">
        <f t="shared" si="203"/>
        <v/>
      </c>
      <c r="M2613" s="14" t="str">
        <f t="shared" si="204"/>
        <v/>
      </c>
    </row>
    <row r="2614" spans="1:13" x14ac:dyDescent="0.25">
      <c r="A2614" s="16"/>
      <c r="B2614" s="10"/>
      <c r="C2614" s="14" t="str">
        <f>IFERROR(INDEX(Menu!$C$6:$C$205,MATCH($B2614,Menu!$B$6:$B$205,0)),"")</f>
        <v/>
      </c>
      <c r="D2614" s="18"/>
      <c r="E2614" s="8" t="str">
        <f>IFERROR(INDEX(Menu!$E$6:$E$205,MATCH($B2614,Menu!$B$6:$B$205,0)),"")</f>
        <v/>
      </c>
      <c r="F2614" s="8" t="str">
        <f t="shared" si="200"/>
        <v/>
      </c>
      <c r="G2614" s="15" t="str">
        <f>IFERROR(INDEX(Menu!$D$6:$D$205,MATCH($B2614,Menu!$B$6:$B$205,0)),"")</f>
        <v/>
      </c>
      <c r="H2614" s="15" t="str">
        <f t="shared" si="201"/>
        <v/>
      </c>
      <c r="I2614" s="15" t="str">
        <f t="shared" si="202"/>
        <v/>
      </c>
      <c r="J2614" s="10"/>
      <c r="K2614" s="10"/>
      <c r="L2614" t="str">
        <f t="shared" si="203"/>
        <v/>
      </c>
      <c r="M2614" s="14" t="str">
        <f t="shared" si="204"/>
        <v/>
      </c>
    </row>
    <row r="2615" spans="1:13" x14ac:dyDescent="0.25">
      <c r="A2615" s="16"/>
      <c r="B2615" s="10"/>
      <c r="C2615" s="14" t="str">
        <f>IFERROR(INDEX(Menu!$C$6:$C$205,MATCH($B2615,Menu!$B$6:$B$205,0)),"")</f>
        <v/>
      </c>
      <c r="D2615" s="18"/>
      <c r="E2615" s="8" t="str">
        <f>IFERROR(INDEX(Menu!$E$6:$E$205,MATCH($B2615,Menu!$B$6:$B$205,0)),"")</f>
        <v/>
      </c>
      <c r="F2615" s="8" t="str">
        <f t="shared" si="200"/>
        <v/>
      </c>
      <c r="G2615" s="15" t="str">
        <f>IFERROR(INDEX(Menu!$D$6:$D$205,MATCH($B2615,Menu!$B$6:$B$205,0)),"")</f>
        <v/>
      </c>
      <c r="H2615" s="15" t="str">
        <f t="shared" si="201"/>
        <v/>
      </c>
      <c r="I2615" s="15" t="str">
        <f t="shared" si="202"/>
        <v/>
      </c>
      <c r="J2615" s="10"/>
      <c r="K2615" s="10"/>
      <c r="L2615" t="str">
        <f t="shared" si="203"/>
        <v/>
      </c>
      <c r="M2615" s="14" t="str">
        <f t="shared" si="204"/>
        <v/>
      </c>
    </row>
    <row r="2616" spans="1:13" x14ac:dyDescent="0.25">
      <c r="A2616" s="16"/>
      <c r="B2616" s="10"/>
      <c r="C2616" s="14" t="str">
        <f>IFERROR(INDEX(Menu!$C$6:$C$205,MATCH($B2616,Menu!$B$6:$B$205,0)),"")</f>
        <v/>
      </c>
      <c r="D2616" s="18"/>
      <c r="E2616" s="8" t="str">
        <f>IFERROR(INDEX(Menu!$E$6:$E$205,MATCH($B2616,Menu!$B$6:$B$205,0)),"")</f>
        <v/>
      </c>
      <c r="F2616" s="8" t="str">
        <f t="shared" si="200"/>
        <v/>
      </c>
      <c r="G2616" s="15" t="str">
        <f>IFERROR(INDEX(Menu!$D$6:$D$205,MATCH($B2616,Menu!$B$6:$B$205,0)),"")</f>
        <v/>
      </c>
      <c r="H2616" s="15" t="str">
        <f t="shared" si="201"/>
        <v/>
      </c>
      <c r="I2616" s="15" t="str">
        <f t="shared" si="202"/>
        <v/>
      </c>
      <c r="J2616" s="10"/>
      <c r="K2616" s="10"/>
      <c r="L2616" t="str">
        <f t="shared" si="203"/>
        <v/>
      </c>
      <c r="M2616" s="14" t="str">
        <f t="shared" si="204"/>
        <v/>
      </c>
    </row>
    <row r="2617" spans="1:13" x14ac:dyDescent="0.25">
      <c r="A2617" s="16"/>
      <c r="B2617" s="10"/>
      <c r="C2617" s="14" t="str">
        <f>IFERROR(INDEX(Menu!$C$6:$C$205,MATCH($B2617,Menu!$B$6:$B$205,0)),"")</f>
        <v/>
      </c>
      <c r="D2617" s="18"/>
      <c r="E2617" s="8" t="str">
        <f>IFERROR(INDEX(Menu!$E$6:$E$205,MATCH($B2617,Menu!$B$6:$B$205,0)),"")</f>
        <v/>
      </c>
      <c r="F2617" s="8" t="str">
        <f t="shared" si="200"/>
        <v/>
      </c>
      <c r="G2617" s="15" t="str">
        <f>IFERROR(INDEX(Menu!$D$6:$D$205,MATCH($B2617,Menu!$B$6:$B$205,0)),"")</f>
        <v/>
      </c>
      <c r="H2617" s="15" t="str">
        <f t="shared" si="201"/>
        <v/>
      </c>
      <c r="I2617" s="15" t="str">
        <f t="shared" si="202"/>
        <v/>
      </c>
      <c r="J2617" s="10"/>
      <c r="K2617" s="10"/>
      <c r="L2617" t="str">
        <f t="shared" si="203"/>
        <v/>
      </c>
      <c r="M2617" s="14" t="str">
        <f t="shared" si="204"/>
        <v/>
      </c>
    </row>
    <row r="2618" spans="1:13" x14ac:dyDescent="0.25">
      <c r="A2618" s="16"/>
      <c r="B2618" s="10"/>
      <c r="C2618" s="14" t="str">
        <f>IFERROR(INDEX(Menu!$C$6:$C$205,MATCH($B2618,Menu!$B$6:$B$205,0)),"")</f>
        <v/>
      </c>
      <c r="D2618" s="18"/>
      <c r="E2618" s="8" t="str">
        <f>IFERROR(INDEX(Menu!$E$6:$E$205,MATCH($B2618,Menu!$B$6:$B$205,0)),"")</f>
        <v/>
      </c>
      <c r="F2618" s="8" t="str">
        <f t="shared" si="200"/>
        <v/>
      </c>
      <c r="G2618" s="15" t="str">
        <f>IFERROR(INDEX(Menu!$D$6:$D$205,MATCH($B2618,Menu!$B$6:$B$205,0)),"")</f>
        <v/>
      </c>
      <c r="H2618" s="15" t="str">
        <f t="shared" si="201"/>
        <v/>
      </c>
      <c r="I2618" s="15" t="str">
        <f t="shared" si="202"/>
        <v/>
      </c>
      <c r="J2618" s="10"/>
      <c r="K2618" s="10"/>
      <c r="L2618" t="str">
        <f t="shared" si="203"/>
        <v/>
      </c>
      <c r="M2618" s="14" t="str">
        <f t="shared" si="204"/>
        <v/>
      </c>
    </row>
    <row r="2619" spans="1:13" x14ac:dyDescent="0.25">
      <c r="A2619" s="16"/>
      <c r="B2619" s="10"/>
      <c r="C2619" s="14" t="str">
        <f>IFERROR(INDEX(Menu!$C$6:$C$205,MATCH($B2619,Menu!$B$6:$B$205,0)),"")</f>
        <v/>
      </c>
      <c r="D2619" s="18"/>
      <c r="E2619" s="8" t="str">
        <f>IFERROR(INDEX(Menu!$E$6:$E$205,MATCH($B2619,Menu!$B$6:$B$205,0)),"")</f>
        <v/>
      </c>
      <c r="F2619" s="8" t="str">
        <f t="shared" si="200"/>
        <v/>
      </c>
      <c r="G2619" s="15" t="str">
        <f>IFERROR(INDEX(Menu!$D$6:$D$205,MATCH($B2619,Menu!$B$6:$B$205,0)),"")</f>
        <v/>
      </c>
      <c r="H2619" s="15" t="str">
        <f t="shared" si="201"/>
        <v/>
      </c>
      <c r="I2619" s="15" t="str">
        <f t="shared" si="202"/>
        <v/>
      </c>
      <c r="J2619" s="10"/>
      <c r="K2619" s="10"/>
      <c r="L2619" t="str">
        <f t="shared" si="203"/>
        <v/>
      </c>
      <c r="M2619" s="14" t="str">
        <f t="shared" si="204"/>
        <v/>
      </c>
    </row>
    <row r="2620" spans="1:13" x14ac:dyDescent="0.25">
      <c r="A2620" s="16"/>
      <c r="B2620" s="10"/>
      <c r="C2620" s="14" t="str">
        <f>IFERROR(INDEX(Menu!$C$6:$C$205,MATCH($B2620,Menu!$B$6:$B$205,0)),"")</f>
        <v/>
      </c>
      <c r="D2620" s="18"/>
      <c r="E2620" s="8" t="str">
        <f>IFERROR(INDEX(Menu!$E$6:$E$205,MATCH($B2620,Menu!$B$6:$B$205,0)),"")</f>
        <v/>
      </c>
      <c r="F2620" s="8" t="str">
        <f t="shared" si="200"/>
        <v/>
      </c>
      <c r="G2620" s="15" t="str">
        <f>IFERROR(INDEX(Menu!$D$6:$D$205,MATCH($B2620,Menu!$B$6:$B$205,0)),"")</f>
        <v/>
      </c>
      <c r="H2620" s="15" t="str">
        <f t="shared" si="201"/>
        <v/>
      </c>
      <c r="I2620" s="15" t="str">
        <f t="shared" si="202"/>
        <v/>
      </c>
      <c r="J2620" s="10"/>
      <c r="K2620" s="10"/>
      <c r="L2620" t="str">
        <f t="shared" si="203"/>
        <v/>
      </c>
      <c r="M2620" s="14" t="str">
        <f t="shared" si="204"/>
        <v/>
      </c>
    </row>
    <row r="2621" spans="1:13" x14ac:dyDescent="0.25">
      <c r="A2621" s="16"/>
      <c r="B2621" s="10"/>
      <c r="C2621" s="14" t="str">
        <f>IFERROR(INDEX(Menu!$C$6:$C$205,MATCH($B2621,Menu!$B$6:$B$205,0)),"")</f>
        <v/>
      </c>
      <c r="D2621" s="18"/>
      <c r="E2621" s="8" t="str">
        <f>IFERROR(INDEX(Menu!$E$6:$E$205,MATCH($B2621,Menu!$B$6:$B$205,0)),"")</f>
        <v/>
      </c>
      <c r="F2621" s="8" t="str">
        <f t="shared" si="200"/>
        <v/>
      </c>
      <c r="G2621" s="15" t="str">
        <f>IFERROR(INDEX(Menu!$D$6:$D$205,MATCH($B2621,Menu!$B$6:$B$205,0)),"")</f>
        <v/>
      </c>
      <c r="H2621" s="15" t="str">
        <f t="shared" si="201"/>
        <v/>
      </c>
      <c r="I2621" s="15" t="str">
        <f t="shared" si="202"/>
        <v/>
      </c>
      <c r="J2621" s="10"/>
      <c r="K2621" s="10"/>
      <c r="L2621" t="str">
        <f t="shared" si="203"/>
        <v/>
      </c>
      <c r="M2621" s="14" t="str">
        <f t="shared" si="204"/>
        <v/>
      </c>
    </row>
    <row r="2622" spans="1:13" x14ac:dyDescent="0.25">
      <c r="A2622" s="16"/>
      <c r="B2622" s="10"/>
      <c r="C2622" s="14" t="str">
        <f>IFERROR(INDEX(Menu!$C$6:$C$205,MATCH($B2622,Menu!$B$6:$B$205,0)),"")</f>
        <v/>
      </c>
      <c r="D2622" s="18"/>
      <c r="E2622" s="8" t="str">
        <f>IFERROR(INDEX(Menu!$E$6:$E$205,MATCH($B2622,Menu!$B$6:$B$205,0)),"")</f>
        <v/>
      </c>
      <c r="F2622" s="8" t="str">
        <f t="shared" si="200"/>
        <v/>
      </c>
      <c r="G2622" s="15" t="str">
        <f>IFERROR(INDEX(Menu!$D$6:$D$205,MATCH($B2622,Menu!$B$6:$B$205,0)),"")</f>
        <v/>
      </c>
      <c r="H2622" s="15" t="str">
        <f t="shared" si="201"/>
        <v/>
      </c>
      <c r="I2622" s="15" t="str">
        <f t="shared" si="202"/>
        <v/>
      </c>
      <c r="J2622" s="10"/>
      <c r="K2622" s="10"/>
      <c r="L2622" t="str">
        <f t="shared" si="203"/>
        <v/>
      </c>
      <c r="M2622" s="14" t="str">
        <f t="shared" si="204"/>
        <v/>
      </c>
    </row>
    <row r="2623" spans="1:13" x14ac:dyDescent="0.25">
      <c r="A2623" s="16"/>
      <c r="B2623" s="10"/>
      <c r="C2623" s="14" t="str">
        <f>IFERROR(INDEX(Menu!$C$6:$C$205,MATCH($B2623,Menu!$B$6:$B$205,0)),"")</f>
        <v/>
      </c>
      <c r="D2623" s="18"/>
      <c r="E2623" s="8" t="str">
        <f>IFERROR(INDEX(Menu!$E$6:$E$205,MATCH($B2623,Menu!$B$6:$B$205,0)),"")</f>
        <v/>
      </c>
      <c r="F2623" s="8" t="str">
        <f t="shared" si="200"/>
        <v/>
      </c>
      <c r="G2623" s="15" t="str">
        <f>IFERROR(INDEX(Menu!$D$6:$D$205,MATCH($B2623,Menu!$B$6:$B$205,0)),"")</f>
        <v/>
      </c>
      <c r="H2623" s="15" t="str">
        <f t="shared" si="201"/>
        <v/>
      </c>
      <c r="I2623" s="15" t="str">
        <f t="shared" si="202"/>
        <v/>
      </c>
      <c r="J2623" s="10"/>
      <c r="K2623" s="10"/>
      <c r="L2623" t="str">
        <f t="shared" si="203"/>
        <v/>
      </c>
      <c r="M2623" s="14" t="str">
        <f t="shared" si="204"/>
        <v/>
      </c>
    </row>
    <row r="2624" spans="1:13" x14ac:dyDescent="0.25">
      <c r="A2624" s="16"/>
      <c r="B2624" s="10"/>
      <c r="C2624" s="14" t="str">
        <f>IFERROR(INDEX(Menu!$C$6:$C$205,MATCH($B2624,Menu!$B$6:$B$205,0)),"")</f>
        <v/>
      </c>
      <c r="D2624" s="18"/>
      <c r="E2624" s="8" t="str">
        <f>IFERROR(INDEX(Menu!$E$6:$E$205,MATCH($B2624,Menu!$B$6:$B$205,0)),"")</f>
        <v/>
      </c>
      <c r="F2624" s="8" t="str">
        <f t="shared" si="200"/>
        <v/>
      </c>
      <c r="G2624" s="15" t="str">
        <f>IFERROR(INDEX(Menu!$D$6:$D$205,MATCH($B2624,Menu!$B$6:$B$205,0)),"")</f>
        <v/>
      </c>
      <c r="H2624" s="15" t="str">
        <f t="shared" si="201"/>
        <v/>
      </c>
      <c r="I2624" s="15" t="str">
        <f t="shared" si="202"/>
        <v/>
      </c>
      <c r="J2624" s="10"/>
      <c r="K2624" s="10"/>
      <c r="L2624" t="str">
        <f t="shared" si="203"/>
        <v/>
      </c>
      <c r="M2624" s="14" t="str">
        <f t="shared" si="204"/>
        <v/>
      </c>
    </row>
    <row r="2625" spans="1:13" x14ac:dyDescent="0.25">
      <c r="A2625" s="16"/>
      <c r="B2625" s="10"/>
      <c r="C2625" s="14" t="str">
        <f>IFERROR(INDEX(Menu!$C$6:$C$205,MATCH($B2625,Menu!$B$6:$B$205,0)),"")</f>
        <v/>
      </c>
      <c r="D2625" s="18"/>
      <c r="E2625" s="8" t="str">
        <f>IFERROR(INDEX(Menu!$E$6:$E$205,MATCH($B2625,Menu!$B$6:$B$205,0)),"")</f>
        <v/>
      </c>
      <c r="F2625" s="8" t="str">
        <f t="shared" si="200"/>
        <v/>
      </c>
      <c r="G2625" s="15" t="str">
        <f>IFERROR(INDEX(Menu!$D$6:$D$205,MATCH($B2625,Menu!$B$6:$B$205,0)),"")</f>
        <v/>
      </c>
      <c r="H2625" s="15" t="str">
        <f t="shared" si="201"/>
        <v/>
      </c>
      <c r="I2625" s="15" t="str">
        <f t="shared" si="202"/>
        <v/>
      </c>
      <c r="J2625" s="10"/>
      <c r="K2625" s="10"/>
      <c r="L2625" t="str">
        <f t="shared" si="203"/>
        <v/>
      </c>
      <c r="M2625" s="14" t="str">
        <f t="shared" si="204"/>
        <v/>
      </c>
    </row>
    <row r="2626" spans="1:13" x14ac:dyDescent="0.25">
      <c r="A2626" s="16"/>
      <c r="B2626" s="10"/>
      <c r="C2626" s="14" t="str">
        <f>IFERROR(INDEX(Menu!$C$6:$C$205,MATCH($B2626,Menu!$B$6:$B$205,0)),"")</f>
        <v/>
      </c>
      <c r="D2626" s="18"/>
      <c r="E2626" s="8" t="str">
        <f>IFERROR(INDEX(Menu!$E$6:$E$205,MATCH($B2626,Menu!$B$6:$B$205,0)),"")</f>
        <v/>
      </c>
      <c r="F2626" s="8" t="str">
        <f t="shared" si="200"/>
        <v/>
      </c>
      <c r="G2626" s="15" t="str">
        <f>IFERROR(INDEX(Menu!$D$6:$D$205,MATCH($B2626,Menu!$B$6:$B$205,0)),"")</f>
        <v/>
      </c>
      <c r="H2626" s="15" t="str">
        <f t="shared" si="201"/>
        <v/>
      </c>
      <c r="I2626" s="15" t="str">
        <f t="shared" si="202"/>
        <v/>
      </c>
      <c r="J2626" s="10"/>
      <c r="K2626" s="10"/>
      <c r="L2626" t="str">
        <f t="shared" si="203"/>
        <v/>
      </c>
      <c r="M2626" s="14" t="str">
        <f t="shared" si="204"/>
        <v/>
      </c>
    </row>
    <row r="2627" spans="1:13" x14ac:dyDescent="0.25">
      <c r="A2627" s="16"/>
      <c r="B2627" s="10"/>
      <c r="C2627" s="14" t="str">
        <f>IFERROR(INDEX(Menu!$C$6:$C$205,MATCH($B2627,Menu!$B$6:$B$205,0)),"")</f>
        <v/>
      </c>
      <c r="D2627" s="18"/>
      <c r="E2627" s="8" t="str">
        <f>IFERROR(INDEX(Menu!$E$6:$E$205,MATCH($B2627,Menu!$B$6:$B$205,0)),"")</f>
        <v/>
      </c>
      <c r="F2627" s="8" t="str">
        <f t="shared" si="200"/>
        <v/>
      </c>
      <c r="G2627" s="15" t="str">
        <f>IFERROR(INDEX(Menu!$D$6:$D$205,MATCH($B2627,Menu!$B$6:$B$205,0)),"")</f>
        <v/>
      </c>
      <c r="H2627" s="15" t="str">
        <f t="shared" si="201"/>
        <v/>
      </c>
      <c r="I2627" s="15" t="str">
        <f t="shared" si="202"/>
        <v/>
      </c>
      <c r="J2627" s="10"/>
      <c r="K2627" s="10"/>
      <c r="L2627" t="str">
        <f t="shared" si="203"/>
        <v/>
      </c>
      <c r="M2627" s="14" t="str">
        <f t="shared" si="204"/>
        <v/>
      </c>
    </row>
    <row r="2628" spans="1:13" x14ac:dyDescent="0.25">
      <c r="A2628" s="16"/>
      <c r="B2628" s="10"/>
      <c r="C2628" s="14" t="str">
        <f>IFERROR(INDEX(Menu!$C$6:$C$205,MATCH($B2628,Menu!$B$6:$B$205,0)),"")</f>
        <v/>
      </c>
      <c r="D2628" s="18"/>
      <c r="E2628" s="8" t="str">
        <f>IFERROR(INDEX(Menu!$E$6:$E$205,MATCH($B2628,Menu!$B$6:$B$205,0)),"")</f>
        <v/>
      </c>
      <c r="F2628" s="8" t="str">
        <f t="shared" si="200"/>
        <v/>
      </c>
      <c r="G2628" s="15" t="str">
        <f>IFERROR(INDEX(Menu!$D$6:$D$205,MATCH($B2628,Menu!$B$6:$B$205,0)),"")</f>
        <v/>
      </c>
      <c r="H2628" s="15" t="str">
        <f t="shared" si="201"/>
        <v/>
      </c>
      <c r="I2628" s="15" t="str">
        <f t="shared" si="202"/>
        <v/>
      </c>
      <c r="J2628" s="10"/>
      <c r="K2628" s="10"/>
      <c r="L2628" t="str">
        <f t="shared" si="203"/>
        <v/>
      </c>
      <c r="M2628" s="14" t="str">
        <f t="shared" si="204"/>
        <v/>
      </c>
    </row>
    <row r="2629" spans="1:13" x14ac:dyDescent="0.25">
      <c r="A2629" s="16"/>
      <c r="B2629" s="10"/>
      <c r="C2629" s="14" t="str">
        <f>IFERROR(INDEX(Menu!$C$6:$C$205,MATCH($B2629,Menu!$B$6:$B$205,0)),"")</f>
        <v/>
      </c>
      <c r="D2629" s="18"/>
      <c r="E2629" s="8" t="str">
        <f>IFERROR(INDEX(Menu!$E$6:$E$205,MATCH($B2629,Menu!$B$6:$B$205,0)),"")</f>
        <v/>
      </c>
      <c r="F2629" s="8" t="str">
        <f t="shared" si="200"/>
        <v/>
      </c>
      <c r="G2629" s="15" t="str">
        <f>IFERROR(INDEX(Menu!$D$6:$D$205,MATCH($B2629,Menu!$B$6:$B$205,0)),"")</f>
        <v/>
      </c>
      <c r="H2629" s="15" t="str">
        <f t="shared" si="201"/>
        <v/>
      </c>
      <c r="I2629" s="15" t="str">
        <f t="shared" si="202"/>
        <v/>
      </c>
      <c r="J2629" s="10"/>
      <c r="K2629" s="10"/>
      <c r="L2629" t="str">
        <f t="shared" si="203"/>
        <v/>
      </c>
      <c r="M2629" s="14" t="str">
        <f t="shared" si="204"/>
        <v/>
      </c>
    </row>
    <row r="2630" spans="1:13" x14ac:dyDescent="0.25">
      <c r="A2630" s="16"/>
      <c r="B2630" s="10"/>
      <c r="C2630" s="14" t="str">
        <f>IFERROR(INDEX(Menu!$C$6:$C$205,MATCH($B2630,Menu!$B$6:$B$205,0)),"")</f>
        <v/>
      </c>
      <c r="D2630" s="18"/>
      <c r="E2630" s="8" t="str">
        <f>IFERROR(INDEX(Menu!$E$6:$E$205,MATCH($B2630,Menu!$B$6:$B$205,0)),"")</f>
        <v/>
      </c>
      <c r="F2630" s="8" t="str">
        <f t="shared" ref="F2630:F2693" si="205">IF(OR($D2630="",$E2630=""),"",$D2630*$E2630)</f>
        <v/>
      </c>
      <c r="G2630" s="15" t="str">
        <f>IFERROR(INDEX(Menu!$D$6:$D$205,MATCH($B2630,Menu!$B$6:$B$205,0)),"")</f>
        <v/>
      </c>
      <c r="H2630" s="15" t="str">
        <f t="shared" ref="H2630:H2693" si="206">IF(OR($D2630="",$G2630=""),"",$D2630*$G2630)</f>
        <v/>
      </c>
      <c r="I2630" s="15" t="str">
        <f t="shared" ref="I2630:I2693" si="207">IF(OR($F2630="",$H2630=""),"",$F2630-$H2630)</f>
        <v/>
      </c>
      <c r="J2630" s="10"/>
      <c r="K2630" s="10"/>
      <c r="L2630" t="str">
        <f t="shared" ref="L2630:L2693" si="208">IF($A2630="","",CHOOSE(WEEKDAY($A2630,2),"Lunes","Martes","Miercoles","Jueves","Viernes","Sabado","Domingo"))</f>
        <v/>
      </c>
      <c r="M2630" s="14" t="str">
        <f t="shared" ref="M2630:M2693" si="209">IF($A2630="","",TEXT($A2630,"YYYY-MM"))</f>
        <v/>
      </c>
    </row>
    <row r="2631" spans="1:13" x14ac:dyDescent="0.25">
      <c r="A2631" s="16"/>
      <c r="B2631" s="10"/>
      <c r="C2631" s="14" t="str">
        <f>IFERROR(INDEX(Menu!$C$6:$C$205,MATCH($B2631,Menu!$B$6:$B$205,0)),"")</f>
        <v/>
      </c>
      <c r="D2631" s="18"/>
      <c r="E2631" s="8" t="str">
        <f>IFERROR(INDEX(Menu!$E$6:$E$205,MATCH($B2631,Menu!$B$6:$B$205,0)),"")</f>
        <v/>
      </c>
      <c r="F2631" s="8" t="str">
        <f t="shared" si="205"/>
        <v/>
      </c>
      <c r="G2631" s="15" t="str">
        <f>IFERROR(INDEX(Menu!$D$6:$D$205,MATCH($B2631,Menu!$B$6:$B$205,0)),"")</f>
        <v/>
      </c>
      <c r="H2631" s="15" t="str">
        <f t="shared" si="206"/>
        <v/>
      </c>
      <c r="I2631" s="15" t="str">
        <f t="shared" si="207"/>
        <v/>
      </c>
      <c r="J2631" s="10"/>
      <c r="K2631" s="10"/>
      <c r="L2631" t="str">
        <f t="shared" si="208"/>
        <v/>
      </c>
      <c r="M2631" s="14" t="str">
        <f t="shared" si="209"/>
        <v/>
      </c>
    </row>
    <row r="2632" spans="1:13" x14ac:dyDescent="0.25">
      <c r="A2632" s="16"/>
      <c r="B2632" s="10"/>
      <c r="C2632" s="14" t="str">
        <f>IFERROR(INDEX(Menu!$C$6:$C$205,MATCH($B2632,Menu!$B$6:$B$205,0)),"")</f>
        <v/>
      </c>
      <c r="D2632" s="18"/>
      <c r="E2632" s="8" t="str">
        <f>IFERROR(INDEX(Menu!$E$6:$E$205,MATCH($B2632,Menu!$B$6:$B$205,0)),"")</f>
        <v/>
      </c>
      <c r="F2632" s="8" t="str">
        <f t="shared" si="205"/>
        <v/>
      </c>
      <c r="G2632" s="15" t="str">
        <f>IFERROR(INDEX(Menu!$D$6:$D$205,MATCH($B2632,Menu!$B$6:$B$205,0)),"")</f>
        <v/>
      </c>
      <c r="H2632" s="15" t="str">
        <f t="shared" si="206"/>
        <v/>
      </c>
      <c r="I2632" s="15" t="str">
        <f t="shared" si="207"/>
        <v/>
      </c>
      <c r="J2632" s="10"/>
      <c r="K2632" s="10"/>
      <c r="L2632" t="str">
        <f t="shared" si="208"/>
        <v/>
      </c>
      <c r="M2632" s="14" t="str">
        <f t="shared" si="209"/>
        <v/>
      </c>
    </row>
    <row r="2633" spans="1:13" x14ac:dyDescent="0.25">
      <c r="A2633" s="16"/>
      <c r="B2633" s="10"/>
      <c r="C2633" s="14" t="str">
        <f>IFERROR(INDEX(Menu!$C$6:$C$205,MATCH($B2633,Menu!$B$6:$B$205,0)),"")</f>
        <v/>
      </c>
      <c r="D2633" s="18"/>
      <c r="E2633" s="8" t="str">
        <f>IFERROR(INDEX(Menu!$E$6:$E$205,MATCH($B2633,Menu!$B$6:$B$205,0)),"")</f>
        <v/>
      </c>
      <c r="F2633" s="8" t="str">
        <f t="shared" si="205"/>
        <v/>
      </c>
      <c r="G2633" s="15" t="str">
        <f>IFERROR(INDEX(Menu!$D$6:$D$205,MATCH($B2633,Menu!$B$6:$B$205,0)),"")</f>
        <v/>
      </c>
      <c r="H2633" s="15" t="str">
        <f t="shared" si="206"/>
        <v/>
      </c>
      <c r="I2633" s="15" t="str">
        <f t="shared" si="207"/>
        <v/>
      </c>
      <c r="J2633" s="10"/>
      <c r="K2633" s="10"/>
      <c r="L2633" t="str">
        <f t="shared" si="208"/>
        <v/>
      </c>
      <c r="M2633" s="14" t="str">
        <f t="shared" si="209"/>
        <v/>
      </c>
    </row>
    <row r="2634" spans="1:13" x14ac:dyDescent="0.25">
      <c r="A2634" s="16"/>
      <c r="B2634" s="10"/>
      <c r="C2634" s="14" t="str">
        <f>IFERROR(INDEX(Menu!$C$6:$C$205,MATCH($B2634,Menu!$B$6:$B$205,0)),"")</f>
        <v/>
      </c>
      <c r="D2634" s="18"/>
      <c r="E2634" s="8" t="str">
        <f>IFERROR(INDEX(Menu!$E$6:$E$205,MATCH($B2634,Menu!$B$6:$B$205,0)),"")</f>
        <v/>
      </c>
      <c r="F2634" s="8" t="str">
        <f t="shared" si="205"/>
        <v/>
      </c>
      <c r="G2634" s="15" t="str">
        <f>IFERROR(INDEX(Menu!$D$6:$D$205,MATCH($B2634,Menu!$B$6:$B$205,0)),"")</f>
        <v/>
      </c>
      <c r="H2634" s="15" t="str">
        <f t="shared" si="206"/>
        <v/>
      </c>
      <c r="I2634" s="15" t="str">
        <f t="shared" si="207"/>
        <v/>
      </c>
      <c r="J2634" s="10"/>
      <c r="K2634" s="10"/>
      <c r="L2634" t="str">
        <f t="shared" si="208"/>
        <v/>
      </c>
      <c r="M2634" s="14" t="str">
        <f t="shared" si="209"/>
        <v/>
      </c>
    </row>
    <row r="2635" spans="1:13" x14ac:dyDescent="0.25">
      <c r="A2635" s="16"/>
      <c r="B2635" s="10"/>
      <c r="C2635" s="14" t="str">
        <f>IFERROR(INDEX(Menu!$C$6:$C$205,MATCH($B2635,Menu!$B$6:$B$205,0)),"")</f>
        <v/>
      </c>
      <c r="D2635" s="18"/>
      <c r="E2635" s="8" t="str">
        <f>IFERROR(INDEX(Menu!$E$6:$E$205,MATCH($B2635,Menu!$B$6:$B$205,0)),"")</f>
        <v/>
      </c>
      <c r="F2635" s="8" t="str">
        <f t="shared" si="205"/>
        <v/>
      </c>
      <c r="G2635" s="15" t="str">
        <f>IFERROR(INDEX(Menu!$D$6:$D$205,MATCH($B2635,Menu!$B$6:$B$205,0)),"")</f>
        <v/>
      </c>
      <c r="H2635" s="15" t="str">
        <f t="shared" si="206"/>
        <v/>
      </c>
      <c r="I2635" s="15" t="str">
        <f t="shared" si="207"/>
        <v/>
      </c>
      <c r="J2635" s="10"/>
      <c r="K2635" s="10"/>
      <c r="L2635" t="str">
        <f t="shared" si="208"/>
        <v/>
      </c>
      <c r="M2635" s="14" t="str">
        <f t="shared" si="209"/>
        <v/>
      </c>
    </row>
    <row r="2636" spans="1:13" x14ac:dyDescent="0.25">
      <c r="A2636" s="16"/>
      <c r="B2636" s="10"/>
      <c r="C2636" s="14" t="str">
        <f>IFERROR(INDEX(Menu!$C$6:$C$205,MATCH($B2636,Menu!$B$6:$B$205,0)),"")</f>
        <v/>
      </c>
      <c r="D2636" s="18"/>
      <c r="E2636" s="8" t="str">
        <f>IFERROR(INDEX(Menu!$E$6:$E$205,MATCH($B2636,Menu!$B$6:$B$205,0)),"")</f>
        <v/>
      </c>
      <c r="F2636" s="8" t="str">
        <f t="shared" si="205"/>
        <v/>
      </c>
      <c r="G2636" s="15" t="str">
        <f>IFERROR(INDEX(Menu!$D$6:$D$205,MATCH($B2636,Menu!$B$6:$B$205,0)),"")</f>
        <v/>
      </c>
      <c r="H2636" s="15" t="str">
        <f t="shared" si="206"/>
        <v/>
      </c>
      <c r="I2636" s="15" t="str">
        <f t="shared" si="207"/>
        <v/>
      </c>
      <c r="J2636" s="10"/>
      <c r="K2636" s="10"/>
      <c r="L2636" t="str">
        <f t="shared" si="208"/>
        <v/>
      </c>
      <c r="M2636" s="14" t="str">
        <f t="shared" si="209"/>
        <v/>
      </c>
    </row>
    <row r="2637" spans="1:13" x14ac:dyDescent="0.25">
      <c r="A2637" s="16"/>
      <c r="B2637" s="10"/>
      <c r="C2637" s="14" t="str">
        <f>IFERROR(INDEX(Menu!$C$6:$C$205,MATCH($B2637,Menu!$B$6:$B$205,0)),"")</f>
        <v/>
      </c>
      <c r="D2637" s="18"/>
      <c r="E2637" s="8" t="str">
        <f>IFERROR(INDEX(Menu!$E$6:$E$205,MATCH($B2637,Menu!$B$6:$B$205,0)),"")</f>
        <v/>
      </c>
      <c r="F2637" s="8" t="str">
        <f t="shared" si="205"/>
        <v/>
      </c>
      <c r="G2637" s="15" t="str">
        <f>IFERROR(INDEX(Menu!$D$6:$D$205,MATCH($B2637,Menu!$B$6:$B$205,0)),"")</f>
        <v/>
      </c>
      <c r="H2637" s="15" t="str">
        <f t="shared" si="206"/>
        <v/>
      </c>
      <c r="I2637" s="15" t="str">
        <f t="shared" si="207"/>
        <v/>
      </c>
      <c r="J2637" s="10"/>
      <c r="K2637" s="10"/>
      <c r="L2637" t="str">
        <f t="shared" si="208"/>
        <v/>
      </c>
      <c r="M2637" s="14" t="str">
        <f t="shared" si="209"/>
        <v/>
      </c>
    </row>
    <row r="2638" spans="1:13" x14ac:dyDescent="0.25">
      <c r="A2638" s="16"/>
      <c r="B2638" s="10"/>
      <c r="C2638" s="14" t="str">
        <f>IFERROR(INDEX(Menu!$C$6:$C$205,MATCH($B2638,Menu!$B$6:$B$205,0)),"")</f>
        <v/>
      </c>
      <c r="D2638" s="18"/>
      <c r="E2638" s="8" t="str">
        <f>IFERROR(INDEX(Menu!$E$6:$E$205,MATCH($B2638,Menu!$B$6:$B$205,0)),"")</f>
        <v/>
      </c>
      <c r="F2638" s="8" t="str">
        <f t="shared" si="205"/>
        <v/>
      </c>
      <c r="G2638" s="15" t="str">
        <f>IFERROR(INDEX(Menu!$D$6:$D$205,MATCH($B2638,Menu!$B$6:$B$205,0)),"")</f>
        <v/>
      </c>
      <c r="H2638" s="15" t="str">
        <f t="shared" si="206"/>
        <v/>
      </c>
      <c r="I2638" s="15" t="str">
        <f t="shared" si="207"/>
        <v/>
      </c>
      <c r="J2638" s="10"/>
      <c r="K2638" s="10"/>
      <c r="L2638" t="str">
        <f t="shared" si="208"/>
        <v/>
      </c>
      <c r="M2638" s="14" t="str">
        <f t="shared" si="209"/>
        <v/>
      </c>
    </row>
    <row r="2639" spans="1:13" x14ac:dyDescent="0.25">
      <c r="A2639" s="16"/>
      <c r="B2639" s="10"/>
      <c r="C2639" s="14" t="str">
        <f>IFERROR(INDEX(Menu!$C$6:$C$205,MATCH($B2639,Menu!$B$6:$B$205,0)),"")</f>
        <v/>
      </c>
      <c r="D2639" s="18"/>
      <c r="E2639" s="8" t="str">
        <f>IFERROR(INDEX(Menu!$E$6:$E$205,MATCH($B2639,Menu!$B$6:$B$205,0)),"")</f>
        <v/>
      </c>
      <c r="F2639" s="8" t="str">
        <f t="shared" si="205"/>
        <v/>
      </c>
      <c r="G2639" s="15" t="str">
        <f>IFERROR(INDEX(Menu!$D$6:$D$205,MATCH($B2639,Menu!$B$6:$B$205,0)),"")</f>
        <v/>
      </c>
      <c r="H2639" s="15" t="str">
        <f t="shared" si="206"/>
        <v/>
      </c>
      <c r="I2639" s="15" t="str">
        <f t="shared" si="207"/>
        <v/>
      </c>
      <c r="J2639" s="10"/>
      <c r="K2639" s="10"/>
      <c r="L2639" t="str">
        <f t="shared" si="208"/>
        <v/>
      </c>
      <c r="M2639" s="14" t="str">
        <f t="shared" si="209"/>
        <v/>
      </c>
    </row>
    <row r="2640" spans="1:13" x14ac:dyDescent="0.25">
      <c r="A2640" s="16"/>
      <c r="B2640" s="10"/>
      <c r="C2640" s="14" t="str">
        <f>IFERROR(INDEX(Menu!$C$6:$C$205,MATCH($B2640,Menu!$B$6:$B$205,0)),"")</f>
        <v/>
      </c>
      <c r="D2640" s="18"/>
      <c r="E2640" s="8" t="str">
        <f>IFERROR(INDEX(Menu!$E$6:$E$205,MATCH($B2640,Menu!$B$6:$B$205,0)),"")</f>
        <v/>
      </c>
      <c r="F2640" s="8" t="str">
        <f t="shared" si="205"/>
        <v/>
      </c>
      <c r="G2640" s="15" t="str">
        <f>IFERROR(INDEX(Menu!$D$6:$D$205,MATCH($B2640,Menu!$B$6:$B$205,0)),"")</f>
        <v/>
      </c>
      <c r="H2640" s="15" t="str">
        <f t="shared" si="206"/>
        <v/>
      </c>
      <c r="I2640" s="15" t="str">
        <f t="shared" si="207"/>
        <v/>
      </c>
      <c r="J2640" s="10"/>
      <c r="K2640" s="10"/>
      <c r="L2640" t="str">
        <f t="shared" si="208"/>
        <v/>
      </c>
      <c r="M2640" s="14" t="str">
        <f t="shared" si="209"/>
        <v/>
      </c>
    </row>
    <row r="2641" spans="1:13" x14ac:dyDescent="0.25">
      <c r="A2641" s="16"/>
      <c r="B2641" s="10"/>
      <c r="C2641" s="14" t="str">
        <f>IFERROR(INDEX(Menu!$C$6:$C$205,MATCH($B2641,Menu!$B$6:$B$205,0)),"")</f>
        <v/>
      </c>
      <c r="D2641" s="18"/>
      <c r="E2641" s="8" t="str">
        <f>IFERROR(INDEX(Menu!$E$6:$E$205,MATCH($B2641,Menu!$B$6:$B$205,0)),"")</f>
        <v/>
      </c>
      <c r="F2641" s="8" t="str">
        <f t="shared" si="205"/>
        <v/>
      </c>
      <c r="G2641" s="15" t="str">
        <f>IFERROR(INDEX(Menu!$D$6:$D$205,MATCH($B2641,Menu!$B$6:$B$205,0)),"")</f>
        <v/>
      </c>
      <c r="H2641" s="15" t="str">
        <f t="shared" si="206"/>
        <v/>
      </c>
      <c r="I2641" s="15" t="str">
        <f t="shared" si="207"/>
        <v/>
      </c>
      <c r="J2641" s="10"/>
      <c r="K2641" s="10"/>
      <c r="L2641" t="str">
        <f t="shared" si="208"/>
        <v/>
      </c>
      <c r="M2641" s="14" t="str">
        <f t="shared" si="209"/>
        <v/>
      </c>
    </row>
    <row r="2642" spans="1:13" x14ac:dyDescent="0.25">
      <c r="A2642" s="16"/>
      <c r="B2642" s="10"/>
      <c r="C2642" s="14" t="str">
        <f>IFERROR(INDEX(Menu!$C$6:$C$205,MATCH($B2642,Menu!$B$6:$B$205,0)),"")</f>
        <v/>
      </c>
      <c r="D2642" s="18"/>
      <c r="E2642" s="8" t="str">
        <f>IFERROR(INDEX(Menu!$E$6:$E$205,MATCH($B2642,Menu!$B$6:$B$205,0)),"")</f>
        <v/>
      </c>
      <c r="F2642" s="8" t="str">
        <f t="shared" si="205"/>
        <v/>
      </c>
      <c r="G2642" s="15" t="str">
        <f>IFERROR(INDEX(Menu!$D$6:$D$205,MATCH($B2642,Menu!$B$6:$B$205,0)),"")</f>
        <v/>
      </c>
      <c r="H2642" s="15" t="str">
        <f t="shared" si="206"/>
        <v/>
      </c>
      <c r="I2642" s="15" t="str">
        <f t="shared" si="207"/>
        <v/>
      </c>
      <c r="J2642" s="10"/>
      <c r="K2642" s="10"/>
      <c r="L2642" t="str">
        <f t="shared" si="208"/>
        <v/>
      </c>
      <c r="M2642" s="14" t="str">
        <f t="shared" si="209"/>
        <v/>
      </c>
    </row>
    <row r="2643" spans="1:13" x14ac:dyDescent="0.25">
      <c r="A2643" s="16"/>
      <c r="B2643" s="10"/>
      <c r="C2643" s="14" t="str">
        <f>IFERROR(INDEX(Menu!$C$6:$C$205,MATCH($B2643,Menu!$B$6:$B$205,0)),"")</f>
        <v/>
      </c>
      <c r="D2643" s="18"/>
      <c r="E2643" s="8" t="str">
        <f>IFERROR(INDEX(Menu!$E$6:$E$205,MATCH($B2643,Menu!$B$6:$B$205,0)),"")</f>
        <v/>
      </c>
      <c r="F2643" s="8" t="str">
        <f t="shared" si="205"/>
        <v/>
      </c>
      <c r="G2643" s="15" t="str">
        <f>IFERROR(INDEX(Menu!$D$6:$D$205,MATCH($B2643,Menu!$B$6:$B$205,0)),"")</f>
        <v/>
      </c>
      <c r="H2643" s="15" t="str">
        <f t="shared" si="206"/>
        <v/>
      </c>
      <c r="I2643" s="15" t="str">
        <f t="shared" si="207"/>
        <v/>
      </c>
      <c r="J2643" s="10"/>
      <c r="K2643" s="10"/>
      <c r="L2643" t="str">
        <f t="shared" si="208"/>
        <v/>
      </c>
      <c r="M2643" s="14" t="str">
        <f t="shared" si="209"/>
        <v/>
      </c>
    </row>
    <row r="2644" spans="1:13" x14ac:dyDescent="0.25">
      <c r="A2644" s="16"/>
      <c r="B2644" s="10"/>
      <c r="C2644" s="14" t="str">
        <f>IFERROR(INDEX(Menu!$C$6:$C$205,MATCH($B2644,Menu!$B$6:$B$205,0)),"")</f>
        <v/>
      </c>
      <c r="D2644" s="18"/>
      <c r="E2644" s="8" t="str">
        <f>IFERROR(INDEX(Menu!$E$6:$E$205,MATCH($B2644,Menu!$B$6:$B$205,0)),"")</f>
        <v/>
      </c>
      <c r="F2644" s="8" t="str">
        <f t="shared" si="205"/>
        <v/>
      </c>
      <c r="G2644" s="15" t="str">
        <f>IFERROR(INDEX(Menu!$D$6:$D$205,MATCH($B2644,Menu!$B$6:$B$205,0)),"")</f>
        <v/>
      </c>
      <c r="H2644" s="15" t="str">
        <f t="shared" si="206"/>
        <v/>
      </c>
      <c r="I2644" s="15" t="str">
        <f t="shared" si="207"/>
        <v/>
      </c>
      <c r="J2644" s="10"/>
      <c r="K2644" s="10"/>
      <c r="L2644" t="str">
        <f t="shared" si="208"/>
        <v/>
      </c>
      <c r="M2644" s="14" t="str">
        <f t="shared" si="209"/>
        <v/>
      </c>
    </row>
    <row r="2645" spans="1:13" x14ac:dyDescent="0.25">
      <c r="A2645" s="16"/>
      <c r="B2645" s="10"/>
      <c r="C2645" s="14" t="str">
        <f>IFERROR(INDEX(Menu!$C$6:$C$205,MATCH($B2645,Menu!$B$6:$B$205,0)),"")</f>
        <v/>
      </c>
      <c r="D2645" s="18"/>
      <c r="E2645" s="8" t="str">
        <f>IFERROR(INDEX(Menu!$E$6:$E$205,MATCH($B2645,Menu!$B$6:$B$205,0)),"")</f>
        <v/>
      </c>
      <c r="F2645" s="8" t="str">
        <f t="shared" si="205"/>
        <v/>
      </c>
      <c r="G2645" s="15" t="str">
        <f>IFERROR(INDEX(Menu!$D$6:$D$205,MATCH($B2645,Menu!$B$6:$B$205,0)),"")</f>
        <v/>
      </c>
      <c r="H2645" s="15" t="str">
        <f t="shared" si="206"/>
        <v/>
      </c>
      <c r="I2645" s="15" t="str">
        <f t="shared" si="207"/>
        <v/>
      </c>
      <c r="J2645" s="10"/>
      <c r="K2645" s="10"/>
      <c r="L2645" t="str">
        <f t="shared" si="208"/>
        <v/>
      </c>
      <c r="M2645" s="14" t="str">
        <f t="shared" si="209"/>
        <v/>
      </c>
    </row>
    <row r="2646" spans="1:13" x14ac:dyDescent="0.25">
      <c r="A2646" s="16"/>
      <c r="B2646" s="10"/>
      <c r="C2646" s="14" t="str">
        <f>IFERROR(INDEX(Menu!$C$6:$C$205,MATCH($B2646,Menu!$B$6:$B$205,0)),"")</f>
        <v/>
      </c>
      <c r="D2646" s="18"/>
      <c r="E2646" s="8" t="str">
        <f>IFERROR(INDEX(Menu!$E$6:$E$205,MATCH($B2646,Menu!$B$6:$B$205,0)),"")</f>
        <v/>
      </c>
      <c r="F2646" s="8" t="str">
        <f t="shared" si="205"/>
        <v/>
      </c>
      <c r="G2646" s="15" t="str">
        <f>IFERROR(INDEX(Menu!$D$6:$D$205,MATCH($B2646,Menu!$B$6:$B$205,0)),"")</f>
        <v/>
      </c>
      <c r="H2646" s="15" t="str">
        <f t="shared" si="206"/>
        <v/>
      </c>
      <c r="I2646" s="15" t="str">
        <f t="shared" si="207"/>
        <v/>
      </c>
      <c r="J2646" s="10"/>
      <c r="K2646" s="10"/>
      <c r="L2646" t="str">
        <f t="shared" si="208"/>
        <v/>
      </c>
      <c r="M2646" s="14" t="str">
        <f t="shared" si="209"/>
        <v/>
      </c>
    </row>
    <row r="2647" spans="1:13" x14ac:dyDescent="0.25">
      <c r="A2647" s="16"/>
      <c r="B2647" s="10"/>
      <c r="C2647" s="14" t="str">
        <f>IFERROR(INDEX(Menu!$C$6:$C$205,MATCH($B2647,Menu!$B$6:$B$205,0)),"")</f>
        <v/>
      </c>
      <c r="D2647" s="18"/>
      <c r="E2647" s="8" t="str">
        <f>IFERROR(INDEX(Menu!$E$6:$E$205,MATCH($B2647,Menu!$B$6:$B$205,0)),"")</f>
        <v/>
      </c>
      <c r="F2647" s="8" t="str">
        <f t="shared" si="205"/>
        <v/>
      </c>
      <c r="G2647" s="15" t="str">
        <f>IFERROR(INDEX(Menu!$D$6:$D$205,MATCH($B2647,Menu!$B$6:$B$205,0)),"")</f>
        <v/>
      </c>
      <c r="H2647" s="15" t="str">
        <f t="shared" si="206"/>
        <v/>
      </c>
      <c r="I2647" s="15" t="str">
        <f t="shared" si="207"/>
        <v/>
      </c>
      <c r="J2647" s="10"/>
      <c r="K2647" s="10"/>
      <c r="L2647" t="str">
        <f t="shared" si="208"/>
        <v/>
      </c>
      <c r="M2647" s="14" t="str">
        <f t="shared" si="209"/>
        <v/>
      </c>
    </row>
    <row r="2648" spans="1:13" x14ac:dyDescent="0.25">
      <c r="A2648" s="16"/>
      <c r="B2648" s="10"/>
      <c r="C2648" s="14" t="str">
        <f>IFERROR(INDEX(Menu!$C$6:$C$205,MATCH($B2648,Menu!$B$6:$B$205,0)),"")</f>
        <v/>
      </c>
      <c r="D2648" s="18"/>
      <c r="E2648" s="8" t="str">
        <f>IFERROR(INDEX(Menu!$E$6:$E$205,MATCH($B2648,Menu!$B$6:$B$205,0)),"")</f>
        <v/>
      </c>
      <c r="F2648" s="8" t="str">
        <f t="shared" si="205"/>
        <v/>
      </c>
      <c r="G2648" s="15" t="str">
        <f>IFERROR(INDEX(Menu!$D$6:$D$205,MATCH($B2648,Menu!$B$6:$B$205,0)),"")</f>
        <v/>
      </c>
      <c r="H2648" s="15" t="str">
        <f t="shared" si="206"/>
        <v/>
      </c>
      <c r="I2648" s="15" t="str">
        <f t="shared" si="207"/>
        <v/>
      </c>
      <c r="J2648" s="10"/>
      <c r="K2648" s="10"/>
      <c r="L2648" t="str">
        <f t="shared" si="208"/>
        <v/>
      </c>
      <c r="M2648" s="14" t="str">
        <f t="shared" si="209"/>
        <v/>
      </c>
    </row>
    <row r="2649" spans="1:13" x14ac:dyDescent="0.25">
      <c r="A2649" s="16"/>
      <c r="B2649" s="10"/>
      <c r="C2649" s="14" t="str">
        <f>IFERROR(INDEX(Menu!$C$6:$C$205,MATCH($B2649,Menu!$B$6:$B$205,0)),"")</f>
        <v/>
      </c>
      <c r="D2649" s="18"/>
      <c r="E2649" s="8" t="str">
        <f>IFERROR(INDEX(Menu!$E$6:$E$205,MATCH($B2649,Menu!$B$6:$B$205,0)),"")</f>
        <v/>
      </c>
      <c r="F2649" s="8" t="str">
        <f t="shared" si="205"/>
        <v/>
      </c>
      <c r="G2649" s="15" t="str">
        <f>IFERROR(INDEX(Menu!$D$6:$D$205,MATCH($B2649,Menu!$B$6:$B$205,0)),"")</f>
        <v/>
      </c>
      <c r="H2649" s="15" t="str">
        <f t="shared" si="206"/>
        <v/>
      </c>
      <c r="I2649" s="15" t="str">
        <f t="shared" si="207"/>
        <v/>
      </c>
      <c r="J2649" s="10"/>
      <c r="K2649" s="10"/>
      <c r="L2649" t="str">
        <f t="shared" si="208"/>
        <v/>
      </c>
      <c r="M2649" s="14" t="str">
        <f t="shared" si="209"/>
        <v/>
      </c>
    </row>
    <row r="2650" spans="1:13" x14ac:dyDescent="0.25">
      <c r="A2650" s="16"/>
      <c r="B2650" s="10"/>
      <c r="C2650" s="14" t="str">
        <f>IFERROR(INDEX(Menu!$C$6:$C$205,MATCH($B2650,Menu!$B$6:$B$205,0)),"")</f>
        <v/>
      </c>
      <c r="D2650" s="18"/>
      <c r="E2650" s="8" t="str">
        <f>IFERROR(INDEX(Menu!$E$6:$E$205,MATCH($B2650,Menu!$B$6:$B$205,0)),"")</f>
        <v/>
      </c>
      <c r="F2650" s="8" t="str">
        <f t="shared" si="205"/>
        <v/>
      </c>
      <c r="G2650" s="15" t="str">
        <f>IFERROR(INDEX(Menu!$D$6:$D$205,MATCH($B2650,Menu!$B$6:$B$205,0)),"")</f>
        <v/>
      </c>
      <c r="H2650" s="15" t="str">
        <f t="shared" si="206"/>
        <v/>
      </c>
      <c r="I2650" s="15" t="str">
        <f t="shared" si="207"/>
        <v/>
      </c>
      <c r="J2650" s="10"/>
      <c r="K2650" s="10"/>
      <c r="L2650" t="str">
        <f t="shared" si="208"/>
        <v/>
      </c>
      <c r="M2650" s="14" t="str">
        <f t="shared" si="209"/>
        <v/>
      </c>
    </row>
    <row r="2651" spans="1:13" x14ac:dyDescent="0.25">
      <c r="A2651" s="16"/>
      <c r="B2651" s="10"/>
      <c r="C2651" s="14" t="str">
        <f>IFERROR(INDEX(Menu!$C$6:$C$205,MATCH($B2651,Menu!$B$6:$B$205,0)),"")</f>
        <v/>
      </c>
      <c r="D2651" s="18"/>
      <c r="E2651" s="8" t="str">
        <f>IFERROR(INDEX(Menu!$E$6:$E$205,MATCH($B2651,Menu!$B$6:$B$205,0)),"")</f>
        <v/>
      </c>
      <c r="F2651" s="8" t="str">
        <f t="shared" si="205"/>
        <v/>
      </c>
      <c r="G2651" s="15" t="str">
        <f>IFERROR(INDEX(Menu!$D$6:$D$205,MATCH($B2651,Menu!$B$6:$B$205,0)),"")</f>
        <v/>
      </c>
      <c r="H2651" s="15" t="str">
        <f t="shared" si="206"/>
        <v/>
      </c>
      <c r="I2651" s="15" t="str">
        <f t="shared" si="207"/>
        <v/>
      </c>
      <c r="J2651" s="10"/>
      <c r="K2651" s="10"/>
      <c r="L2651" t="str">
        <f t="shared" si="208"/>
        <v/>
      </c>
      <c r="M2651" s="14" t="str">
        <f t="shared" si="209"/>
        <v/>
      </c>
    </row>
    <row r="2652" spans="1:13" x14ac:dyDescent="0.25">
      <c r="A2652" s="16"/>
      <c r="B2652" s="10"/>
      <c r="C2652" s="14" t="str">
        <f>IFERROR(INDEX(Menu!$C$6:$C$205,MATCH($B2652,Menu!$B$6:$B$205,0)),"")</f>
        <v/>
      </c>
      <c r="D2652" s="18"/>
      <c r="E2652" s="8" t="str">
        <f>IFERROR(INDEX(Menu!$E$6:$E$205,MATCH($B2652,Menu!$B$6:$B$205,0)),"")</f>
        <v/>
      </c>
      <c r="F2652" s="8" t="str">
        <f t="shared" si="205"/>
        <v/>
      </c>
      <c r="G2652" s="15" t="str">
        <f>IFERROR(INDEX(Menu!$D$6:$D$205,MATCH($B2652,Menu!$B$6:$B$205,0)),"")</f>
        <v/>
      </c>
      <c r="H2652" s="15" t="str">
        <f t="shared" si="206"/>
        <v/>
      </c>
      <c r="I2652" s="15" t="str">
        <f t="shared" si="207"/>
        <v/>
      </c>
      <c r="J2652" s="10"/>
      <c r="K2652" s="10"/>
      <c r="L2652" t="str">
        <f t="shared" si="208"/>
        <v/>
      </c>
      <c r="M2652" s="14" t="str">
        <f t="shared" si="209"/>
        <v/>
      </c>
    </row>
    <row r="2653" spans="1:13" x14ac:dyDescent="0.25">
      <c r="A2653" s="16"/>
      <c r="B2653" s="10"/>
      <c r="C2653" s="14" t="str">
        <f>IFERROR(INDEX(Menu!$C$6:$C$205,MATCH($B2653,Menu!$B$6:$B$205,0)),"")</f>
        <v/>
      </c>
      <c r="D2653" s="18"/>
      <c r="E2653" s="8" t="str">
        <f>IFERROR(INDEX(Menu!$E$6:$E$205,MATCH($B2653,Menu!$B$6:$B$205,0)),"")</f>
        <v/>
      </c>
      <c r="F2653" s="8" t="str">
        <f t="shared" si="205"/>
        <v/>
      </c>
      <c r="G2653" s="15" t="str">
        <f>IFERROR(INDEX(Menu!$D$6:$D$205,MATCH($B2653,Menu!$B$6:$B$205,0)),"")</f>
        <v/>
      </c>
      <c r="H2653" s="15" t="str">
        <f t="shared" si="206"/>
        <v/>
      </c>
      <c r="I2653" s="15" t="str">
        <f t="shared" si="207"/>
        <v/>
      </c>
      <c r="J2653" s="10"/>
      <c r="K2653" s="10"/>
      <c r="L2653" t="str">
        <f t="shared" si="208"/>
        <v/>
      </c>
      <c r="M2653" s="14" t="str">
        <f t="shared" si="209"/>
        <v/>
      </c>
    </row>
    <row r="2654" spans="1:13" x14ac:dyDescent="0.25">
      <c r="A2654" s="16"/>
      <c r="B2654" s="10"/>
      <c r="C2654" s="14" t="str">
        <f>IFERROR(INDEX(Menu!$C$6:$C$205,MATCH($B2654,Menu!$B$6:$B$205,0)),"")</f>
        <v/>
      </c>
      <c r="D2654" s="18"/>
      <c r="E2654" s="8" t="str">
        <f>IFERROR(INDEX(Menu!$E$6:$E$205,MATCH($B2654,Menu!$B$6:$B$205,0)),"")</f>
        <v/>
      </c>
      <c r="F2654" s="8" t="str">
        <f t="shared" si="205"/>
        <v/>
      </c>
      <c r="G2654" s="15" t="str">
        <f>IFERROR(INDEX(Menu!$D$6:$D$205,MATCH($B2654,Menu!$B$6:$B$205,0)),"")</f>
        <v/>
      </c>
      <c r="H2654" s="15" t="str">
        <f t="shared" si="206"/>
        <v/>
      </c>
      <c r="I2654" s="15" t="str">
        <f t="shared" si="207"/>
        <v/>
      </c>
      <c r="J2654" s="10"/>
      <c r="K2654" s="10"/>
      <c r="L2654" t="str">
        <f t="shared" si="208"/>
        <v/>
      </c>
      <c r="M2654" s="14" t="str">
        <f t="shared" si="209"/>
        <v/>
      </c>
    </row>
    <row r="2655" spans="1:13" x14ac:dyDescent="0.25">
      <c r="A2655" s="16"/>
      <c r="B2655" s="10"/>
      <c r="C2655" s="14" t="str">
        <f>IFERROR(INDEX(Menu!$C$6:$C$205,MATCH($B2655,Menu!$B$6:$B$205,0)),"")</f>
        <v/>
      </c>
      <c r="D2655" s="18"/>
      <c r="E2655" s="8" t="str">
        <f>IFERROR(INDEX(Menu!$E$6:$E$205,MATCH($B2655,Menu!$B$6:$B$205,0)),"")</f>
        <v/>
      </c>
      <c r="F2655" s="8" t="str">
        <f t="shared" si="205"/>
        <v/>
      </c>
      <c r="G2655" s="15" t="str">
        <f>IFERROR(INDEX(Menu!$D$6:$D$205,MATCH($B2655,Menu!$B$6:$B$205,0)),"")</f>
        <v/>
      </c>
      <c r="H2655" s="15" t="str">
        <f t="shared" si="206"/>
        <v/>
      </c>
      <c r="I2655" s="15" t="str">
        <f t="shared" si="207"/>
        <v/>
      </c>
      <c r="J2655" s="10"/>
      <c r="K2655" s="10"/>
      <c r="L2655" t="str">
        <f t="shared" si="208"/>
        <v/>
      </c>
      <c r="M2655" s="14" t="str">
        <f t="shared" si="209"/>
        <v/>
      </c>
    </row>
    <row r="2656" spans="1:13" x14ac:dyDescent="0.25">
      <c r="A2656" s="16"/>
      <c r="B2656" s="10"/>
      <c r="C2656" s="14" t="str">
        <f>IFERROR(INDEX(Menu!$C$6:$C$205,MATCH($B2656,Menu!$B$6:$B$205,0)),"")</f>
        <v/>
      </c>
      <c r="D2656" s="18"/>
      <c r="E2656" s="8" t="str">
        <f>IFERROR(INDEX(Menu!$E$6:$E$205,MATCH($B2656,Menu!$B$6:$B$205,0)),"")</f>
        <v/>
      </c>
      <c r="F2656" s="8" t="str">
        <f t="shared" si="205"/>
        <v/>
      </c>
      <c r="G2656" s="15" t="str">
        <f>IFERROR(INDEX(Menu!$D$6:$D$205,MATCH($B2656,Menu!$B$6:$B$205,0)),"")</f>
        <v/>
      </c>
      <c r="H2656" s="15" t="str">
        <f t="shared" si="206"/>
        <v/>
      </c>
      <c r="I2656" s="15" t="str">
        <f t="shared" si="207"/>
        <v/>
      </c>
      <c r="J2656" s="10"/>
      <c r="K2656" s="10"/>
      <c r="L2656" t="str">
        <f t="shared" si="208"/>
        <v/>
      </c>
      <c r="M2656" s="14" t="str">
        <f t="shared" si="209"/>
        <v/>
      </c>
    </row>
    <row r="2657" spans="1:13" x14ac:dyDescent="0.25">
      <c r="A2657" s="16"/>
      <c r="B2657" s="10"/>
      <c r="C2657" s="14" t="str">
        <f>IFERROR(INDEX(Menu!$C$6:$C$205,MATCH($B2657,Menu!$B$6:$B$205,0)),"")</f>
        <v/>
      </c>
      <c r="D2657" s="18"/>
      <c r="E2657" s="8" t="str">
        <f>IFERROR(INDEX(Menu!$E$6:$E$205,MATCH($B2657,Menu!$B$6:$B$205,0)),"")</f>
        <v/>
      </c>
      <c r="F2657" s="8" t="str">
        <f t="shared" si="205"/>
        <v/>
      </c>
      <c r="G2657" s="15" t="str">
        <f>IFERROR(INDEX(Menu!$D$6:$D$205,MATCH($B2657,Menu!$B$6:$B$205,0)),"")</f>
        <v/>
      </c>
      <c r="H2657" s="15" t="str">
        <f t="shared" si="206"/>
        <v/>
      </c>
      <c r="I2657" s="15" t="str">
        <f t="shared" si="207"/>
        <v/>
      </c>
      <c r="J2657" s="10"/>
      <c r="K2657" s="10"/>
      <c r="L2657" t="str">
        <f t="shared" si="208"/>
        <v/>
      </c>
      <c r="M2657" s="14" t="str">
        <f t="shared" si="209"/>
        <v/>
      </c>
    </row>
    <row r="2658" spans="1:13" x14ac:dyDescent="0.25">
      <c r="A2658" s="16"/>
      <c r="B2658" s="10"/>
      <c r="C2658" s="14" t="str">
        <f>IFERROR(INDEX(Menu!$C$6:$C$205,MATCH($B2658,Menu!$B$6:$B$205,0)),"")</f>
        <v/>
      </c>
      <c r="D2658" s="18"/>
      <c r="E2658" s="8" t="str">
        <f>IFERROR(INDEX(Menu!$E$6:$E$205,MATCH($B2658,Menu!$B$6:$B$205,0)),"")</f>
        <v/>
      </c>
      <c r="F2658" s="8" t="str">
        <f t="shared" si="205"/>
        <v/>
      </c>
      <c r="G2658" s="15" t="str">
        <f>IFERROR(INDEX(Menu!$D$6:$D$205,MATCH($B2658,Menu!$B$6:$B$205,0)),"")</f>
        <v/>
      </c>
      <c r="H2658" s="15" t="str">
        <f t="shared" si="206"/>
        <v/>
      </c>
      <c r="I2658" s="15" t="str">
        <f t="shared" si="207"/>
        <v/>
      </c>
      <c r="J2658" s="10"/>
      <c r="K2658" s="10"/>
      <c r="L2658" t="str">
        <f t="shared" si="208"/>
        <v/>
      </c>
      <c r="M2658" s="14" t="str">
        <f t="shared" si="209"/>
        <v/>
      </c>
    </row>
    <row r="2659" spans="1:13" x14ac:dyDescent="0.25">
      <c r="A2659" s="16"/>
      <c r="B2659" s="10"/>
      <c r="C2659" s="14" t="str">
        <f>IFERROR(INDEX(Menu!$C$6:$C$205,MATCH($B2659,Menu!$B$6:$B$205,0)),"")</f>
        <v/>
      </c>
      <c r="D2659" s="18"/>
      <c r="E2659" s="8" t="str">
        <f>IFERROR(INDEX(Menu!$E$6:$E$205,MATCH($B2659,Menu!$B$6:$B$205,0)),"")</f>
        <v/>
      </c>
      <c r="F2659" s="8" t="str">
        <f t="shared" si="205"/>
        <v/>
      </c>
      <c r="G2659" s="15" t="str">
        <f>IFERROR(INDEX(Menu!$D$6:$D$205,MATCH($B2659,Menu!$B$6:$B$205,0)),"")</f>
        <v/>
      </c>
      <c r="H2659" s="15" t="str">
        <f t="shared" si="206"/>
        <v/>
      </c>
      <c r="I2659" s="15" t="str">
        <f t="shared" si="207"/>
        <v/>
      </c>
      <c r="J2659" s="10"/>
      <c r="K2659" s="10"/>
      <c r="L2659" t="str">
        <f t="shared" si="208"/>
        <v/>
      </c>
      <c r="M2659" s="14" t="str">
        <f t="shared" si="209"/>
        <v/>
      </c>
    </row>
    <row r="2660" spans="1:13" x14ac:dyDescent="0.25">
      <c r="A2660" s="16"/>
      <c r="B2660" s="10"/>
      <c r="C2660" s="14" t="str">
        <f>IFERROR(INDEX(Menu!$C$6:$C$205,MATCH($B2660,Menu!$B$6:$B$205,0)),"")</f>
        <v/>
      </c>
      <c r="D2660" s="18"/>
      <c r="E2660" s="8" t="str">
        <f>IFERROR(INDEX(Menu!$E$6:$E$205,MATCH($B2660,Menu!$B$6:$B$205,0)),"")</f>
        <v/>
      </c>
      <c r="F2660" s="8" t="str">
        <f t="shared" si="205"/>
        <v/>
      </c>
      <c r="G2660" s="15" t="str">
        <f>IFERROR(INDEX(Menu!$D$6:$D$205,MATCH($B2660,Menu!$B$6:$B$205,0)),"")</f>
        <v/>
      </c>
      <c r="H2660" s="15" t="str">
        <f t="shared" si="206"/>
        <v/>
      </c>
      <c r="I2660" s="15" t="str">
        <f t="shared" si="207"/>
        <v/>
      </c>
      <c r="J2660" s="10"/>
      <c r="K2660" s="10"/>
      <c r="L2660" t="str">
        <f t="shared" si="208"/>
        <v/>
      </c>
      <c r="M2660" s="14" t="str">
        <f t="shared" si="209"/>
        <v/>
      </c>
    </row>
    <row r="2661" spans="1:13" x14ac:dyDescent="0.25">
      <c r="A2661" s="16"/>
      <c r="B2661" s="10"/>
      <c r="C2661" s="14" t="str">
        <f>IFERROR(INDEX(Menu!$C$6:$C$205,MATCH($B2661,Menu!$B$6:$B$205,0)),"")</f>
        <v/>
      </c>
      <c r="D2661" s="18"/>
      <c r="E2661" s="8" t="str">
        <f>IFERROR(INDEX(Menu!$E$6:$E$205,MATCH($B2661,Menu!$B$6:$B$205,0)),"")</f>
        <v/>
      </c>
      <c r="F2661" s="8" t="str">
        <f t="shared" si="205"/>
        <v/>
      </c>
      <c r="G2661" s="15" t="str">
        <f>IFERROR(INDEX(Menu!$D$6:$D$205,MATCH($B2661,Menu!$B$6:$B$205,0)),"")</f>
        <v/>
      </c>
      <c r="H2661" s="15" t="str">
        <f t="shared" si="206"/>
        <v/>
      </c>
      <c r="I2661" s="15" t="str">
        <f t="shared" si="207"/>
        <v/>
      </c>
      <c r="J2661" s="10"/>
      <c r="K2661" s="10"/>
      <c r="L2661" t="str">
        <f t="shared" si="208"/>
        <v/>
      </c>
      <c r="M2661" s="14" t="str">
        <f t="shared" si="209"/>
        <v/>
      </c>
    </row>
    <row r="2662" spans="1:13" x14ac:dyDescent="0.25">
      <c r="A2662" s="16"/>
      <c r="B2662" s="10"/>
      <c r="C2662" s="14" t="str">
        <f>IFERROR(INDEX(Menu!$C$6:$C$205,MATCH($B2662,Menu!$B$6:$B$205,0)),"")</f>
        <v/>
      </c>
      <c r="D2662" s="18"/>
      <c r="E2662" s="8" t="str">
        <f>IFERROR(INDEX(Menu!$E$6:$E$205,MATCH($B2662,Menu!$B$6:$B$205,0)),"")</f>
        <v/>
      </c>
      <c r="F2662" s="8" t="str">
        <f t="shared" si="205"/>
        <v/>
      </c>
      <c r="G2662" s="15" t="str">
        <f>IFERROR(INDEX(Menu!$D$6:$D$205,MATCH($B2662,Menu!$B$6:$B$205,0)),"")</f>
        <v/>
      </c>
      <c r="H2662" s="15" t="str">
        <f t="shared" si="206"/>
        <v/>
      </c>
      <c r="I2662" s="15" t="str">
        <f t="shared" si="207"/>
        <v/>
      </c>
      <c r="J2662" s="10"/>
      <c r="K2662" s="10"/>
      <c r="L2662" t="str">
        <f t="shared" si="208"/>
        <v/>
      </c>
      <c r="M2662" s="14" t="str">
        <f t="shared" si="209"/>
        <v/>
      </c>
    </row>
    <row r="2663" spans="1:13" x14ac:dyDescent="0.25">
      <c r="A2663" s="16"/>
      <c r="B2663" s="10"/>
      <c r="C2663" s="14" t="str">
        <f>IFERROR(INDEX(Menu!$C$6:$C$205,MATCH($B2663,Menu!$B$6:$B$205,0)),"")</f>
        <v/>
      </c>
      <c r="D2663" s="18"/>
      <c r="E2663" s="8" t="str">
        <f>IFERROR(INDEX(Menu!$E$6:$E$205,MATCH($B2663,Menu!$B$6:$B$205,0)),"")</f>
        <v/>
      </c>
      <c r="F2663" s="8" t="str">
        <f t="shared" si="205"/>
        <v/>
      </c>
      <c r="G2663" s="15" t="str">
        <f>IFERROR(INDEX(Menu!$D$6:$D$205,MATCH($B2663,Menu!$B$6:$B$205,0)),"")</f>
        <v/>
      </c>
      <c r="H2663" s="15" t="str">
        <f t="shared" si="206"/>
        <v/>
      </c>
      <c r="I2663" s="15" t="str">
        <f t="shared" si="207"/>
        <v/>
      </c>
      <c r="J2663" s="10"/>
      <c r="K2663" s="10"/>
      <c r="L2663" t="str">
        <f t="shared" si="208"/>
        <v/>
      </c>
      <c r="M2663" s="14" t="str">
        <f t="shared" si="209"/>
        <v/>
      </c>
    </row>
    <row r="2664" spans="1:13" x14ac:dyDescent="0.25">
      <c r="A2664" s="16"/>
      <c r="B2664" s="10"/>
      <c r="C2664" s="14" t="str">
        <f>IFERROR(INDEX(Menu!$C$6:$C$205,MATCH($B2664,Menu!$B$6:$B$205,0)),"")</f>
        <v/>
      </c>
      <c r="D2664" s="18"/>
      <c r="E2664" s="8" t="str">
        <f>IFERROR(INDEX(Menu!$E$6:$E$205,MATCH($B2664,Menu!$B$6:$B$205,0)),"")</f>
        <v/>
      </c>
      <c r="F2664" s="8" t="str">
        <f t="shared" si="205"/>
        <v/>
      </c>
      <c r="G2664" s="15" t="str">
        <f>IFERROR(INDEX(Menu!$D$6:$D$205,MATCH($B2664,Menu!$B$6:$B$205,0)),"")</f>
        <v/>
      </c>
      <c r="H2664" s="15" t="str">
        <f t="shared" si="206"/>
        <v/>
      </c>
      <c r="I2664" s="15" t="str">
        <f t="shared" si="207"/>
        <v/>
      </c>
      <c r="J2664" s="10"/>
      <c r="K2664" s="10"/>
      <c r="L2664" t="str">
        <f t="shared" si="208"/>
        <v/>
      </c>
      <c r="M2664" s="14" t="str">
        <f t="shared" si="209"/>
        <v/>
      </c>
    </row>
    <row r="2665" spans="1:13" x14ac:dyDescent="0.25">
      <c r="A2665" s="16"/>
      <c r="B2665" s="10"/>
      <c r="C2665" s="14" t="str">
        <f>IFERROR(INDEX(Menu!$C$6:$C$205,MATCH($B2665,Menu!$B$6:$B$205,0)),"")</f>
        <v/>
      </c>
      <c r="D2665" s="18"/>
      <c r="E2665" s="8" t="str">
        <f>IFERROR(INDEX(Menu!$E$6:$E$205,MATCH($B2665,Menu!$B$6:$B$205,0)),"")</f>
        <v/>
      </c>
      <c r="F2665" s="8" t="str">
        <f t="shared" si="205"/>
        <v/>
      </c>
      <c r="G2665" s="15" t="str">
        <f>IFERROR(INDEX(Menu!$D$6:$D$205,MATCH($B2665,Menu!$B$6:$B$205,0)),"")</f>
        <v/>
      </c>
      <c r="H2665" s="15" t="str">
        <f t="shared" si="206"/>
        <v/>
      </c>
      <c r="I2665" s="15" t="str">
        <f t="shared" si="207"/>
        <v/>
      </c>
      <c r="J2665" s="10"/>
      <c r="K2665" s="10"/>
      <c r="L2665" t="str">
        <f t="shared" si="208"/>
        <v/>
      </c>
      <c r="M2665" s="14" t="str">
        <f t="shared" si="209"/>
        <v/>
      </c>
    </row>
    <row r="2666" spans="1:13" x14ac:dyDescent="0.25">
      <c r="A2666" s="16"/>
      <c r="B2666" s="10"/>
      <c r="C2666" s="14" t="str">
        <f>IFERROR(INDEX(Menu!$C$6:$C$205,MATCH($B2666,Menu!$B$6:$B$205,0)),"")</f>
        <v/>
      </c>
      <c r="D2666" s="18"/>
      <c r="E2666" s="8" t="str">
        <f>IFERROR(INDEX(Menu!$E$6:$E$205,MATCH($B2666,Menu!$B$6:$B$205,0)),"")</f>
        <v/>
      </c>
      <c r="F2666" s="8" t="str">
        <f t="shared" si="205"/>
        <v/>
      </c>
      <c r="G2666" s="15" t="str">
        <f>IFERROR(INDEX(Menu!$D$6:$D$205,MATCH($B2666,Menu!$B$6:$B$205,0)),"")</f>
        <v/>
      </c>
      <c r="H2666" s="15" t="str">
        <f t="shared" si="206"/>
        <v/>
      </c>
      <c r="I2666" s="15" t="str">
        <f t="shared" si="207"/>
        <v/>
      </c>
      <c r="J2666" s="10"/>
      <c r="K2666" s="10"/>
      <c r="L2666" t="str">
        <f t="shared" si="208"/>
        <v/>
      </c>
      <c r="M2666" s="14" t="str">
        <f t="shared" si="209"/>
        <v/>
      </c>
    </row>
    <row r="2667" spans="1:13" x14ac:dyDescent="0.25">
      <c r="A2667" s="16"/>
      <c r="B2667" s="10"/>
      <c r="C2667" s="14" t="str">
        <f>IFERROR(INDEX(Menu!$C$6:$C$205,MATCH($B2667,Menu!$B$6:$B$205,0)),"")</f>
        <v/>
      </c>
      <c r="D2667" s="18"/>
      <c r="E2667" s="8" t="str">
        <f>IFERROR(INDEX(Menu!$E$6:$E$205,MATCH($B2667,Menu!$B$6:$B$205,0)),"")</f>
        <v/>
      </c>
      <c r="F2667" s="8" t="str">
        <f t="shared" si="205"/>
        <v/>
      </c>
      <c r="G2667" s="15" t="str">
        <f>IFERROR(INDEX(Menu!$D$6:$D$205,MATCH($B2667,Menu!$B$6:$B$205,0)),"")</f>
        <v/>
      </c>
      <c r="H2667" s="15" t="str">
        <f t="shared" si="206"/>
        <v/>
      </c>
      <c r="I2667" s="15" t="str">
        <f t="shared" si="207"/>
        <v/>
      </c>
      <c r="J2667" s="10"/>
      <c r="K2667" s="10"/>
      <c r="L2667" t="str">
        <f t="shared" si="208"/>
        <v/>
      </c>
      <c r="M2667" s="14" t="str">
        <f t="shared" si="209"/>
        <v/>
      </c>
    </row>
    <row r="2668" spans="1:13" x14ac:dyDescent="0.25">
      <c r="A2668" s="16"/>
      <c r="B2668" s="10"/>
      <c r="C2668" s="14" t="str">
        <f>IFERROR(INDEX(Menu!$C$6:$C$205,MATCH($B2668,Menu!$B$6:$B$205,0)),"")</f>
        <v/>
      </c>
      <c r="D2668" s="18"/>
      <c r="E2668" s="8" t="str">
        <f>IFERROR(INDEX(Menu!$E$6:$E$205,MATCH($B2668,Menu!$B$6:$B$205,0)),"")</f>
        <v/>
      </c>
      <c r="F2668" s="8" t="str">
        <f t="shared" si="205"/>
        <v/>
      </c>
      <c r="G2668" s="15" t="str">
        <f>IFERROR(INDEX(Menu!$D$6:$D$205,MATCH($B2668,Menu!$B$6:$B$205,0)),"")</f>
        <v/>
      </c>
      <c r="H2668" s="15" t="str">
        <f t="shared" si="206"/>
        <v/>
      </c>
      <c r="I2668" s="15" t="str">
        <f t="shared" si="207"/>
        <v/>
      </c>
      <c r="J2668" s="10"/>
      <c r="K2668" s="10"/>
      <c r="L2668" t="str">
        <f t="shared" si="208"/>
        <v/>
      </c>
      <c r="M2668" s="14" t="str">
        <f t="shared" si="209"/>
        <v/>
      </c>
    </row>
    <row r="2669" spans="1:13" x14ac:dyDescent="0.25">
      <c r="A2669" s="16"/>
      <c r="B2669" s="10"/>
      <c r="C2669" s="14" t="str">
        <f>IFERROR(INDEX(Menu!$C$6:$C$205,MATCH($B2669,Menu!$B$6:$B$205,0)),"")</f>
        <v/>
      </c>
      <c r="D2669" s="18"/>
      <c r="E2669" s="8" t="str">
        <f>IFERROR(INDEX(Menu!$E$6:$E$205,MATCH($B2669,Menu!$B$6:$B$205,0)),"")</f>
        <v/>
      </c>
      <c r="F2669" s="8" t="str">
        <f t="shared" si="205"/>
        <v/>
      </c>
      <c r="G2669" s="15" t="str">
        <f>IFERROR(INDEX(Menu!$D$6:$D$205,MATCH($B2669,Menu!$B$6:$B$205,0)),"")</f>
        <v/>
      </c>
      <c r="H2669" s="15" t="str">
        <f t="shared" si="206"/>
        <v/>
      </c>
      <c r="I2669" s="15" t="str">
        <f t="shared" si="207"/>
        <v/>
      </c>
      <c r="J2669" s="10"/>
      <c r="K2669" s="10"/>
      <c r="L2669" t="str">
        <f t="shared" si="208"/>
        <v/>
      </c>
      <c r="M2669" s="14" t="str">
        <f t="shared" si="209"/>
        <v/>
      </c>
    </row>
    <row r="2670" spans="1:13" x14ac:dyDescent="0.25">
      <c r="A2670" s="16"/>
      <c r="B2670" s="10"/>
      <c r="C2670" s="14" t="str">
        <f>IFERROR(INDEX(Menu!$C$6:$C$205,MATCH($B2670,Menu!$B$6:$B$205,0)),"")</f>
        <v/>
      </c>
      <c r="D2670" s="18"/>
      <c r="E2670" s="8" t="str">
        <f>IFERROR(INDEX(Menu!$E$6:$E$205,MATCH($B2670,Menu!$B$6:$B$205,0)),"")</f>
        <v/>
      </c>
      <c r="F2670" s="8" t="str">
        <f t="shared" si="205"/>
        <v/>
      </c>
      <c r="G2670" s="15" t="str">
        <f>IFERROR(INDEX(Menu!$D$6:$D$205,MATCH($B2670,Menu!$B$6:$B$205,0)),"")</f>
        <v/>
      </c>
      <c r="H2670" s="15" t="str">
        <f t="shared" si="206"/>
        <v/>
      </c>
      <c r="I2670" s="15" t="str">
        <f t="shared" si="207"/>
        <v/>
      </c>
      <c r="J2670" s="10"/>
      <c r="K2670" s="10"/>
      <c r="L2670" t="str">
        <f t="shared" si="208"/>
        <v/>
      </c>
      <c r="M2670" s="14" t="str">
        <f t="shared" si="209"/>
        <v/>
      </c>
    </row>
    <row r="2671" spans="1:13" x14ac:dyDescent="0.25">
      <c r="A2671" s="16"/>
      <c r="B2671" s="10"/>
      <c r="C2671" s="14" t="str">
        <f>IFERROR(INDEX(Menu!$C$6:$C$205,MATCH($B2671,Menu!$B$6:$B$205,0)),"")</f>
        <v/>
      </c>
      <c r="D2671" s="18"/>
      <c r="E2671" s="8" t="str">
        <f>IFERROR(INDEX(Menu!$E$6:$E$205,MATCH($B2671,Menu!$B$6:$B$205,0)),"")</f>
        <v/>
      </c>
      <c r="F2671" s="8" t="str">
        <f t="shared" si="205"/>
        <v/>
      </c>
      <c r="G2671" s="15" t="str">
        <f>IFERROR(INDEX(Menu!$D$6:$D$205,MATCH($B2671,Menu!$B$6:$B$205,0)),"")</f>
        <v/>
      </c>
      <c r="H2671" s="15" t="str">
        <f t="shared" si="206"/>
        <v/>
      </c>
      <c r="I2671" s="15" t="str">
        <f t="shared" si="207"/>
        <v/>
      </c>
      <c r="J2671" s="10"/>
      <c r="K2671" s="10"/>
      <c r="L2671" t="str">
        <f t="shared" si="208"/>
        <v/>
      </c>
      <c r="M2671" s="14" t="str">
        <f t="shared" si="209"/>
        <v/>
      </c>
    </row>
    <row r="2672" spans="1:13" x14ac:dyDescent="0.25">
      <c r="A2672" s="16"/>
      <c r="B2672" s="10"/>
      <c r="C2672" s="14" t="str">
        <f>IFERROR(INDEX(Menu!$C$6:$C$205,MATCH($B2672,Menu!$B$6:$B$205,0)),"")</f>
        <v/>
      </c>
      <c r="D2672" s="18"/>
      <c r="E2672" s="8" t="str">
        <f>IFERROR(INDEX(Menu!$E$6:$E$205,MATCH($B2672,Menu!$B$6:$B$205,0)),"")</f>
        <v/>
      </c>
      <c r="F2672" s="8" t="str">
        <f t="shared" si="205"/>
        <v/>
      </c>
      <c r="G2672" s="15" t="str">
        <f>IFERROR(INDEX(Menu!$D$6:$D$205,MATCH($B2672,Menu!$B$6:$B$205,0)),"")</f>
        <v/>
      </c>
      <c r="H2672" s="15" t="str">
        <f t="shared" si="206"/>
        <v/>
      </c>
      <c r="I2672" s="15" t="str">
        <f t="shared" si="207"/>
        <v/>
      </c>
      <c r="J2672" s="10"/>
      <c r="K2672" s="10"/>
      <c r="L2672" t="str">
        <f t="shared" si="208"/>
        <v/>
      </c>
      <c r="M2672" s="14" t="str">
        <f t="shared" si="209"/>
        <v/>
      </c>
    </row>
    <row r="2673" spans="1:13" x14ac:dyDescent="0.25">
      <c r="A2673" s="16"/>
      <c r="B2673" s="10"/>
      <c r="C2673" s="14" t="str">
        <f>IFERROR(INDEX(Menu!$C$6:$C$205,MATCH($B2673,Menu!$B$6:$B$205,0)),"")</f>
        <v/>
      </c>
      <c r="D2673" s="18"/>
      <c r="E2673" s="8" t="str">
        <f>IFERROR(INDEX(Menu!$E$6:$E$205,MATCH($B2673,Menu!$B$6:$B$205,0)),"")</f>
        <v/>
      </c>
      <c r="F2673" s="8" t="str">
        <f t="shared" si="205"/>
        <v/>
      </c>
      <c r="G2673" s="15" t="str">
        <f>IFERROR(INDEX(Menu!$D$6:$D$205,MATCH($B2673,Menu!$B$6:$B$205,0)),"")</f>
        <v/>
      </c>
      <c r="H2673" s="15" t="str">
        <f t="shared" si="206"/>
        <v/>
      </c>
      <c r="I2673" s="15" t="str">
        <f t="shared" si="207"/>
        <v/>
      </c>
      <c r="J2673" s="10"/>
      <c r="K2673" s="10"/>
      <c r="L2673" t="str">
        <f t="shared" si="208"/>
        <v/>
      </c>
      <c r="M2673" s="14" t="str">
        <f t="shared" si="209"/>
        <v/>
      </c>
    </row>
    <row r="2674" spans="1:13" x14ac:dyDescent="0.25">
      <c r="A2674" s="16"/>
      <c r="B2674" s="10"/>
      <c r="C2674" s="14" t="str">
        <f>IFERROR(INDEX(Menu!$C$6:$C$205,MATCH($B2674,Menu!$B$6:$B$205,0)),"")</f>
        <v/>
      </c>
      <c r="D2674" s="18"/>
      <c r="E2674" s="8" t="str">
        <f>IFERROR(INDEX(Menu!$E$6:$E$205,MATCH($B2674,Menu!$B$6:$B$205,0)),"")</f>
        <v/>
      </c>
      <c r="F2674" s="8" t="str">
        <f t="shared" si="205"/>
        <v/>
      </c>
      <c r="G2674" s="15" t="str">
        <f>IFERROR(INDEX(Menu!$D$6:$D$205,MATCH($B2674,Menu!$B$6:$B$205,0)),"")</f>
        <v/>
      </c>
      <c r="H2674" s="15" t="str">
        <f t="shared" si="206"/>
        <v/>
      </c>
      <c r="I2674" s="15" t="str">
        <f t="shared" si="207"/>
        <v/>
      </c>
      <c r="J2674" s="10"/>
      <c r="K2674" s="10"/>
      <c r="L2674" t="str">
        <f t="shared" si="208"/>
        <v/>
      </c>
      <c r="M2674" s="14" t="str">
        <f t="shared" si="209"/>
        <v/>
      </c>
    </row>
    <row r="2675" spans="1:13" x14ac:dyDescent="0.25">
      <c r="A2675" s="16"/>
      <c r="B2675" s="10"/>
      <c r="C2675" s="14" t="str">
        <f>IFERROR(INDEX(Menu!$C$6:$C$205,MATCH($B2675,Menu!$B$6:$B$205,0)),"")</f>
        <v/>
      </c>
      <c r="D2675" s="18"/>
      <c r="E2675" s="8" t="str">
        <f>IFERROR(INDEX(Menu!$E$6:$E$205,MATCH($B2675,Menu!$B$6:$B$205,0)),"")</f>
        <v/>
      </c>
      <c r="F2675" s="8" t="str">
        <f t="shared" si="205"/>
        <v/>
      </c>
      <c r="G2675" s="15" t="str">
        <f>IFERROR(INDEX(Menu!$D$6:$D$205,MATCH($B2675,Menu!$B$6:$B$205,0)),"")</f>
        <v/>
      </c>
      <c r="H2675" s="15" t="str">
        <f t="shared" si="206"/>
        <v/>
      </c>
      <c r="I2675" s="15" t="str">
        <f t="shared" si="207"/>
        <v/>
      </c>
      <c r="J2675" s="10"/>
      <c r="K2675" s="10"/>
      <c r="L2675" t="str">
        <f t="shared" si="208"/>
        <v/>
      </c>
      <c r="M2675" s="14" t="str">
        <f t="shared" si="209"/>
        <v/>
      </c>
    </row>
    <row r="2676" spans="1:13" x14ac:dyDescent="0.25">
      <c r="A2676" s="16"/>
      <c r="B2676" s="10"/>
      <c r="C2676" s="14" t="str">
        <f>IFERROR(INDEX(Menu!$C$6:$C$205,MATCH($B2676,Menu!$B$6:$B$205,0)),"")</f>
        <v/>
      </c>
      <c r="D2676" s="18"/>
      <c r="E2676" s="8" t="str">
        <f>IFERROR(INDEX(Menu!$E$6:$E$205,MATCH($B2676,Menu!$B$6:$B$205,0)),"")</f>
        <v/>
      </c>
      <c r="F2676" s="8" t="str">
        <f t="shared" si="205"/>
        <v/>
      </c>
      <c r="G2676" s="15" t="str">
        <f>IFERROR(INDEX(Menu!$D$6:$D$205,MATCH($B2676,Menu!$B$6:$B$205,0)),"")</f>
        <v/>
      </c>
      <c r="H2676" s="15" t="str">
        <f t="shared" si="206"/>
        <v/>
      </c>
      <c r="I2676" s="15" t="str">
        <f t="shared" si="207"/>
        <v/>
      </c>
      <c r="J2676" s="10"/>
      <c r="K2676" s="10"/>
      <c r="L2676" t="str">
        <f t="shared" si="208"/>
        <v/>
      </c>
      <c r="M2676" s="14" t="str">
        <f t="shared" si="209"/>
        <v/>
      </c>
    </row>
    <row r="2677" spans="1:13" x14ac:dyDescent="0.25">
      <c r="A2677" s="16"/>
      <c r="B2677" s="10"/>
      <c r="C2677" s="14" t="str">
        <f>IFERROR(INDEX(Menu!$C$6:$C$205,MATCH($B2677,Menu!$B$6:$B$205,0)),"")</f>
        <v/>
      </c>
      <c r="D2677" s="18"/>
      <c r="E2677" s="8" t="str">
        <f>IFERROR(INDEX(Menu!$E$6:$E$205,MATCH($B2677,Menu!$B$6:$B$205,0)),"")</f>
        <v/>
      </c>
      <c r="F2677" s="8" t="str">
        <f t="shared" si="205"/>
        <v/>
      </c>
      <c r="G2677" s="15" t="str">
        <f>IFERROR(INDEX(Menu!$D$6:$D$205,MATCH($B2677,Menu!$B$6:$B$205,0)),"")</f>
        <v/>
      </c>
      <c r="H2677" s="15" t="str">
        <f t="shared" si="206"/>
        <v/>
      </c>
      <c r="I2677" s="15" t="str">
        <f t="shared" si="207"/>
        <v/>
      </c>
      <c r="J2677" s="10"/>
      <c r="K2677" s="10"/>
      <c r="L2677" t="str">
        <f t="shared" si="208"/>
        <v/>
      </c>
      <c r="M2677" s="14" t="str">
        <f t="shared" si="209"/>
        <v/>
      </c>
    </row>
    <row r="2678" spans="1:13" x14ac:dyDescent="0.25">
      <c r="A2678" s="16"/>
      <c r="B2678" s="10"/>
      <c r="C2678" s="14" t="str">
        <f>IFERROR(INDEX(Menu!$C$6:$C$205,MATCH($B2678,Menu!$B$6:$B$205,0)),"")</f>
        <v/>
      </c>
      <c r="D2678" s="18"/>
      <c r="E2678" s="8" t="str">
        <f>IFERROR(INDEX(Menu!$E$6:$E$205,MATCH($B2678,Menu!$B$6:$B$205,0)),"")</f>
        <v/>
      </c>
      <c r="F2678" s="8" t="str">
        <f t="shared" si="205"/>
        <v/>
      </c>
      <c r="G2678" s="15" t="str">
        <f>IFERROR(INDEX(Menu!$D$6:$D$205,MATCH($B2678,Menu!$B$6:$B$205,0)),"")</f>
        <v/>
      </c>
      <c r="H2678" s="15" t="str">
        <f t="shared" si="206"/>
        <v/>
      </c>
      <c r="I2678" s="15" t="str">
        <f t="shared" si="207"/>
        <v/>
      </c>
      <c r="J2678" s="10"/>
      <c r="K2678" s="10"/>
      <c r="L2678" t="str">
        <f t="shared" si="208"/>
        <v/>
      </c>
      <c r="M2678" s="14" t="str">
        <f t="shared" si="209"/>
        <v/>
      </c>
    </row>
    <row r="2679" spans="1:13" x14ac:dyDescent="0.25">
      <c r="A2679" s="16"/>
      <c r="B2679" s="10"/>
      <c r="C2679" s="14" t="str">
        <f>IFERROR(INDEX(Menu!$C$6:$C$205,MATCH($B2679,Menu!$B$6:$B$205,0)),"")</f>
        <v/>
      </c>
      <c r="D2679" s="18"/>
      <c r="E2679" s="8" t="str">
        <f>IFERROR(INDEX(Menu!$E$6:$E$205,MATCH($B2679,Menu!$B$6:$B$205,0)),"")</f>
        <v/>
      </c>
      <c r="F2679" s="8" t="str">
        <f t="shared" si="205"/>
        <v/>
      </c>
      <c r="G2679" s="15" t="str">
        <f>IFERROR(INDEX(Menu!$D$6:$D$205,MATCH($B2679,Menu!$B$6:$B$205,0)),"")</f>
        <v/>
      </c>
      <c r="H2679" s="15" t="str">
        <f t="shared" si="206"/>
        <v/>
      </c>
      <c r="I2679" s="15" t="str">
        <f t="shared" si="207"/>
        <v/>
      </c>
      <c r="J2679" s="10"/>
      <c r="K2679" s="10"/>
      <c r="L2679" t="str">
        <f t="shared" si="208"/>
        <v/>
      </c>
      <c r="M2679" s="14" t="str">
        <f t="shared" si="209"/>
        <v/>
      </c>
    </row>
    <row r="2680" spans="1:13" x14ac:dyDescent="0.25">
      <c r="A2680" s="16"/>
      <c r="B2680" s="10"/>
      <c r="C2680" s="14" t="str">
        <f>IFERROR(INDEX(Menu!$C$6:$C$205,MATCH($B2680,Menu!$B$6:$B$205,0)),"")</f>
        <v/>
      </c>
      <c r="D2680" s="18"/>
      <c r="E2680" s="8" t="str">
        <f>IFERROR(INDEX(Menu!$E$6:$E$205,MATCH($B2680,Menu!$B$6:$B$205,0)),"")</f>
        <v/>
      </c>
      <c r="F2680" s="8" t="str">
        <f t="shared" si="205"/>
        <v/>
      </c>
      <c r="G2680" s="15" t="str">
        <f>IFERROR(INDEX(Menu!$D$6:$D$205,MATCH($B2680,Menu!$B$6:$B$205,0)),"")</f>
        <v/>
      </c>
      <c r="H2680" s="15" t="str">
        <f t="shared" si="206"/>
        <v/>
      </c>
      <c r="I2680" s="15" t="str">
        <f t="shared" si="207"/>
        <v/>
      </c>
      <c r="J2680" s="10"/>
      <c r="K2680" s="10"/>
      <c r="L2680" t="str">
        <f t="shared" si="208"/>
        <v/>
      </c>
      <c r="M2680" s="14" t="str">
        <f t="shared" si="209"/>
        <v/>
      </c>
    </row>
    <row r="2681" spans="1:13" x14ac:dyDescent="0.25">
      <c r="A2681" s="16"/>
      <c r="B2681" s="10"/>
      <c r="C2681" s="14" t="str">
        <f>IFERROR(INDEX(Menu!$C$6:$C$205,MATCH($B2681,Menu!$B$6:$B$205,0)),"")</f>
        <v/>
      </c>
      <c r="D2681" s="18"/>
      <c r="E2681" s="8" t="str">
        <f>IFERROR(INDEX(Menu!$E$6:$E$205,MATCH($B2681,Menu!$B$6:$B$205,0)),"")</f>
        <v/>
      </c>
      <c r="F2681" s="8" t="str">
        <f t="shared" si="205"/>
        <v/>
      </c>
      <c r="G2681" s="15" t="str">
        <f>IFERROR(INDEX(Menu!$D$6:$D$205,MATCH($B2681,Menu!$B$6:$B$205,0)),"")</f>
        <v/>
      </c>
      <c r="H2681" s="15" t="str">
        <f t="shared" si="206"/>
        <v/>
      </c>
      <c r="I2681" s="15" t="str">
        <f t="shared" si="207"/>
        <v/>
      </c>
      <c r="J2681" s="10"/>
      <c r="K2681" s="10"/>
      <c r="L2681" t="str">
        <f t="shared" si="208"/>
        <v/>
      </c>
      <c r="M2681" s="14" t="str">
        <f t="shared" si="209"/>
        <v/>
      </c>
    </row>
    <row r="2682" spans="1:13" x14ac:dyDescent="0.25">
      <c r="A2682" s="16"/>
      <c r="B2682" s="10"/>
      <c r="C2682" s="14" t="str">
        <f>IFERROR(INDEX(Menu!$C$6:$C$205,MATCH($B2682,Menu!$B$6:$B$205,0)),"")</f>
        <v/>
      </c>
      <c r="D2682" s="18"/>
      <c r="E2682" s="8" t="str">
        <f>IFERROR(INDEX(Menu!$E$6:$E$205,MATCH($B2682,Menu!$B$6:$B$205,0)),"")</f>
        <v/>
      </c>
      <c r="F2682" s="8" t="str">
        <f t="shared" si="205"/>
        <v/>
      </c>
      <c r="G2682" s="15" t="str">
        <f>IFERROR(INDEX(Menu!$D$6:$D$205,MATCH($B2682,Menu!$B$6:$B$205,0)),"")</f>
        <v/>
      </c>
      <c r="H2682" s="15" t="str">
        <f t="shared" si="206"/>
        <v/>
      </c>
      <c r="I2682" s="15" t="str">
        <f t="shared" si="207"/>
        <v/>
      </c>
      <c r="J2682" s="10"/>
      <c r="K2682" s="10"/>
      <c r="L2682" t="str">
        <f t="shared" si="208"/>
        <v/>
      </c>
      <c r="M2682" s="14" t="str">
        <f t="shared" si="209"/>
        <v/>
      </c>
    </row>
    <row r="2683" spans="1:13" x14ac:dyDescent="0.25">
      <c r="A2683" s="16"/>
      <c r="B2683" s="10"/>
      <c r="C2683" s="14" t="str">
        <f>IFERROR(INDEX(Menu!$C$6:$C$205,MATCH($B2683,Menu!$B$6:$B$205,0)),"")</f>
        <v/>
      </c>
      <c r="D2683" s="18"/>
      <c r="E2683" s="8" t="str">
        <f>IFERROR(INDEX(Menu!$E$6:$E$205,MATCH($B2683,Menu!$B$6:$B$205,0)),"")</f>
        <v/>
      </c>
      <c r="F2683" s="8" t="str">
        <f t="shared" si="205"/>
        <v/>
      </c>
      <c r="G2683" s="15" t="str">
        <f>IFERROR(INDEX(Menu!$D$6:$D$205,MATCH($B2683,Menu!$B$6:$B$205,0)),"")</f>
        <v/>
      </c>
      <c r="H2683" s="15" t="str">
        <f t="shared" si="206"/>
        <v/>
      </c>
      <c r="I2683" s="15" t="str">
        <f t="shared" si="207"/>
        <v/>
      </c>
      <c r="J2683" s="10"/>
      <c r="K2683" s="10"/>
      <c r="L2683" t="str">
        <f t="shared" si="208"/>
        <v/>
      </c>
      <c r="M2683" s="14" t="str">
        <f t="shared" si="209"/>
        <v/>
      </c>
    </row>
    <row r="2684" spans="1:13" x14ac:dyDescent="0.25">
      <c r="A2684" s="16"/>
      <c r="B2684" s="10"/>
      <c r="C2684" s="14" t="str">
        <f>IFERROR(INDEX(Menu!$C$6:$C$205,MATCH($B2684,Menu!$B$6:$B$205,0)),"")</f>
        <v/>
      </c>
      <c r="D2684" s="18"/>
      <c r="E2684" s="8" t="str">
        <f>IFERROR(INDEX(Menu!$E$6:$E$205,MATCH($B2684,Menu!$B$6:$B$205,0)),"")</f>
        <v/>
      </c>
      <c r="F2684" s="8" t="str">
        <f t="shared" si="205"/>
        <v/>
      </c>
      <c r="G2684" s="15" t="str">
        <f>IFERROR(INDEX(Menu!$D$6:$D$205,MATCH($B2684,Menu!$B$6:$B$205,0)),"")</f>
        <v/>
      </c>
      <c r="H2684" s="15" t="str">
        <f t="shared" si="206"/>
        <v/>
      </c>
      <c r="I2684" s="15" t="str">
        <f t="shared" si="207"/>
        <v/>
      </c>
      <c r="J2684" s="10"/>
      <c r="K2684" s="10"/>
      <c r="L2684" t="str">
        <f t="shared" si="208"/>
        <v/>
      </c>
      <c r="M2684" s="14" t="str">
        <f t="shared" si="209"/>
        <v/>
      </c>
    </row>
    <row r="2685" spans="1:13" x14ac:dyDescent="0.25">
      <c r="A2685" s="16"/>
      <c r="B2685" s="10"/>
      <c r="C2685" s="14" t="str">
        <f>IFERROR(INDEX(Menu!$C$6:$C$205,MATCH($B2685,Menu!$B$6:$B$205,0)),"")</f>
        <v/>
      </c>
      <c r="D2685" s="18"/>
      <c r="E2685" s="8" t="str">
        <f>IFERROR(INDEX(Menu!$E$6:$E$205,MATCH($B2685,Menu!$B$6:$B$205,0)),"")</f>
        <v/>
      </c>
      <c r="F2685" s="8" t="str">
        <f t="shared" si="205"/>
        <v/>
      </c>
      <c r="G2685" s="15" t="str">
        <f>IFERROR(INDEX(Menu!$D$6:$D$205,MATCH($B2685,Menu!$B$6:$B$205,0)),"")</f>
        <v/>
      </c>
      <c r="H2685" s="15" t="str">
        <f t="shared" si="206"/>
        <v/>
      </c>
      <c r="I2685" s="15" t="str">
        <f t="shared" si="207"/>
        <v/>
      </c>
      <c r="J2685" s="10"/>
      <c r="K2685" s="10"/>
      <c r="L2685" t="str">
        <f t="shared" si="208"/>
        <v/>
      </c>
      <c r="M2685" s="14" t="str">
        <f t="shared" si="209"/>
        <v/>
      </c>
    </row>
    <row r="2686" spans="1:13" x14ac:dyDescent="0.25">
      <c r="A2686" s="16"/>
      <c r="B2686" s="10"/>
      <c r="C2686" s="14" t="str">
        <f>IFERROR(INDEX(Menu!$C$6:$C$205,MATCH($B2686,Menu!$B$6:$B$205,0)),"")</f>
        <v/>
      </c>
      <c r="D2686" s="18"/>
      <c r="E2686" s="8" t="str">
        <f>IFERROR(INDEX(Menu!$E$6:$E$205,MATCH($B2686,Menu!$B$6:$B$205,0)),"")</f>
        <v/>
      </c>
      <c r="F2686" s="8" t="str">
        <f t="shared" si="205"/>
        <v/>
      </c>
      <c r="G2686" s="15" t="str">
        <f>IFERROR(INDEX(Menu!$D$6:$D$205,MATCH($B2686,Menu!$B$6:$B$205,0)),"")</f>
        <v/>
      </c>
      <c r="H2686" s="15" t="str">
        <f t="shared" si="206"/>
        <v/>
      </c>
      <c r="I2686" s="15" t="str">
        <f t="shared" si="207"/>
        <v/>
      </c>
      <c r="J2686" s="10"/>
      <c r="K2686" s="10"/>
      <c r="L2686" t="str">
        <f t="shared" si="208"/>
        <v/>
      </c>
      <c r="M2686" s="14" t="str">
        <f t="shared" si="209"/>
        <v/>
      </c>
    </row>
    <row r="2687" spans="1:13" x14ac:dyDescent="0.25">
      <c r="A2687" s="16"/>
      <c r="B2687" s="10"/>
      <c r="C2687" s="14" t="str">
        <f>IFERROR(INDEX(Menu!$C$6:$C$205,MATCH($B2687,Menu!$B$6:$B$205,0)),"")</f>
        <v/>
      </c>
      <c r="D2687" s="18"/>
      <c r="E2687" s="8" t="str">
        <f>IFERROR(INDEX(Menu!$E$6:$E$205,MATCH($B2687,Menu!$B$6:$B$205,0)),"")</f>
        <v/>
      </c>
      <c r="F2687" s="8" t="str">
        <f t="shared" si="205"/>
        <v/>
      </c>
      <c r="G2687" s="15" t="str">
        <f>IFERROR(INDEX(Menu!$D$6:$D$205,MATCH($B2687,Menu!$B$6:$B$205,0)),"")</f>
        <v/>
      </c>
      <c r="H2687" s="15" t="str">
        <f t="shared" si="206"/>
        <v/>
      </c>
      <c r="I2687" s="15" t="str">
        <f t="shared" si="207"/>
        <v/>
      </c>
      <c r="J2687" s="10"/>
      <c r="K2687" s="10"/>
      <c r="L2687" t="str">
        <f t="shared" si="208"/>
        <v/>
      </c>
      <c r="M2687" s="14" t="str">
        <f t="shared" si="209"/>
        <v/>
      </c>
    </row>
    <row r="2688" spans="1:13" x14ac:dyDescent="0.25">
      <c r="A2688" s="16"/>
      <c r="B2688" s="10"/>
      <c r="C2688" s="14" t="str">
        <f>IFERROR(INDEX(Menu!$C$6:$C$205,MATCH($B2688,Menu!$B$6:$B$205,0)),"")</f>
        <v/>
      </c>
      <c r="D2688" s="18"/>
      <c r="E2688" s="8" t="str">
        <f>IFERROR(INDEX(Menu!$E$6:$E$205,MATCH($B2688,Menu!$B$6:$B$205,0)),"")</f>
        <v/>
      </c>
      <c r="F2688" s="8" t="str">
        <f t="shared" si="205"/>
        <v/>
      </c>
      <c r="G2688" s="15" t="str">
        <f>IFERROR(INDEX(Menu!$D$6:$D$205,MATCH($B2688,Menu!$B$6:$B$205,0)),"")</f>
        <v/>
      </c>
      <c r="H2688" s="15" t="str">
        <f t="shared" si="206"/>
        <v/>
      </c>
      <c r="I2688" s="15" t="str">
        <f t="shared" si="207"/>
        <v/>
      </c>
      <c r="J2688" s="10"/>
      <c r="K2688" s="10"/>
      <c r="L2688" t="str">
        <f t="shared" si="208"/>
        <v/>
      </c>
      <c r="M2688" s="14" t="str">
        <f t="shared" si="209"/>
        <v/>
      </c>
    </row>
    <row r="2689" spans="1:13" x14ac:dyDescent="0.25">
      <c r="A2689" s="16"/>
      <c r="B2689" s="10"/>
      <c r="C2689" s="14" t="str">
        <f>IFERROR(INDEX(Menu!$C$6:$C$205,MATCH($B2689,Menu!$B$6:$B$205,0)),"")</f>
        <v/>
      </c>
      <c r="D2689" s="18"/>
      <c r="E2689" s="8" t="str">
        <f>IFERROR(INDEX(Menu!$E$6:$E$205,MATCH($B2689,Menu!$B$6:$B$205,0)),"")</f>
        <v/>
      </c>
      <c r="F2689" s="8" t="str">
        <f t="shared" si="205"/>
        <v/>
      </c>
      <c r="G2689" s="15" t="str">
        <f>IFERROR(INDEX(Menu!$D$6:$D$205,MATCH($B2689,Menu!$B$6:$B$205,0)),"")</f>
        <v/>
      </c>
      <c r="H2689" s="15" t="str">
        <f t="shared" si="206"/>
        <v/>
      </c>
      <c r="I2689" s="15" t="str">
        <f t="shared" si="207"/>
        <v/>
      </c>
      <c r="J2689" s="10"/>
      <c r="K2689" s="10"/>
      <c r="L2689" t="str">
        <f t="shared" si="208"/>
        <v/>
      </c>
      <c r="M2689" s="14" t="str">
        <f t="shared" si="209"/>
        <v/>
      </c>
    </row>
    <row r="2690" spans="1:13" x14ac:dyDescent="0.25">
      <c r="A2690" s="16"/>
      <c r="B2690" s="10"/>
      <c r="C2690" s="14" t="str">
        <f>IFERROR(INDEX(Menu!$C$6:$C$205,MATCH($B2690,Menu!$B$6:$B$205,0)),"")</f>
        <v/>
      </c>
      <c r="D2690" s="18"/>
      <c r="E2690" s="8" t="str">
        <f>IFERROR(INDEX(Menu!$E$6:$E$205,MATCH($B2690,Menu!$B$6:$B$205,0)),"")</f>
        <v/>
      </c>
      <c r="F2690" s="8" t="str">
        <f t="shared" si="205"/>
        <v/>
      </c>
      <c r="G2690" s="15" t="str">
        <f>IFERROR(INDEX(Menu!$D$6:$D$205,MATCH($B2690,Menu!$B$6:$B$205,0)),"")</f>
        <v/>
      </c>
      <c r="H2690" s="15" t="str">
        <f t="shared" si="206"/>
        <v/>
      </c>
      <c r="I2690" s="15" t="str">
        <f t="shared" si="207"/>
        <v/>
      </c>
      <c r="J2690" s="10"/>
      <c r="K2690" s="10"/>
      <c r="L2690" t="str">
        <f t="shared" si="208"/>
        <v/>
      </c>
      <c r="M2690" s="14" t="str">
        <f t="shared" si="209"/>
        <v/>
      </c>
    </row>
    <row r="2691" spans="1:13" x14ac:dyDescent="0.25">
      <c r="A2691" s="16"/>
      <c r="B2691" s="10"/>
      <c r="C2691" s="14" t="str">
        <f>IFERROR(INDEX(Menu!$C$6:$C$205,MATCH($B2691,Menu!$B$6:$B$205,0)),"")</f>
        <v/>
      </c>
      <c r="D2691" s="18"/>
      <c r="E2691" s="8" t="str">
        <f>IFERROR(INDEX(Menu!$E$6:$E$205,MATCH($B2691,Menu!$B$6:$B$205,0)),"")</f>
        <v/>
      </c>
      <c r="F2691" s="8" t="str">
        <f t="shared" si="205"/>
        <v/>
      </c>
      <c r="G2691" s="15" t="str">
        <f>IFERROR(INDEX(Menu!$D$6:$D$205,MATCH($B2691,Menu!$B$6:$B$205,0)),"")</f>
        <v/>
      </c>
      <c r="H2691" s="15" t="str">
        <f t="shared" si="206"/>
        <v/>
      </c>
      <c r="I2691" s="15" t="str">
        <f t="shared" si="207"/>
        <v/>
      </c>
      <c r="J2691" s="10"/>
      <c r="K2691" s="10"/>
      <c r="L2691" t="str">
        <f t="shared" si="208"/>
        <v/>
      </c>
      <c r="M2691" s="14" t="str">
        <f t="shared" si="209"/>
        <v/>
      </c>
    </row>
    <row r="2692" spans="1:13" x14ac:dyDescent="0.25">
      <c r="A2692" s="16"/>
      <c r="B2692" s="10"/>
      <c r="C2692" s="14" t="str">
        <f>IFERROR(INDEX(Menu!$C$6:$C$205,MATCH($B2692,Menu!$B$6:$B$205,0)),"")</f>
        <v/>
      </c>
      <c r="D2692" s="18"/>
      <c r="E2692" s="8" t="str">
        <f>IFERROR(INDEX(Menu!$E$6:$E$205,MATCH($B2692,Menu!$B$6:$B$205,0)),"")</f>
        <v/>
      </c>
      <c r="F2692" s="8" t="str">
        <f t="shared" si="205"/>
        <v/>
      </c>
      <c r="G2692" s="15" t="str">
        <f>IFERROR(INDEX(Menu!$D$6:$D$205,MATCH($B2692,Menu!$B$6:$B$205,0)),"")</f>
        <v/>
      </c>
      <c r="H2692" s="15" t="str">
        <f t="shared" si="206"/>
        <v/>
      </c>
      <c r="I2692" s="15" t="str">
        <f t="shared" si="207"/>
        <v/>
      </c>
      <c r="J2692" s="10"/>
      <c r="K2692" s="10"/>
      <c r="L2692" t="str">
        <f t="shared" si="208"/>
        <v/>
      </c>
      <c r="M2692" s="14" t="str">
        <f t="shared" si="209"/>
        <v/>
      </c>
    </row>
    <row r="2693" spans="1:13" x14ac:dyDescent="0.25">
      <c r="A2693" s="16"/>
      <c r="B2693" s="10"/>
      <c r="C2693" s="14" t="str">
        <f>IFERROR(INDEX(Menu!$C$6:$C$205,MATCH($B2693,Menu!$B$6:$B$205,0)),"")</f>
        <v/>
      </c>
      <c r="D2693" s="18"/>
      <c r="E2693" s="8" t="str">
        <f>IFERROR(INDEX(Menu!$E$6:$E$205,MATCH($B2693,Menu!$B$6:$B$205,0)),"")</f>
        <v/>
      </c>
      <c r="F2693" s="8" t="str">
        <f t="shared" si="205"/>
        <v/>
      </c>
      <c r="G2693" s="15" t="str">
        <f>IFERROR(INDEX(Menu!$D$6:$D$205,MATCH($B2693,Menu!$B$6:$B$205,0)),"")</f>
        <v/>
      </c>
      <c r="H2693" s="15" t="str">
        <f t="shared" si="206"/>
        <v/>
      </c>
      <c r="I2693" s="15" t="str">
        <f t="shared" si="207"/>
        <v/>
      </c>
      <c r="J2693" s="10"/>
      <c r="K2693" s="10"/>
      <c r="L2693" t="str">
        <f t="shared" si="208"/>
        <v/>
      </c>
      <c r="M2693" s="14" t="str">
        <f t="shared" si="209"/>
        <v/>
      </c>
    </row>
    <row r="2694" spans="1:13" x14ac:dyDescent="0.25">
      <c r="A2694" s="16"/>
      <c r="B2694" s="10"/>
      <c r="C2694" s="14" t="str">
        <f>IFERROR(INDEX(Menu!$C$6:$C$205,MATCH($B2694,Menu!$B$6:$B$205,0)),"")</f>
        <v/>
      </c>
      <c r="D2694" s="18"/>
      <c r="E2694" s="8" t="str">
        <f>IFERROR(INDEX(Menu!$E$6:$E$205,MATCH($B2694,Menu!$B$6:$B$205,0)),"")</f>
        <v/>
      </c>
      <c r="F2694" s="8" t="str">
        <f t="shared" ref="F2694:F2757" si="210">IF(OR($D2694="",$E2694=""),"",$D2694*$E2694)</f>
        <v/>
      </c>
      <c r="G2694" s="15" t="str">
        <f>IFERROR(INDEX(Menu!$D$6:$D$205,MATCH($B2694,Menu!$B$6:$B$205,0)),"")</f>
        <v/>
      </c>
      <c r="H2694" s="15" t="str">
        <f t="shared" ref="H2694:H2757" si="211">IF(OR($D2694="",$G2694=""),"",$D2694*$G2694)</f>
        <v/>
      </c>
      <c r="I2694" s="15" t="str">
        <f t="shared" ref="I2694:I2757" si="212">IF(OR($F2694="",$H2694=""),"",$F2694-$H2694)</f>
        <v/>
      </c>
      <c r="J2694" s="10"/>
      <c r="K2694" s="10"/>
      <c r="L2694" t="str">
        <f t="shared" ref="L2694:L2757" si="213">IF($A2694="","",CHOOSE(WEEKDAY($A2694,2),"Lunes","Martes","Miercoles","Jueves","Viernes","Sabado","Domingo"))</f>
        <v/>
      </c>
      <c r="M2694" s="14" t="str">
        <f t="shared" ref="M2694:M2757" si="214">IF($A2694="","",TEXT($A2694,"YYYY-MM"))</f>
        <v/>
      </c>
    </row>
    <row r="2695" spans="1:13" x14ac:dyDescent="0.25">
      <c r="A2695" s="16"/>
      <c r="B2695" s="10"/>
      <c r="C2695" s="14" t="str">
        <f>IFERROR(INDEX(Menu!$C$6:$C$205,MATCH($B2695,Menu!$B$6:$B$205,0)),"")</f>
        <v/>
      </c>
      <c r="D2695" s="18"/>
      <c r="E2695" s="8" t="str">
        <f>IFERROR(INDEX(Menu!$E$6:$E$205,MATCH($B2695,Menu!$B$6:$B$205,0)),"")</f>
        <v/>
      </c>
      <c r="F2695" s="8" t="str">
        <f t="shared" si="210"/>
        <v/>
      </c>
      <c r="G2695" s="15" t="str">
        <f>IFERROR(INDEX(Menu!$D$6:$D$205,MATCH($B2695,Menu!$B$6:$B$205,0)),"")</f>
        <v/>
      </c>
      <c r="H2695" s="15" t="str">
        <f t="shared" si="211"/>
        <v/>
      </c>
      <c r="I2695" s="15" t="str">
        <f t="shared" si="212"/>
        <v/>
      </c>
      <c r="J2695" s="10"/>
      <c r="K2695" s="10"/>
      <c r="L2695" t="str">
        <f t="shared" si="213"/>
        <v/>
      </c>
      <c r="M2695" s="14" t="str">
        <f t="shared" si="214"/>
        <v/>
      </c>
    </row>
    <row r="2696" spans="1:13" x14ac:dyDescent="0.25">
      <c r="A2696" s="16"/>
      <c r="B2696" s="10"/>
      <c r="C2696" s="14" t="str">
        <f>IFERROR(INDEX(Menu!$C$6:$C$205,MATCH($B2696,Menu!$B$6:$B$205,0)),"")</f>
        <v/>
      </c>
      <c r="D2696" s="18"/>
      <c r="E2696" s="8" t="str">
        <f>IFERROR(INDEX(Menu!$E$6:$E$205,MATCH($B2696,Menu!$B$6:$B$205,0)),"")</f>
        <v/>
      </c>
      <c r="F2696" s="8" t="str">
        <f t="shared" si="210"/>
        <v/>
      </c>
      <c r="G2696" s="15" t="str">
        <f>IFERROR(INDEX(Menu!$D$6:$D$205,MATCH($B2696,Menu!$B$6:$B$205,0)),"")</f>
        <v/>
      </c>
      <c r="H2696" s="15" t="str">
        <f t="shared" si="211"/>
        <v/>
      </c>
      <c r="I2696" s="15" t="str">
        <f t="shared" si="212"/>
        <v/>
      </c>
      <c r="J2696" s="10"/>
      <c r="K2696" s="10"/>
      <c r="L2696" t="str">
        <f t="shared" si="213"/>
        <v/>
      </c>
      <c r="M2696" s="14" t="str">
        <f t="shared" si="214"/>
        <v/>
      </c>
    </row>
    <row r="2697" spans="1:13" x14ac:dyDescent="0.25">
      <c r="A2697" s="16"/>
      <c r="B2697" s="10"/>
      <c r="C2697" s="14" t="str">
        <f>IFERROR(INDEX(Menu!$C$6:$C$205,MATCH($B2697,Menu!$B$6:$B$205,0)),"")</f>
        <v/>
      </c>
      <c r="D2697" s="18"/>
      <c r="E2697" s="8" t="str">
        <f>IFERROR(INDEX(Menu!$E$6:$E$205,MATCH($B2697,Menu!$B$6:$B$205,0)),"")</f>
        <v/>
      </c>
      <c r="F2697" s="8" t="str">
        <f t="shared" si="210"/>
        <v/>
      </c>
      <c r="G2697" s="15" t="str">
        <f>IFERROR(INDEX(Menu!$D$6:$D$205,MATCH($B2697,Menu!$B$6:$B$205,0)),"")</f>
        <v/>
      </c>
      <c r="H2697" s="15" t="str">
        <f t="shared" si="211"/>
        <v/>
      </c>
      <c r="I2697" s="15" t="str">
        <f t="shared" si="212"/>
        <v/>
      </c>
      <c r="J2697" s="10"/>
      <c r="K2697" s="10"/>
      <c r="L2697" t="str">
        <f t="shared" si="213"/>
        <v/>
      </c>
      <c r="M2697" s="14" t="str">
        <f t="shared" si="214"/>
        <v/>
      </c>
    </row>
    <row r="2698" spans="1:13" x14ac:dyDescent="0.25">
      <c r="A2698" s="16"/>
      <c r="B2698" s="10"/>
      <c r="C2698" s="14" t="str">
        <f>IFERROR(INDEX(Menu!$C$6:$C$205,MATCH($B2698,Menu!$B$6:$B$205,0)),"")</f>
        <v/>
      </c>
      <c r="D2698" s="18"/>
      <c r="E2698" s="8" t="str">
        <f>IFERROR(INDEX(Menu!$E$6:$E$205,MATCH($B2698,Menu!$B$6:$B$205,0)),"")</f>
        <v/>
      </c>
      <c r="F2698" s="8" t="str">
        <f t="shared" si="210"/>
        <v/>
      </c>
      <c r="G2698" s="15" t="str">
        <f>IFERROR(INDEX(Menu!$D$6:$D$205,MATCH($B2698,Menu!$B$6:$B$205,0)),"")</f>
        <v/>
      </c>
      <c r="H2698" s="15" t="str">
        <f t="shared" si="211"/>
        <v/>
      </c>
      <c r="I2698" s="15" t="str">
        <f t="shared" si="212"/>
        <v/>
      </c>
      <c r="J2698" s="10"/>
      <c r="K2698" s="10"/>
      <c r="L2698" t="str">
        <f t="shared" si="213"/>
        <v/>
      </c>
      <c r="M2698" s="14" t="str">
        <f t="shared" si="214"/>
        <v/>
      </c>
    </row>
    <row r="2699" spans="1:13" x14ac:dyDescent="0.25">
      <c r="A2699" s="16"/>
      <c r="B2699" s="10"/>
      <c r="C2699" s="14" t="str">
        <f>IFERROR(INDEX(Menu!$C$6:$C$205,MATCH($B2699,Menu!$B$6:$B$205,0)),"")</f>
        <v/>
      </c>
      <c r="D2699" s="18"/>
      <c r="E2699" s="8" t="str">
        <f>IFERROR(INDEX(Menu!$E$6:$E$205,MATCH($B2699,Menu!$B$6:$B$205,0)),"")</f>
        <v/>
      </c>
      <c r="F2699" s="8" t="str">
        <f t="shared" si="210"/>
        <v/>
      </c>
      <c r="G2699" s="15" t="str">
        <f>IFERROR(INDEX(Menu!$D$6:$D$205,MATCH($B2699,Menu!$B$6:$B$205,0)),"")</f>
        <v/>
      </c>
      <c r="H2699" s="15" t="str">
        <f t="shared" si="211"/>
        <v/>
      </c>
      <c r="I2699" s="15" t="str">
        <f t="shared" si="212"/>
        <v/>
      </c>
      <c r="J2699" s="10"/>
      <c r="K2699" s="10"/>
      <c r="L2699" t="str">
        <f t="shared" si="213"/>
        <v/>
      </c>
      <c r="M2699" s="14" t="str">
        <f t="shared" si="214"/>
        <v/>
      </c>
    </row>
    <row r="2700" spans="1:13" x14ac:dyDescent="0.25">
      <c r="A2700" s="16"/>
      <c r="B2700" s="10"/>
      <c r="C2700" s="14" t="str">
        <f>IFERROR(INDEX(Menu!$C$6:$C$205,MATCH($B2700,Menu!$B$6:$B$205,0)),"")</f>
        <v/>
      </c>
      <c r="D2700" s="18"/>
      <c r="E2700" s="8" t="str">
        <f>IFERROR(INDEX(Menu!$E$6:$E$205,MATCH($B2700,Menu!$B$6:$B$205,0)),"")</f>
        <v/>
      </c>
      <c r="F2700" s="8" t="str">
        <f t="shared" si="210"/>
        <v/>
      </c>
      <c r="G2700" s="15" t="str">
        <f>IFERROR(INDEX(Menu!$D$6:$D$205,MATCH($B2700,Menu!$B$6:$B$205,0)),"")</f>
        <v/>
      </c>
      <c r="H2700" s="15" t="str">
        <f t="shared" si="211"/>
        <v/>
      </c>
      <c r="I2700" s="15" t="str">
        <f t="shared" si="212"/>
        <v/>
      </c>
      <c r="J2700" s="10"/>
      <c r="K2700" s="10"/>
      <c r="L2700" t="str">
        <f t="shared" si="213"/>
        <v/>
      </c>
      <c r="M2700" s="14" t="str">
        <f t="shared" si="214"/>
        <v/>
      </c>
    </row>
    <row r="2701" spans="1:13" x14ac:dyDescent="0.25">
      <c r="A2701" s="16"/>
      <c r="B2701" s="10"/>
      <c r="C2701" s="14" t="str">
        <f>IFERROR(INDEX(Menu!$C$6:$C$205,MATCH($B2701,Menu!$B$6:$B$205,0)),"")</f>
        <v/>
      </c>
      <c r="D2701" s="18"/>
      <c r="E2701" s="8" t="str">
        <f>IFERROR(INDEX(Menu!$E$6:$E$205,MATCH($B2701,Menu!$B$6:$B$205,0)),"")</f>
        <v/>
      </c>
      <c r="F2701" s="8" t="str">
        <f t="shared" si="210"/>
        <v/>
      </c>
      <c r="G2701" s="15" t="str">
        <f>IFERROR(INDEX(Menu!$D$6:$D$205,MATCH($B2701,Menu!$B$6:$B$205,0)),"")</f>
        <v/>
      </c>
      <c r="H2701" s="15" t="str">
        <f t="shared" si="211"/>
        <v/>
      </c>
      <c r="I2701" s="15" t="str">
        <f t="shared" si="212"/>
        <v/>
      </c>
      <c r="J2701" s="10"/>
      <c r="K2701" s="10"/>
      <c r="L2701" t="str">
        <f t="shared" si="213"/>
        <v/>
      </c>
      <c r="M2701" s="14" t="str">
        <f t="shared" si="214"/>
        <v/>
      </c>
    </row>
    <row r="2702" spans="1:13" x14ac:dyDescent="0.25">
      <c r="A2702" s="16"/>
      <c r="B2702" s="10"/>
      <c r="C2702" s="14" t="str">
        <f>IFERROR(INDEX(Menu!$C$6:$C$205,MATCH($B2702,Menu!$B$6:$B$205,0)),"")</f>
        <v/>
      </c>
      <c r="D2702" s="18"/>
      <c r="E2702" s="8" t="str">
        <f>IFERROR(INDEX(Menu!$E$6:$E$205,MATCH($B2702,Menu!$B$6:$B$205,0)),"")</f>
        <v/>
      </c>
      <c r="F2702" s="8" t="str">
        <f t="shared" si="210"/>
        <v/>
      </c>
      <c r="G2702" s="15" t="str">
        <f>IFERROR(INDEX(Menu!$D$6:$D$205,MATCH($B2702,Menu!$B$6:$B$205,0)),"")</f>
        <v/>
      </c>
      <c r="H2702" s="15" t="str">
        <f t="shared" si="211"/>
        <v/>
      </c>
      <c r="I2702" s="15" t="str">
        <f t="shared" si="212"/>
        <v/>
      </c>
      <c r="J2702" s="10"/>
      <c r="K2702" s="10"/>
      <c r="L2702" t="str">
        <f t="shared" si="213"/>
        <v/>
      </c>
      <c r="M2702" s="14" t="str">
        <f t="shared" si="214"/>
        <v/>
      </c>
    </row>
    <row r="2703" spans="1:13" x14ac:dyDescent="0.25">
      <c r="A2703" s="16"/>
      <c r="B2703" s="10"/>
      <c r="C2703" s="14" t="str">
        <f>IFERROR(INDEX(Menu!$C$6:$C$205,MATCH($B2703,Menu!$B$6:$B$205,0)),"")</f>
        <v/>
      </c>
      <c r="D2703" s="18"/>
      <c r="E2703" s="8" t="str">
        <f>IFERROR(INDEX(Menu!$E$6:$E$205,MATCH($B2703,Menu!$B$6:$B$205,0)),"")</f>
        <v/>
      </c>
      <c r="F2703" s="8" t="str">
        <f t="shared" si="210"/>
        <v/>
      </c>
      <c r="G2703" s="15" t="str">
        <f>IFERROR(INDEX(Menu!$D$6:$D$205,MATCH($B2703,Menu!$B$6:$B$205,0)),"")</f>
        <v/>
      </c>
      <c r="H2703" s="15" t="str">
        <f t="shared" si="211"/>
        <v/>
      </c>
      <c r="I2703" s="15" t="str">
        <f t="shared" si="212"/>
        <v/>
      </c>
      <c r="J2703" s="10"/>
      <c r="K2703" s="10"/>
      <c r="L2703" t="str">
        <f t="shared" si="213"/>
        <v/>
      </c>
      <c r="M2703" s="14" t="str">
        <f t="shared" si="214"/>
        <v/>
      </c>
    </row>
    <row r="2704" spans="1:13" x14ac:dyDescent="0.25">
      <c r="A2704" s="16"/>
      <c r="B2704" s="10"/>
      <c r="C2704" s="14" t="str">
        <f>IFERROR(INDEX(Menu!$C$6:$C$205,MATCH($B2704,Menu!$B$6:$B$205,0)),"")</f>
        <v/>
      </c>
      <c r="D2704" s="18"/>
      <c r="E2704" s="8" t="str">
        <f>IFERROR(INDEX(Menu!$E$6:$E$205,MATCH($B2704,Menu!$B$6:$B$205,0)),"")</f>
        <v/>
      </c>
      <c r="F2704" s="8" t="str">
        <f t="shared" si="210"/>
        <v/>
      </c>
      <c r="G2704" s="15" t="str">
        <f>IFERROR(INDEX(Menu!$D$6:$D$205,MATCH($B2704,Menu!$B$6:$B$205,0)),"")</f>
        <v/>
      </c>
      <c r="H2704" s="15" t="str">
        <f t="shared" si="211"/>
        <v/>
      </c>
      <c r="I2704" s="15" t="str">
        <f t="shared" si="212"/>
        <v/>
      </c>
      <c r="J2704" s="10"/>
      <c r="K2704" s="10"/>
      <c r="L2704" t="str">
        <f t="shared" si="213"/>
        <v/>
      </c>
      <c r="M2704" s="14" t="str">
        <f t="shared" si="214"/>
        <v/>
      </c>
    </row>
    <row r="2705" spans="1:13" x14ac:dyDescent="0.25">
      <c r="A2705" s="16"/>
      <c r="B2705" s="10"/>
      <c r="C2705" s="14" t="str">
        <f>IFERROR(INDEX(Menu!$C$6:$C$205,MATCH($B2705,Menu!$B$6:$B$205,0)),"")</f>
        <v/>
      </c>
      <c r="D2705" s="18"/>
      <c r="E2705" s="8" t="str">
        <f>IFERROR(INDEX(Menu!$E$6:$E$205,MATCH($B2705,Menu!$B$6:$B$205,0)),"")</f>
        <v/>
      </c>
      <c r="F2705" s="8" t="str">
        <f t="shared" si="210"/>
        <v/>
      </c>
      <c r="G2705" s="15" t="str">
        <f>IFERROR(INDEX(Menu!$D$6:$D$205,MATCH($B2705,Menu!$B$6:$B$205,0)),"")</f>
        <v/>
      </c>
      <c r="H2705" s="15" t="str">
        <f t="shared" si="211"/>
        <v/>
      </c>
      <c r="I2705" s="15" t="str">
        <f t="shared" si="212"/>
        <v/>
      </c>
      <c r="J2705" s="10"/>
      <c r="K2705" s="10"/>
      <c r="L2705" t="str">
        <f t="shared" si="213"/>
        <v/>
      </c>
      <c r="M2705" s="14" t="str">
        <f t="shared" si="214"/>
        <v/>
      </c>
    </row>
    <row r="2706" spans="1:13" x14ac:dyDescent="0.25">
      <c r="A2706" s="16"/>
      <c r="B2706" s="10"/>
      <c r="C2706" s="14" t="str">
        <f>IFERROR(INDEX(Menu!$C$6:$C$205,MATCH($B2706,Menu!$B$6:$B$205,0)),"")</f>
        <v/>
      </c>
      <c r="D2706" s="18"/>
      <c r="E2706" s="8" t="str">
        <f>IFERROR(INDEX(Menu!$E$6:$E$205,MATCH($B2706,Menu!$B$6:$B$205,0)),"")</f>
        <v/>
      </c>
      <c r="F2706" s="8" t="str">
        <f t="shared" si="210"/>
        <v/>
      </c>
      <c r="G2706" s="15" t="str">
        <f>IFERROR(INDEX(Menu!$D$6:$D$205,MATCH($B2706,Menu!$B$6:$B$205,0)),"")</f>
        <v/>
      </c>
      <c r="H2706" s="15" t="str">
        <f t="shared" si="211"/>
        <v/>
      </c>
      <c r="I2706" s="15" t="str">
        <f t="shared" si="212"/>
        <v/>
      </c>
      <c r="J2706" s="10"/>
      <c r="K2706" s="10"/>
      <c r="L2706" t="str">
        <f t="shared" si="213"/>
        <v/>
      </c>
      <c r="M2706" s="14" t="str">
        <f t="shared" si="214"/>
        <v/>
      </c>
    </row>
    <row r="2707" spans="1:13" x14ac:dyDescent="0.25">
      <c r="A2707" s="16"/>
      <c r="B2707" s="10"/>
      <c r="C2707" s="14" t="str">
        <f>IFERROR(INDEX(Menu!$C$6:$C$205,MATCH($B2707,Menu!$B$6:$B$205,0)),"")</f>
        <v/>
      </c>
      <c r="D2707" s="18"/>
      <c r="E2707" s="8" t="str">
        <f>IFERROR(INDEX(Menu!$E$6:$E$205,MATCH($B2707,Menu!$B$6:$B$205,0)),"")</f>
        <v/>
      </c>
      <c r="F2707" s="8" t="str">
        <f t="shared" si="210"/>
        <v/>
      </c>
      <c r="G2707" s="15" t="str">
        <f>IFERROR(INDEX(Menu!$D$6:$D$205,MATCH($B2707,Menu!$B$6:$B$205,0)),"")</f>
        <v/>
      </c>
      <c r="H2707" s="15" t="str">
        <f t="shared" si="211"/>
        <v/>
      </c>
      <c r="I2707" s="15" t="str">
        <f t="shared" si="212"/>
        <v/>
      </c>
      <c r="J2707" s="10"/>
      <c r="K2707" s="10"/>
      <c r="L2707" t="str">
        <f t="shared" si="213"/>
        <v/>
      </c>
      <c r="M2707" s="14" t="str">
        <f t="shared" si="214"/>
        <v/>
      </c>
    </row>
    <row r="2708" spans="1:13" x14ac:dyDescent="0.25">
      <c r="A2708" s="16"/>
      <c r="B2708" s="10"/>
      <c r="C2708" s="14" t="str">
        <f>IFERROR(INDEX(Menu!$C$6:$C$205,MATCH($B2708,Menu!$B$6:$B$205,0)),"")</f>
        <v/>
      </c>
      <c r="D2708" s="18"/>
      <c r="E2708" s="8" t="str">
        <f>IFERROR(INDEX(Menu!$E$6:$E$205,MATCH($B2708,Menu!$B$6:$B$205,0)),"")</f>
        <v/>
      </c>
      <c r="F2708" s="8" t="str">
        <f t="shared" si="210"/>
        <v/>
      </c>
      <c r="G2708" s="15" t="str">
        <f>IFERROR(INDEX(Menu!$D$6:$D$205,MATCH($B2708,Menu!$B$6:$B$205,0)),"")</f>
        <v/>
      </c>
      <c r="H2708" s="15" t="str">
        <f t="shared" si="211"/>
        <v/>
      </c>
      <c r="I2708" s="15" t="str">
        <f t="shared" si="212"/>
        <v/>
      </c>
      <c r="J2708" s="10"/>
      <c r="K2708" s="10"/>
      <c r="L2708" t="str">
        <f t="shared" si="213"/>
        <v/>
      </c>
      <c r="M2708" s="14" t="str">
        <f t="shared" si="214"/>
        <v/>
      </c>
    </row>
    <row r="2709" spans="1:13" x14ac:dyDescent="0.25">
      <c r="A2709" s="16"/>
      <c r="B2709" s="10"/>
      <c r="C2709" s="14" t="str">
        <f>IFERROR(INDEX(Menu!$C$6:$C$205,MATCH($B2709,Menu!$B$6:$B$205,0)),"")</f>
        <v/>
      </c>
      <c r="D2709" s="18"/>
      <c r="E2709" s="8" t="str">
        <f>IFERROR(INDEX(Menu!$E$6:$E$205,MATCH($B2709,Menu!$B$6:$B$205,0)),"")</f>
        <v/>
      </c>
      <c r="F2709" s="8" t="str">
        <f t="shared" si="210"/>
        <v/>
      </c>
      <c r="G2709" s="15" t="str">
        <f>IFERROR(INDEX(Menu!$D$6:$D$205,MATCH($B2709,Menu!$B$6:$B$205,0)),"")</f>
        <v/>
      </c>
      <c r="H2709" s="15" t="str">
        <f t="shared" si="211"/>
        <v/>
      </c>
      <c r="I2709" s="15" t="str">
        <f t="shared" si="212"/>
        <v/>
      </c>
      <c r="J2709" s="10"/>
      <c r="K2709" s="10"/>
      <c r="L2709" t="str">
        <f t="shared" si="213"/>
        <v/>
      </c>
      <c r="M2709" s="14" t="str">
        <f t="shared" si="214"/>
        <v/>
      </c>
    </row>
    <row r="2710" spans="1:13" x14ac:dyDescent="0.25">
      <c r="A2710" s="16"/>
      <c r="B2710" s="10"/>
      <c r="C2710" s="14" t="str">
        <f>IFERROR(INDEX(Menu!$C$6:$C$205,MATCH($B2710,Menu!$B$6:$B$205,0)),"")</f>
        <v/>
      </c>
      <c r="D2710" s="18"/>
      <c r="E2710" s="8" t="str">
        <f>IFERROR(INDEX(Menu!$E$6:$E$205,MATCH($B2710,Menu!$B$6:$B$205,0)),"")</f>
        <v/>
      </c>
      <c r="F2710" s="8" t="str">
        <f t="shared" si="210"/>
        <v/>
      </c>
      <c r="G2710" s="15" t="str">
        <f>IFERROR(INDEX(Menu!$D$6:$D$205,MATCH($B2710,Menu!$B$6:$B$205,0)),"")</f>
        <v/>
      </c>
      <c r="H2710" s="15" t="str">
        <f t="shared" si="211"/>
        <v/>
      </c>
      <c r="I2710" s="15" t="str">
        <f t="shared" si="212"/>
        <v/>
      </c>
      <c r="J2710" s="10"/>
      <c r="K2710" s="10"/>
      <c r="L2710" t="str">
        <f t="shared" si="213"/>
        <v/>
      </c>
      <c r="M2710" s="14" t="str">
        <f t="shared" si="214"/>
        <v/>
      </c>
    </row>
    <row r="2711" spans="1:13" x14ac:dyDescent="0.25">
      <c r="A2711" s="16"/>
      <c r="B2711" s="10"/>
      <c r="C2711" s="14" t="str">
        <f>IFERROR(INDEX(Menu!$C$6:$C$205,MATCH($B2711,Menu!$B$6:$B$205,0)),"")</f>
        <v/>
      </c>
      <c r="D2711" s="18"/>
      <c r="E2711" s="8" t="str">
        <f>IFERROR(INDEX(Menu!$E$6:$E$205,MATCH($B2711,Menu!$B$6:$B$205,0)),"")</f>
        <v/>
      </c>
      <c r="F2711" s="8" t="str">
        <f t="shared" si="210"/>
        <v/>
      </c>
      <c r="G2711" s="15" t="str">
        <f>IFERROR(INDEX(Menu!$D$6:$D$205,MATCH($B2711,Menu!$B$6:$B$205,0)),"")</f>
        <v/>
      </c>
      <c r="H2711" s="15" t="str">
        <f t="shared" si="211"/>
        <v/>
      </c>
      <c r="I2711" s="15" t="str">
        <f t="shared" si="212"/>
        <v/>
      </c>
      <c r="J2711" s="10"/>
      <c r="K2711" s="10"/>
      <c r="L2711" t="str">
        <f t="shared" si="213"/>
        <v/>
      </c>
      <c r="M2711" s="14" t="str">
        <f t="shared" si="214"/>
        <v/>
      </c>
    </row>
    <row r="2712" spans="1:13" x14ac:dyDescent="0.25">
      <c r="A2712" s="16"/>
      <c r="B2712" s="10"/>
      <c r="C2712" s="14" t="str">
        <f>IFERROR(INDEX(Menu!$C$6:$C$205,MATCH($B2712,Menu!$B$6:$B$205,0)),"")</f>
        <v/>
      </c>
      <c r="D2712" s="18"/>
      <c r="E2712" s="8" t="str">
        <f>IFERROR(INDEX(Menu!$E$6:$E$205,MATCH($B2712,Menu!$B$6:$B$205,0)),"")</f>
        <v/>
      </c>
      <c r="F2712" s="8" t="str">
        <f t="shared" si="210"/>
        <v/>
      </c>
      <c r="G2712" s="15" t="str">
        <f>IFERROR(INDEX(Menu!$D$6:$D$205,MATCH($B2712,Menu!$B$6:$B$205,0)),"")</f>
        <v/>
      </c>
      <c r="H2712" s="15" t="str">
        <f t="shared" si="211"/>
        <v/>
      </c>
      <c r="I2712" s="15" t="str">
        <f t="shared" si="212"/>
        <v/>
      </c>
      <c r="J2712" s="10"/>
      <c r="K2712" s="10"/>
      <c r="L2712" t="str">
        <f t="shared" si="213"/>
        <v/>
      </c>
      <c r="M2712" s="14" t="str">
        <f t="shared" si="214"/>
        <v/>
      </c>
    </row>
    <row r="2713" spans="1:13" x14ac:dyDescent="0.25">
      <c r="A2713" s="16"/>
      <c r="B2713" s="10"/>
      <c r="C2713" s="14" t="str">
        <f>IFERROR(INDEX(Menu!$C$6:$C$205,MATCH($B2713,Menu!$B$6:$B$205,0)),"")</f>
        <v/>
      </c>
      <c r="D2713" s="18"/>
      <c r="E2713" s="8" t="str">
        <f>IFERROR(INDEX(Menu!$E$6:$E$205,MATCH($B2713,Menu!$B$6:$B$205,0)),"")</f>
        <v/>
      </c>
      <c r="F2713" s="8" t="str">
        <f t="shared" si="210"/>
        <v/>
      </c>
      <c r="G2713" s="15" t="str">
        <f>IFERROR(INDEX(Menu!$D$6:$D$205,MATCH($B2713,Menu!$B$6:$B$205,0)),"")</f>
        <v/>
      </c>
      <c r="H2713" s="15" t="str">
        <f t="shared" si="211"/>
        <v/>
      </c>
      <c r="I2713" s="15" t="str">
        <f t="shared" si="212"/>
        <v/>
      </c>
      <c r="J2713" s="10"/>
      <c r="K2713" s="10"/>
      <c r="L2713" t="str">
        <f t="shared" si="213"/>
        <v/>
      </c>
      <c r="M2713" s="14" t="str">
        <f t="shared" si="214"/>
        <v/>
      </c>
    </row>
    <row r="2714" spans="1:13" x14ac:dyDescent="0.25">
      <c r="A2714" s="16"/>
      <c r="B2714" s="10"/>
      <c r="C2714" s="14" t="str">
        <f>IFERROR(INDEX(Menu!$C$6:$C$205,MATCH($B2714,Menu!$B$6:$B$205,0)),"")</f>
        <v/>
      </c>
      <c r="D2714" s="18"/>
      <c r="E2714" s="8" t="str">
        <f>IFERROR(INDEX(Menu!$E$6:$E$205,MATCH($B2714,Menu!$B$6:$B$205,0)),"")</f>
        <v/>
      </c>
      <c r="F2714" s="8" t="str">
        <f t="shared" si="210"/>
        <v/>
      </c>
      <c r="G2714" s="15" t="str">
        <f>IFERROR(INDEX(Menu!$D$6:$D$205,MATCH($B2714,Menu!$B$6:$B$205,0)),"")</f>
        <v/>
      </c>
      <c r="H2714" s="15" t="str">
        <f t="shared" si="211"/>
        <v/>
      </c>
      <c r="I2714" s="15" t="str">
        <f t="shared" si="212"/>
        <v/>
      </c>
      <c r="J2714" s="10"/>
      <c r="K2714" s="10"/>
      <c r="L2714" t="str">
        <f t="shared" si="213"/>
        <v/>
      </c>
      <c r="M2714" s="14" t="str">
        <f t="shared" si="214"/>
        <v/>
      </c>
    </row>
    <row r="2715" spans="1:13" x14ac:dyDescent="0.25">
      <c r="A2715" s="16"/>
      <c r="B2715" s="10"/>
      <c r="C2715" s="14" t="str">
        <f>IFERROR(INDEX(Menu!$C$6:$C$205,MATCH($B2715,Menu!$B$6:$B$205,0)),"")</f>
        <v/>
      </c>
      <c r="D2715" s="18"/>
      <c r="E2715" s="8" t="str">
        <f>IFERROR(INDEX(Menu!$E$6:$E$205,MATCH($B2715,Menu!$B$6:$B$205,0)),"")</f>
        <v/>
      </c>
      <c r="F2715" s="8" t="str">
        <f t="shared" si="210"/>
        <v/>
      </c>
      <c r="G2715" s="15" t="str">
        <f>IFERROR(INDEX(Menu!$D$6:$D$205,MATCH($B2715,Menu!$B$6:$B$205,0)),"")</f>
        <v/>
      </c>
      <c r="H2715" s="15" t="str">
        <f t="shared" si="211"/>
        <v/>
      </c>
      <c r="I2715" s="15" t="str">
        <f t="shared" si="212"/>
        <v/>
      </c>
      <c r="J2715" s="10"/>
      <c r="K2715" s="10"/>
      <c r="L2715" t="str">
        <f t="shared" si="213"/>
        <v/>
      </c>
      <c r="M2715" s="14" t="str">
        <f t="shared" si="214"/>
        <v/>
      </c>
    </row>
    <row r="2716" spans="1:13" x14ac:dyDescent="0.25">
      <c r="A2716" s="16"/>
      <c r="B2716" s="10"/>
      <c r="C2716" s="14" t="str">
        <f>IFERROR(INDEX(Menu!$C$6:$C$205,MATCH($B2716,Menu!$B$6:$B$205,0)),"")</f>
        <v/>
      </c>
      <c r="D2716" s="18"/>
      <c r="E2716" s="8" t="str">
        <f>IFERROR(INDEX(Menu!$E$6:$E$205,MATCH($B2716,Menu!$B$6:$B$205,0)),"")</f>
        <v/>
      </c>
      <c r="F2716" s="8" t="str">
        <f t="shared" si="210"/>
        <v/>
      </c>
      <c r="G2716" s="15" t="str">
        <f>IFERROR(INDEX(Menu!$D$6:$D$205,MATCH($B2716,Menu!$B$6:$B$205,0)),"")</f>
        <v/>
      </c>
      <c r="H2716" s="15" t="str">
        <f t="shared" si="211"/>
        <v/>
      </c>
      <c r="I2716" s="15" t="str">
        <f t="shared" si="212"/>
        <v/>
      </c>
      <c r="J2716" s="10"/>
      <c r="K2716" s="10"/>
      <c r="L2716" t="str">
        <f t="shared" si="213"/>
        <v/>
      </c>
      <c r="M2716" s="14" t="str">
        <f t="shared" si="214"/>
        <v/>
      </c>
    </row>
    <row r="2717" spans="1:13" x14ac:dyDescent="0.25">
      <c r="A2717" s="16"/>
      <c r="B2717" s="10"/>
      <c r="C2717" s="14" t="str">
        <f>IFERROR(INDEX(Menu!$C$6:$C$205,MATCH($B2717,Menu!$B$6:$B$205,0)),"")</f>
        <v/>
      </c>
      <c r="D2717" s="18"/>
      <c r="E2717" s="8" t="str">
        <f>IFERROR(INDEX(Menu!$E$6:$E$205,MATCH($B2717,Menu!$B$6:$B$205,0)),"")</f>
        <v/>
      </c>
      <c r="F2717" s="8" t="str">
        <f t="shared" si="210"/>
        <v/>
      </c>
      <c r="G2717" s="15" t="str">
        <f>IFERROR(INDEX(Menu!$D$6:$D$205,MATCH($B2717,Menu!$B$6:$B$205,0)),"")</f>
        <v/>
      </c>
      <c r="H2717" s="15" t="str">
        <f t="shared" si="211"/>
        <v/>
      </c>
      <c r="I2717" s="15" t="str">
        <f t="shared" si="212"/>
        <v/>
      </c>
      <c r="J2717" s="10"/>
      <c r="K2717" s="10"/>
      <c r="L2717" t="str">
        <f t="shared" si="213"/>
        <v/>
      </c>
      <c r="M2717" s="14" t="str">
        <f t="shared" si="214"/>
        <v/>
      </c>
    </row>
    <row r="2718" spans="1:13" x14ac:dyDescent="0.25">
      <c r="A2718" s="16"/>
      <c r="B2718" s="10"/>
      <c r="C2718" s="14" t="str">
        <f>IFERROR(INDEX(Menu!$C$6:$C$205,MATCH($B2718,Menu!$B$6:$B$205,0)),"")</f>
        <v/>
      </c>
      <c r="D2718" s="18"/>
      <c r="E2718" s="8" t="str">
        <f>IFERROR(INDEX(Menu!$E$6:$E$205,MATCH($B2718,Menu!$B$6:$B$205,0)),"")</f>
        <v/>
      </c>
      <c r="F2718" s="8" t="str">
        <f t="shared" si="210"/>
        <v/>
      </c>
      <c r="G2718" s="15" t="str">
        <f>IFERROR(INDEX(Menu!$D$6:$D$205,MATCH($B2718,Menu!$B$6:$B$205,0)),"")</f>
        <v/>
      </c>
      <c r="H2718" s="15" t="str">
        <f t="shared" si="211"/>
        <v/>
      </c>
      <c r="I2718" s="15" t="str">
        <f t="shared" si="212"/>
        <v/>
      </c>
      <c r="J2718" s="10"/>
      <c r="K2718" s="10"/>
      <c r="L2718" t="str">
        <f t="shared" si="213"/>
        <v/>
      </c>
      <c r="M2718" s="14" t="str">
        <f t="shared" si="214"/>
        <v/>
      </c>
    </row>
    <row r="2719" spans="1:13" x14ac:dyDescent="0.25">
      <c r="A2719" s="16"/>
      <c r="B2719" s="10"/>
      <c r="C2719" s="14" t="str">
        <f>IFERROR(INDEX(Menu!$C$6:$C$205,MATCH($B2719,Menu!$B$6:$B$205,0)),"")</f>
        <v/>
      </c>
      <c r="D2719" s="18"/>
      <c r="E2719" s="8" t="str">
        <f>IFERROR(INDEX(Menu!$E$6:$E$205,MATCH($B2719,Menu!$B$6:$B$205,0)),"")</f>
        <v/>
      </c>
      <c r="F2719" s="8" t="str">
        <f t="shared" si="210"/>
        <v/>
      </c>
      <c r="G2719" s="15" t="str">
        <f>IFERROR(INDEX(Menu!$D$6:$D$205,MATCH($B2719,Menu!$B$6:$B$205,0)),"")</f>
        <v/>
      </c>
      <c r="H2719" s="15" t="str">
        <f t="shared" si="211"/>
        <v/>
      </c>
      <c r="I2719" s="15" t="str">
        <f t="shared" si="212"/>
        <v/>
      </c>
      <c r="J2719" s="10"/>
      <c r="K2719" s="10"/>
      <c r="L2719" t="str">
        <f t="shared" si="213"/>
        <v/>
      </c>
      <c r="M2719" s="14" t="str">
        <f t="shared" si="214"/>
        <v/>
      </c>
    </row>
    <row r="2720" spans="1:13" x14ac:dyDescent="0.25">
      <c r="A2720" s="16"/>
      <c r="B2720" s="10"/>
      <c r="C2720" s="14" t="str">
        <f>IFERROR(INDEX(Menu!$C$6:$C$205,MATCH($B2720,Menu!$B$6:$B$205,0)),"")</f>
        <v/>
      </c>
      <c r="D2720" s="18"/>
      <c r="E2720" s="8" t="str">
        <f>IFERROR(INDEX(Menu!$E$6:$E$205,MATCH($B2720,Menu!$B$6:$B$205,0)),"")</f>
        <v/>
      </c>
      <c r="F2720" s="8" t="str">
        <f t="shared" si="210"/>
        <v/>
      </c>
      <c r="G2720" s="15" t="str">
        <f>IFERROR(INDEX(Menu!$D$6:$D$205,MATCH($B2720,Menu!$B$6:$B$205,0)),"")</f>
        <v/>
      </c>
      <c r="H2720" s="15" t="str">
        <f t="shared" si="211"/>
        <v/>
      </c>
      <c r="I2720" s="15" t="str">
        <f t="shared" si="212"/>
        <v/>
      </c>
      <c r="J2720" s="10"/>
      <c r="K2720" s="10"/>
      <c r="L2720" t="str">
        <f t="shared" si="213"/>
        <v/>
      </c>
      <c r="M2720" s="14" t="str">
        <f t="shared" si="214"/>
        <v/>
      </c>
    </row>
    <row r="2721" spans="1:13" x14ac:dyDescent="0.25">
      <c r="A2721" s="16"/>
      <c r="B2721" s="10"/>
      <c r="C2721" s="14" t="str">
        <f>IFERROR(INDEX(Menu!$C$6:$C$205,MATCH($B2721,Menu!$B$6:$B$205,0)),"")</f>
        <v/>
      </c>
      <c r="D2721" s="18"/>
      <c r="E2721" s="8" t="str">
        <f>IFERROR(INDEX(Menu!$E$6:$E$205,MATCH($B2721,Menu!$B$6:$B$205,0)),"")</f>
        <v/>
      </c>
      <c r="F2721" s="8" t="str">
        <f t="shared" si="210"/>
        <v/>
      </c>
      <c r="G2721" s="15" t="str">
        <f>IFERROR(INDEX(Menu!$D$6:$D$205,MATCH($B2721,Menu!$B$6:$B$205,0)),"")</f>
        <v/>
      </c>
      <c r="H2721" s="15" t="str">
        <f t="shared" si="211"/>
        <v/>
      </c>
      <c r="I2721" s="15" t="str">
        <f t="shared" si="212"/>
        <v/>
      </c>
      <c r="J2721" s="10"/>
      <c r="K2721" s="10"/>
      <c r="L2721" t="str">
        <f t="shared" si="213"/>
        <v/>
      </c>
      <c r="M2721" s="14" t="str">
        <f t="shared" si="214"/>
        <v/>
      </c>
    </row>
    <row r="2722" spans="1:13" x14ac:dyDescent="0.25">
      <c r="A2722" s="16"/>
      <c r="B2722" s="10"/>
      <c r="C2722" s="14" t="str">
        <f>IFERROR(INDEX(Menu!$C$6:$C$205,MATCH($B2722,Menu!$B$6:$B$205,0)),"")</f>
        <v/>
      </c>
      <c r="D2722" s="18"/>
      <c r="E2722" s="8" t="str">
        <f>IFERROR(INDEX(Menu!$E$6:$E$205,MATCH($B2722,Menu!$B$6:$B$205,0)),"")</f>
        <v/>
      </c>
      <c r="F2722" s="8" t="str">
        <f t="shared" si="210"/>
        <v/>
      </c>
      <c r="G2722" s="15" t="str">
        <f>IFERROR(INDEX(Menu!$D$6:$D$205,MATCH($B2722,Menu!$B$6:$B$205,0)),"")</f>
        <v/>
      </c>
      <c r="H2722" s="15" t="str">
        <f t="shared" si="211"/>
        <v/>
      </c>
      <c r="I2722" s="15" t="str">
        <f t="shared" si="212"/>
        <v/>
      </c>
      <c r="J2722" s="10"/>
      <c r="K2722" s="10"/>
      <c r="L2722" t="str">
        <f t="shared" si="213"/>
        <v/>
      </c>
      <c r="M2722" s="14" t="str">
        <f t="shared" si="214"/>
        <v/>
      </c>
    </row>
    <row r="2723" spans="1:13" x14ac:dyDescent="0.25">
      <c r="A2723" s="16"/>
      <c r="B2723" s="10"/>
      <c r="C2723" s="14" t="str">
        <f>IFERROR(INDEX(Menu!$C$6:$C$205,MATCH($B2723,Menu!$B$6:$B$205,0)),"")</f>
        <v/>
      </c>
      <c r="D2723" s="18"/>
      <c r="E2723" s="8" t="str">
        <f>IFERROR(INDEX(Menu!$E$6:$E$205,MATCH($B2723,Menu!$B$6:$B$205,0)),"")</f>
        <v/>
      </c>
      <c r="F2723" s="8" t="str">
        <f t="shared" si="210"/>
        <v/>
      </c>
      <c r="G2723" s="15" t="str">
        <f>IFERROR(INDEX(Menu!$D$6:$D$205,MATCH($B2723,Menu!$B$6:$B$205,0)),"")</f>
        <v/>
      </c>
      <c r="H2723" s="15" t="str">
        <f t="shared" si="211"/>
        <v/>
      </c>
      <c r="I2723" s="15" t="str">
        <f t="shared" si="212"/>
        <v/>
      </c>
      <c r="J2723" s="10"/>
      <c r="K2723" s="10"/>
      <c r="L2723" t="str">
        <f t="shared" si="213"/>
        <v/>
      </c>
      <c r="M2723" s="14" t="str">
        <f t="shared" si="214"/>
        <v/>
      </c>
    </row>
    <row r="2724" spans="1:13" x14ac:dyDescent="0.25">
      <c r="A2724" s="16"/>
      <c r="B2724" s="10"/>
      <c r="C2724" s="14" t="str">
        <f>IFERROR(INDEX(Menu!$C$6:$C$205,MATCH($B2724,Menu!$B$6:$B$205,0)),"")</f>
        <v/>
      </c>
      <c r="D2724" s="18"/>
      <c r="E2724" s="8" t="str">
        <f>IFERROR(INDEX(Menu!$E$6:$E$205,MATCH($B2724,Menu!$B$6:$B$205,0)),"")</f>
        <v/>
      </c>
      <c r="F2724" s="8" t="str">
        <f t="shared" si="210"/>
        <v/>
      </c>
      <c r="G2724" s="15" t="str">
        <f>IFERROR(INDEX(Menu!$D$6:$D$205,MATCH($B2724,Menu!$B$6:$B$205,0)),"")</f>
        <v/>
      </c>
      <c r="H2724" s="15" t="str">
        <f t="shared" si="211"/>
        <v/>
      </c>
      <c r="I2724" s="15" t="str">
        <f t="shared" si="212"/>
        <v/>
      </c>
      <c r="J2724" s="10"/>
      <c r="K2724" s="10"/>
      <c r="L2724" t="str">
        <f t="shared" si="213"/>
        <v/>
      </c>
      <c r="M2724" s="14" t="str">
        <f t="shared" si="214"/>
        <v/>
      </c>
    </row>
    <row r="2725" spans="1:13" x14ac:dyDescent="0.25">
      <c r="A2725" s="16"/>
      <c r="B2725" s="10"/>
      <c r="C2725" s="14" t="str">
        <f>IFERROR(INDEX(Menu!$C$6:$C$205,MATCH($B2725,Menu!$B$6:$B$205,0)),"")</f>
        <v/>
      </c>
      <c r="D2725" s="18"/>
      <c r="E2725" s="8" t="str">
        <f>IFERROR(INDEX(Menu!$E$6:$E$205,MATCH($B2725,Menu!$B$6:$B$205,0)),"")</f>
        <v/>
      </c>
      <c r="F2725" s="8" t="str">
        <f t="shared" si="210"/>
        <v/>
      </c>
      <c r="G2725" s="15" t="str">
        <f>IFERROR(INDEX(Menu!$D$6:$D$205,MATCH($B2725,Menu!$B$6:$B$205,0)),"")</f>
        <v/>
      </c>
      <c r="H2725" s="15" t="str">
        <f t="shared" si="211"/>
        <v/>
      </c>
      <c r="I2725" s="15" t="str">
        <f t="shared" si="212"/>
        <v/>
      </c>
      <c r="J2725" s="10"/>
      <c r="K2725" s="10"/>
      <c r="L2725" t="str">
        <f t="shared" si="213"/>
        <v/>
      </c>
      <c r="M2725" s="14" t="str">
        <f t="shared" si="214"/>
        <v/>
      </c>
    </row>
    <row r="2726" spans="1:13" x14ac:dyDescent="0.25">
      <c r="A2726" s="16"/>
      <c r="B2726" s="10"/>
      <c r="C2726" s="14" t="str">
        <f>IFERROR(INDEX(Menu!$C$6:$C$205,MATCH($B2726,Menu!$B$6:$B$205,0)),"")</f>
        <v/>
      </c>
      <c r="D2726" s="18"/>
      <c r="E2726" s="8" t="str">
        <f>IFERROR(INDEX(Menu!$E$6:$E$205,MATCH($B2726,Menu!$B$6:$B$205,0)),"")</f>
        <v/>
      </c>
      <c r="F2726" s="8" t="str">
        <f t="shared" si="210"/>
        <v/>
      </c>
      <c r="G2726" s="15" t="str">
        <f>IFERROR(INDEX(Menu!$D$6:$D$205,MATCH($B2726,Menu!$B$6:$B$205,0)),"")</f>
        <v/>
      </c>
      <c r="H2726" s="15" t="str">
        <f t="shared" si="211"/>
        <v/>
      </c>
      <c r="I2726" s="15" t="str">
        <f t="shared" si="212"/>
        <v/>
      </c>
      <c r="J2726" s="10"/>
      <c r="K2726" s="10"/>
      <c r="L2726" t="str">
        <f t="shared" si="213"/>
        <v/>
      </c>
      <c r="M2726" s="14" t="str">
        <f t="shared" si="214"/>
        <v/>
      </c>
    </row>
    <row r="2727" spans="1:13" x14ac:dyDescent="0.25">
      <c r="A2727" s="16"/>
      <c r="B2727" s="10"/>
      <c r="C2727" s="14" t="str">
        <f>IFERROR(INDEX(Menu!$C$6:$C$205,MATCH($B2727,Menu!$B$6:$B$205,0)),"")</f>
        <v/>
      </c>
      <c r="D2727" s="18"/>
      <c r="E2727" s="8" t="str">
        <f>IFERROR(INDEX(Menu!$E$6:$E$205,MATCH($B2727,Menu!$B$6:$B$205,0)),"")</f>
        <v/>
      </c>
      <c r="F2727" s="8" t="str">
        <f t="shared" si="210"/>
        <v/>
      </c>
      <c r="G2727" s="15" t="str">
        <f>IFERROR(INDEX(Menu!$D$6:$D$205,MATCH($B2727,Menu!$B$6:$B$205,0)),"")</f>
        <v/>
      </c>
      <c r="H2727" s="15" t="str">
        <f t="shared" si="211"/>
        <v/>
      </c>
      <c r="I2727" s="15" t="str">
        <f t="shared" si="212"/>
        <v/>
      </c>
      <c r="J2727" s="10"/>
      <c r="K2727" s="10"/>
      <c r="L2727" t="str">
        <f t="shared" si="213"/>
        <v/>
      </c>
      <c r="M2727" s="14" t="str">
        <f t="shared" si="214"/>
        <v/>
      </c>
    </row>
    <row r="2728" spans="1:13" x14ac:dyDescent="0.25">
      <c r="A2728" s="16"/>
      <c r="B2728" s="10"/>
      <c r="C2728" s="14" t="str">
        <f>IFERROR(INDEX(Menu!$C$6:$C$205,MATCH($B2728,Menu!$B$6:$B$205,0)),"")</f>
        <v/>
      </c>
      <c r="D2728" s="18"/>
      <c r="E2728" s="8" t="str">
        <f>IFERROR(INDEX(Menu!$E$6:$E$205,MATCH($B2728,Menu!$B$6:$B$205,0)),"")</f>
        <v/>
      </c>
      <c r="F2728" s="8" t="str">
        <f t="shared" si="210"/>
        <v/>
      </c>
      <c r="G2728" s="15" t="str">
        <f>IFERROR(INDEX(Menu!$D$6:$D$205,MATCH($B2728,Menu!$B$6:$B$205,0)),"")</f>
        <v/>
      </c>
      <c r="H2728" s="15" t="str">
        <f t="shared" si="211"/>
        <v/>
      </c>
      <c r="I2728" s="15" t="str">
        <f t="shared" si="212"/>
        <v/>
      </c>
      <c r="J2728" s="10"/>
      <c r="K2728" s="10"/>
      <c r="L2728" t="str">
        <f t="shared" si="213"/>
        <v/>
      </c>
      <c r="M2728" s="14" t="str">
        <f t="shared" si="214"/>
        <v/>
      </c>
    </row>
    <row r="2729" spans="1:13" x14ac:dyDescent="0.25">
      <c r="A2729" s="16"/>
      <c r="B2729" s="10"/>
      <c r="C2729" s="14" t="str">
        <f>IFERROR(INDEX(Menu!$C$6:$C$205,MATCH($B2729,Menu!$B$6:$B$205,0)),"")</f>
        <v/>
      </c>
      <c r="D2729" s="18"/>
      <c r="E2729" s="8" t="str">
        <f>IFERROR(INDEX(Menu!$E$6:$E$205,MATCH($B2729,Menu!$B$6:$B$205,0)),"")</f>
        <v/>
      </c>
      <c r="F2729" s="8" t="str">
        <f t="shared" si="210"/>
        <v/>
      </c>
      <c r="G2729" s="15" t="str">
        <f>IFERROR(INDEX(Menu!$D$6:$D$205,MATCH($B2729,Menu!$B$6:$B$205,0)),"")</f>
        <v/>
      </c>
      <c r="H2729" s="15" t="str">
        <f t="shared" si="211"/>
        <v/>
      </c>
      <c r="I2729" s="15" t="str">
        <f t="shared" si="212"/>
        <v/>
      </c>
      <c r="J2729" s="10"/>
      <c r="K2729" s="10"/>
      <c r="L2729" t="str">
        <f t="shared" si="213"/>
        <v/>
      </c>
      <c r="M2729" s="14" t="str">
        <f t="shared" si="214"/>
        <v/>
      </c>
    </row>
    <row r="2730" spans="1:13" x14ac:dyDescent="0.25">
      <c r="A2730" s="16"/>
      <c r="B2730" s="10"/>
      <c r="C2730" s="14" t="str">
        <f>IFERROR(INDEX(Menu!$C$6:$C$205,MATCH($B2730,Menu!$B$6:$B$205,0)),"")</f>
        <v/>
      </c>
      <c r="D2730" s="18"/>
      <c r="E2730" s="8" t="str">
        <f>IFERROR(INDEX(Menu!$E$6:$E$205,MATCH($B2730,Menu!$B$6:$B$205,0)),"")</f>
        <v/>
      </c>
      <c r="F2730" s="8" t="str">
        <f t="shared" si="210"/>
        <v/>
      </c>
      <c r="G2730" s="15" t="str">
        <f>IFERROR(INDEX(Menu!$D$6:$D$205,MATCH($B2730,Menu!$B$6:$B$205,0)),"")</f>
        <v/>
      </c>
      <c r="H2730" s="15" t="str">
        <f t="shared" si="211"/>
        <v/>
      </c>
      <c r="I2730" s="15" t="str">
        <f t="shared" si="212"/>
        <v/>
      </c>
      <c r="J2730" s="10"/>
      <c r="K2730" s="10"/>
      <c r="L2730" t="str">
        <f t="shared" si="213"/>
        <v/>
      </c>
      <c r="M2730" s="14" t="str">
        <f t="shared" si="214"/>
        <v/>
      </c>
    </row>
    <row r="2731" spans="1:13" x14ac:dyDescent="0.25">
      <c r="A2731" s="16"/>
      <c r="B2731" s="10"/>
      <c r="C2731" s="14" t="str">
        <f>IFERROR(INDEX(Menu!$C$6:$C$205,MATCH($B2731,Menu!$B$6:$B$205,0)),"")</f>
        <v/>
      </c>
      <c r="D2731" s="18"/>
      <c r="E2731" s="8" t="str">
        <f>IFERROR(INDEX(Menu!$E$6:$E$205,MATCH($B2731,Menu!$B$6:$B$205,0)),"")</f>
        <v/>
      </c>
      <c r="F2731" s="8" t="str">
        <f t="shared" si="210"/>
        <v/>
      </c>
      <c r="G2731" s="15" t="str">
        <f>IFERROR(INDEX(Menu!$D$6:$D$205,MATCH($B2731,Menu!$B$6:$B$205,0)),"")</f>
        <v/>
      </c>
      <c r="H2731" s="15" t="str">
        <f t="shared" si="211"/>
        <v/>
      </c>
      <c r="I2731" s="15" t="str">
        <f t="shared" si="212"/>
        <v/>
      </c>
      <c r="J2731" s="10"/>
      <c r="K2731" s="10"/>
      <c r="L2731" t="str">
        <f t="shared" si="213"/>
        <v/>
      </c>
      <c r="M2731" s="14" t="str">
        <f t="shared" si="214"/>
        <v/>
      </c>
    </row>
    <row r="2732" spans="1:13" x14ac:dyDescent="0.25">
      <c r="A2732" s="16"/>
      <c r="B2732" s="10"/>
      <c r="C2732" s="14" t="str">
        <f>IFERROR(INDEX(Menu!$C$6:$C$205,MATCH($B2732,Menu!$B$6:$B$205,0)),"")</f>
        <v/>
      </c>
      <c r="D2732" s="18"/>
      <c r="E2732" s="8" t="str">
        <f>IFERROR(INDEX(Menu!$E$6:$E$205,MATCH($B2732,Menu!$B$6:$B$205,0)),"")</f>
        <v/>
      </c>
      <c r="F2732" s="8" t="str">
        <f t="shared" si="210"/>
        <v/>
      </c>
      <c r="G2732" s="15" t="str">
        <f>IFERROR(INDEX(Menu!$D$6:$D$205,MATCH($B2732,Menu!$B$6:$B$205,0)),"")</f>
        <v/>
      </c>
      <c r="H2732" s="15" t="str">
        <f t="shared" si="211"/>
        <v/>
      </c>
      <c r="I2732" s="15" t="str">
        <f t="shared" si="212"/>
        <v/>
      </c>
      <c r="J2732" s="10"/>
      <c r="K2732" s="10"/>
      <c r="L2732" t="str">
        <f t="shared" si="213"/>
        <v/>
      </c>
      <c r="M2732" s="14" t="str">
        <f t="shared" si="214"/>
        <v/>
      </c>
    </row>
    <row r="2733" spans="1:13" x14ac:dyDescent="0.25">
      <c r="A2733" s="16"/>
      <c r="B2733" s="10"/>
      <c r="C2733" s="14" t="str">
        <f>IFERROR(INDEX(Menu!$C$6:$C$205,MATCH($B2733,Menu!$B$6:$B$205,0)),"")</f>
        <v/>
      </c>
      <c r="D2733" s="18"/>
      <c r="E2733" s="8" t="str">
        <f>IFERROR(INDEX(Menu!$E$6:$E$205,MATCH($B2733,Menu!$B$6:$B$205,0)),"")</f>
        <v/>
      </c>
      <c r="F2733" s="8" t="str">
        <f t="shared" si="210"/>
        <v/>
      </c>
      <c r="G2733" s="15" t="str">
        <f>IFERROR(INDEX(Menu!$D$6:$D$205,MATCH($B2733,Menu!$B$6:$B$205,0)),"")</f>
        <v/>
      </c>
      <c r="H2733" s="15" t="str">
        <f t="shared" si="211"/>
        <v/>
      </c>
      <c r="I2733" s="15" t="str">
        <f t="shared" si="212"/>
        <v/>
      </c>
      <c r="J2733" s="10"/>
      <c r="K2733" s="10"/>
      <c r="L2733" t="str">
        <f t="shared" si="213"/>
        <v/>
      </c>
      <c r="M2733" s="14" t="str">
        <f t="shared" si="214"/>
        <v/>
      </c>
    </row>
    <row r="2734" spans="1:13" x14ac:dyDescent="0.25">
      <c r="A2734" s="16"/>
      <c r="B2734" s="10"/>
      <c r="C2734" s="14" t="str">
        <f>IFERROR(INDEX(Menu!$C$6:$C$205,MATCH($B2734,Menu!$B$6:$B$205,0)),"")</f>
        <v/>
      </c>
      <c r="D2734" s="18"/>
      <c r="E2734" s="8" t="str">
        <f>IFERROR(INDEX(Menu!$E$6:$E$205,MATCH($B2734,Menu!$B$6:$B$205,0)),"")</f>
        <v/>
      </c>
      <c r="F2734" s="8" t="str">
        <f t="shared" si="210"/>
        <v/>
      </c>
      <c r="G2734" s="15" t="str">
        <f>IFERROR(INDEX(Menu!$D$6:$D$205,MATCH($B2734,Menu!$B$6:$B$205,0)),"")</f>
        <v/>
      </c>
      <c r="H2734" s="15" t="str">
        <f t="shared" si="211"/>
        <v/>
      </c>
      <c r="I2734" s="15" t="str">
        <f t="shared" si="212"/>
        <v/>
      </c>
      <c r="J2734" s="10"/>
      <c r="K2734" s="10"/>
      <c r="L2734" t="str">
        <f t="shared" si="213"/>
        <v/>
      </c>
      <c r="M2734" s="14" t="str">
        <f t="shared" si="214"/>
        <v/>
      </c>
    </row>
    <row r="2735" spans="1:13" x14ac:dyDescent="0.25">
      <c r="A2735" s="16"/>
      <c r="B2735" s="10"/>
      <c r="C2735" s="14" t="str">
        <f>IFERROR(INDEX(Menu!$C$6:$C$205,MATCH($B2735,Menu!$B$6:$B$205,0)),"")</f>
        <v/>
      </c>
      <c r="D2735" s="18"/>
      <c r="E2735" s="8" t="str">
        <f>IFERROR(INDEX(Menu!$E$6:$E$205,MATCH($B2735,Menu!$B$6:$B$205,0)),"")</f>
        <v/>
      </c>
      <c r="F2735" s="8" t="str">
        <f t="shared" si="210"/>
        <v/>
      </c>
      <c r="G2735" s="15" t="str">
        <f>IFERROR(INDEX(Menu!$D$6:$D$205,MATCH($B2735,Menu!$B$6:$B$205,0)),"")</f>
        <v/>
      </c>
      <c r="H2735" s="15" t="str">
        <f t="shared" si="211"/>
        <v/>
      </c>
      <c r="I2735" s="15" t="str">
        <f t="shared" si="212"/>
        <v/>
      </c>
      <c r="J2735" s="10"/>
      <c r="K2735" s="10"/>
      <c r="L2735" t="str">
        <f t="shared" si="213"/>
        <v/>
      </c>
      <c r="M2735" s="14" t="str">
        <f t="shared" si="214"/>
        <v/>
      </c>
    </row>
    <row r="2736" spans="1:13" x14ac:dyDescent="0.25">
      <c r="A2736" s="16"/>
      <c r="B2736" s="10"/>
      <c r="C2736" s="14" t="str">
        <f>IFERROR(INDEX(Menu!$C$6:$C$205,MATCH($B2736,Menu!$B$6:$B$205,0)),"")</f>
        <v/>
      </c>
      <c r="D2736" s="18"/>
      <c r="E2736" s="8" t="str">
        <f>IFERROR(INDEX(Menu!$E$6:$E$205,MATCH($B2736,Menu!$B$6:$B$205,0)),"")</f>
        <v/>
      </c>
      <c r="F2736" s="8" t="str">
        <f t="shared" si="210"/>
        <v/>
      </c>
      <c r="G2736" s="15" t="str">
        <f>IFERROR(INDEX(Menu!$D$6:$D$205,MATCH($B2736,Menu!$B$6:$B$205,0)),"")</f>
        <v/>
      </c>
      <c r="H2736" s="15" t="str">
        <f t="shared" si="211"/>
        <v/>
      </c>
      <c r="I2736" s="15" t="str">
        <f t="shared" si="212"/>
        <v/>
      </c>
      <c r="J2736" s="10"/>
      <c r="K2736" s="10"/>
      <c r="L2736" t="str">
        <f t="shared" si="213"/>
        <v/>
      </c>
      <c r="M2736" s="14" t="str">
        <f t="shared" si="214"/>
        <v/>
      </c>
    </row>
    <row r="2737" spans="1:13" x14ac:dyDescent="0.25">
      <c r="A2737" s="16"/>
      <c r="B2737" s="10"/>
      <c r="C2737" s="14" t="str">
        <f>IFERROR(INDEX(Menu!$C$6:$C$205,MATCH($B2737,Menu!$B$6:$B$205,0)),"")</f>
        <v/>
      </c>
      <c r="D2737" s="18"/>
      <c r="E2737" s="8" t="str">
        <f>IFERROR(INDEX(Menu!$E$6:$E$205,MATCH($B2737,Menu!$B$6:$B$205,0)),"")</f>
        <v/>
      </c>
      <c r="F2737" s="8" t="str">
        <f t="shared" si="210"/>
        <v/>
      </c>
      <c r="G2737" s="15" t="str">
        <f>IFERROR(INDEX(Menu!$D$6:$D$205,MATCH($B2737,Menu!$B$6:$B$205,0)),"")</f>
        <v/>
      </c>
      <c r="H2737" s="15" t="str">
        <f t="shared" si="211"/>
        <v/>
      </c>
      <c r="I2737" s="15" t="str">
        <f t="shared" si="212"/>
        <v/>
      </c>
      <c r="J2737" s="10"/>
      <c r="K2737" s="10"/>
      <c r="L2737" t="str">
        <f t="shared" si="213"/>
        <v/>
      </c>
      <c r="M2737" s="14" t="str">
        <f t="shared" si="214"/>
        <v/>
      </c>
    </row>
    <row r="2738" spans="1:13" x14ac:dyDescent="0.25">
      <c r="A2738" s="16"/>
      <c r="B2738" s="10"/>
      <c r="C2738" s="14" t="str">
        <f>IFERROR(INDEX(Menu!$C$6:$C$205,MATCH($B2738,Menu!$B$6:$B$205,0)),"")</f>
        <v/>
      </c>
      <c r="D2738" s="18"/>
      <c r="E2738" s="8" t="str">
        <f>IFERROR(INDEX(Menu!$E$6:$E$205,MATCH($B2738,Menu!$B$6:$B$205,0)),"")</f>
        <v/>
      </c>
      <c r="F2738" s="8" t="str">
        <f t="shared" si="210"/>
        <v/>
      </c>
      <c r="G2738" s="15" t="str">
        <f>IFERROR(INDEX(Menu!$D$6:$D$205,MATCH($B2738,Menu!$B$6:$B$205,0)),"")</f>
        <v/>
      </c>
      <c r="H2738" s="15" t="str">
        <f t="shared" si="211"/>
        <v/>
      </c>
      <c r="I2738" s="15" t="str">
        <f t="shared" si="212"/>
        <v/>
      </c>
      <c r="J2738" s="10"/>
      <c r="K2738" s="10"/>
      <c r="L2738" t="str">
        <f t="shared" si="213"/>
        <v/>
      </c>
      <c r="M2738" s="14" t="str">
        <f t="shared" si="214"/>
        <v/>
      </c>
    </row>
    <row r="2739" spans="1:13" x14ac:dyDescent="0.25">
      <c r="A2739" s="16"/>
      <c r="B2739" s="10"/>
      <c r="C2739" s="14" t="str">
        <f>IFERROR(INDEX(Menu!$C$6:$C$205,MATCH($B2739,Menu!$B$6:$B$205,0)),"")</f>
        <v/>
      </c>
      <c r="D2739" s="18"/>
      <c r="E2739" s="8" t="str">
        <f>IFERROR(INDEX(Menu!$E$6:$E$205,MATCH($B2739,Menu!$B$6:$B$205,0)),"")</f>
        <v/>
      </c>
      <c r="F2739" s="8" t="str">
        <f t="shared" si="210"/>
        <v/>
      </c>
      <c r="G2739" s="15" t="str">
        <f>IFERROR(INDEX(Menu!$D$6:$D$205,MATCH($B2739,Menu!$B$6:$B$205,0)),"")</f>
        <v/>
      </c>
      <c r="H2739" s="15" t="str">
        <f t="shared" si="211"/>
        <v/>
      </c>
      <c r="I2739" s="15" t="str">
        <f t="shared" si="212"/>
        <v/>
      </c>
      <c r="J2739" s="10"/>
      <c r="K2739" s="10"/>
      <c r="L2739" t="str">
        <f t="shared" si="213"/>
        <v/>
      </c>
      <c r="M2739" s="14" t="str">
        <f t="shared" si="214"/>
        <v/>
      </c>
    </row>
    <row r="2740" spans="1:13" x14ac:dyDescent="0.25">
      <c r="A2740" s="16"/>
      <c r="B2740" s="10"/>
      <c r="C2740" s="14" t="str">
        <f>IFERROR(INDEX(Menu!$C$6:$C$205,MATCH($B2740,Menu!$B$6:$B$205,0)),"")</f>
        <v/>
      </c>
      <c r="D2740" s="18"/>
      <c r="E2740" s="8" t="str">
        <f>IFERROR(INDEX(Menu!$E$6:$E$205,MATCH($B2740,Menu!$B$6:$B$205,0)),"")</f>
        <v/>
      </c>
      <c r="F2740" s="8" t="str">
        <f t="shared" si="210"/>
        <v/>
      </c>
      <c r="G2740" s="15" t="str">
        <f>IFERROR(INDEX(Menu!$D$6:$D$205,MATCH($B2740,Menu!$B$6:$B$205,0)),"")</f>
        <v/>
      </c>
      <c r="H2740" s="15" t="str">
        <f t="shared" si="211"/>
        <v/>
      </c>
      <c r="I2740" s="15" t="str">
        <f t="shared" si="212"/>
        <v/>
      </c>
      <c r="J2740" s="10"/>
      <c r="K2740" s="10"/>
      <c r="L2740" t="str">
        <f t="shared" si="213"/>
        <v/>
      </c>
      <c r="M2740" s="14" t="str">
        <f t="shared" si="214"/>
        <v/>
      </c>
    </row>
    <row r="2741" spans="1:13" x14ac:dyDescent="0.25">
      <c r="A2741" s="16"/>
      <c r="B2741" s="10"/>
      <c r="C2741" s="14" t="str">
        <f>IFERROR(INDEX(Menu!$C$6:$C$205,MATCH($B2741,Menu!$B$6:$B$205,0)),"")</f>
        <v/>
      </c>
      <c r="D2741" s="18"/>
      <c r="E2741" s="8" t="str">
        <f>IFERROR(INDEX(Menu!$E$6:$E$205,MATCH($B2741,Menu!$B$6:$B$205,0)),"")</f>
        <v/>
      </c>
      <c r="F2741" s="8" t="str">
        <f t="shared" si="210"/>
        <v/>
      </c>
      <c r="G2741" s="15" t="str">
        <f>IFERROR(INDEX(Menu!$D$6:$D$205,MATCH($B2741,Menu!$B$6:$B$205,0)),"")</f>
        <v/>
      </c>
      <c r="H2741" s="15" t="str">
        <f t="shared" si="211"/>
        <v/>
      </c>
      <c r="I2741" s="15" t="str">
        <f t="shared" si="212"/>
        <v/>
      </c>
      <c r="J2741" s="10"/>
      <c r="K2741" s="10"/>
      <c r="L2741" t="str">
        <f t="shared" si="213"/>
        <v/>
      </c>
      <c r="M2741" s="14" t="str">
        <f t="shared" si="214"/>
        <v/>
      </c>
    </row>
    <row r="2742" spans="1:13" x14ac:dyDescent="0.25">
      <c r="A2742" s="16"/>
      <c r="B2742" s="10"/>
      <c r="C2742" s="14" t="str">
        <f>IFERROR(INDEX(Menu!$C$6:$C$205,MATCH($B2742,Menu!$B$6:$B$205,0)),"")</f>
        <v/>
      </c>
      <c r="D2742" s="18"/>
      <c r="E2742" s="8" t="str">
        <f>IFERROR(INDEX(Menu!$E$6:$E$205,MATCH($B2742,Menu!$B$6:$B$205,0)),"")</f>
        <v/>
      </c>
      <c r="F2742" s="8" t="str">
        <f t="shared" si="210"/>
        <v/>
      </c>
      <c r="G2742" s="15" t="str">
        <f>IFERROR(INDEX(Menu!$D$6:$D$205,MATCH($B2742,Menu!$B$6:$B$205,0)),"")</f>
        <v/>
      </c>
      <c r="H2742" s="15" t="str">
        <f t="shared" si="211"/>
        <v/>
      </c>
      <c r="I2742" s="15" t="str">
        <f t="shared" si="212"/>
        <v/>
      </c>
      <c r="J2742" s="10"/>
      <c r="K2742" s="10"/>
      <c r="L2742" t="str">
        <f t="shared" si="213"/>
        <v/>
      </c>
      <c r="M2742" s="14" t="str">
        <f t="shared" si="214"/>
        <v/>
      </c>
    </row>
    <row r="2743" spans="1:13" x14ac:dyDescent="0.25">
      <c r="A2743" s="16"/>
      <c r="B2743" s="10"/>
      <c r="C2743" s="14" t="str">
        <f>IFERROR(INDEX(Menu!$C$6:$C$205,MATCH($B2743,Menu!$B$6:$B$205,0)),"")</f>
        <v/>
      </c>
      <c r="D2743" s="18"/>
      <c r="E2743" s="8" t="str">
        <f>IFERROR(INDEX(Menu!$E$6:$E$205,MATCH($B2743,Menu!$B$6:$B$205,0)),"")</f>
        <v/>
      </c>
      <c r="F2743" s="8" t="str">
        <f t="shared" si="210"/>
        <v/>
      </c>
      <c r="G2743" s="15" t="str">
        <f>IFERROR(INDEX(Menu!$D$6:$D$205,MATCH($B2743,Menu!$B$6:$B$205,0)),"")</f>
        <v/>
      </c>
      <c r="H2743" s="15" t="str">
        <f t="shared" si="211"/>
        <v/>
      </c>
      <c r="I2743" s="15" t="str">
        <f t="shared" si="212"/>
        <v/>
      </c>
      <c r="J2743" s="10"/>
      <c r="K2743" s="10"/>
      <c r="L2743" t="str">
        <f t="shared" si="213"/>
        <v/>
      </c>
      <c r="M2743" s="14" t="str">
        <f t="shared" si="214"/>
        <v/>
      </c>
    </row>
    <row r="2744" spans="1:13" x14ac:dyDescent="0.25">
      <c r="A2744" s="16"/>
      <c r="B2744" s="10"/>
      <c r="C2744" s="14" t="str">
        <f>IFERROR(INDEX(Menu!$C$6:$C$205,MATCH($B2744,Menu!$B$6:$B$205,0)),"")</f>
        <v/>
      </c>
      <c r="D2744" s="18"/>
      <c r="E2744" s="8" t="str">
        <f>IFERROR(INDEX(Menu!$E$6:$E$205,MATCH($B2744,Menu!$B$6:$B$205,0)),"")</f>
        <v/>
      </c>
      <c r="F2744" s="8" t="str">
        <f t="shared" si="210"/>
        <v/>
      </c>
      <c r="G2744" s="15" t="str">
        <f>IFERROR(INDEX(Menu!$D$6:$D$205,MATCH($B2744,Menu!$B$6:$B$205,0)),"")</f>
        <v/>
      </c>
      <c r="H2744" s="15" t="str">
        <f t="shared" si="211"/>
        <v/>
      </c>
      <c r="I2744" s="15" t="str">
        <f t="shared" si="212"/>
        <v/>
      </c>
      <c r="J2744" s="10"/>
      <c r="K2744" s="10"/>
      <c r="L2744" t="str">
        <f t="shared" si="213"/>
        <v/>
      </c>
      <c r="M2744" s="14" t="str">
        <f t="shared" si="214"/>
        <v/>
      </c>
    </row>
    <row r="2745" spans="1:13" x14ac:dyDescent="0.25">
      <c r="A2745" s="16"/>
      <c r="B2745" s="10"/>
      <c r="C2745" s="14" t="str">
        <f>IFERROR(INDEX(Menu!$C$6:$C$205,MATCH($B2745,Menu!$B$6:$B$205,0)),"")</f>
        <v/>
      </c>
      <c r="D2745" s="18"/>
      <c r="E2745" s="8" t="str">
        <f>IFERROR(INDEX(Menu!$E$6:$E$205,MATCH($B2745,Menu!$B$6:$B$205,0)),"")</f>
        <v/>
      </c>
      <c r="F2745" s="8" t="str">
        <f t="shared" si="210"/>
        <v/>
      </c>
      <c r="G2745" s="15" t="str">
        <f>IFERROR(INDEX(Menu!$D$6:$D$205,MATCH($B2745,Menu!$B$6:$B$205,0)),"")</f>
        <v/>
      </c>
      <c r="H2745" s="15" t="str">
        <f t="shared" si="211"/>
        <v/>
      </c>
      <c r="I2745" s="15" t="str">
        <f t="shared" si="212"/>
        <v/>
      </c>
      <c r="J2745" s="10"/>
      <c r="K2745" s="10"/>
      <c r="L2745" t="str">
        <f t="shared" si="213"/>
        <v/>
      </c>
      <c r="M2745" s="14" t="str">
        <f t="shared" si="214"/>
        <v/>
      </c>
    </row>
    <row r="2746" spans="1:13" x14ac:dyDescent="0.25">
      <c r="A2746" s="16"/>
      <c r="B2746" s="10"/>
      <c r="C2746" s="14" t="str">
        <f>IFERROR(INDEX(Menu!$C$6:$C$205,MATCH($B2746,Menu!$B$6:$B$205,0)),"")</f>
        <v/>
      </c>
      <c r="D2746" s="18"/>
      <c r="E2746" s="8" t="str">
        <f>IFERROR(INDEX(Menu!$E$6:$E$205,MATCH($B2746,Menu!$B$6:$B$205,0)),"")</f>
        <v/>
      </c>
      <c r="F2746" s="8" t="str">
        <f t="shared" si="210"/>
        <v/>
      </c>
      <c r="G2746" s="15" t="str">
        <f>IFERROR(INDEX(Menu!$D$6:$D$205,MATCH($B2746,Menu!$B$6:$B$205,0)),"")</f>
        <v/>
      </c>
      <c r="H2746" s="15" t="str">
        <f t="shared" si="211"/>
        <v/>
      </c>
      <c r="I2746" s="15" t="str">
        <f t="shared" si="212"/>
        <v/>
      </c>
      <c r="J2746" s="10"/>
      <c r="K2746" s="10"/>
      <c r="L2746" t="str">
        <f t="shared" si="213"/>
        <v/>
      </c>
      <c r="M2746" s="14" t="str">
        <f t="shared" si="214"/>
        <v/>
      </c>
    </row>
    <row r="2747" spans="1:13" x14ac:dyDescent="0.25">
      <c r="A2747" s="16"/>
      <c r="B2747" s="10"/>
      <c r="C2747" s="14" t="str">
        <f>IFERROR(INDEX(Menu!$C$6:$C$205,MATCH($B2747,Menu!$B$6:$B$205,0)),"")</f>
        <v/>
      </c>
      <c r="D2747" s="18"/>
      <c r="E2747" s="8" t="str">
        <f>IFERROR(INDEX(Menu!$E$6:$E$205,MATCH($B2747,Menu!$B$6:$B$205,0)),"")</f>
        <v/>
      </c>
      <c r="F2747" s="8" t="str">
        <f t="shared" si="210"/>
        <v/>
      </c>
      <c r="G2747" s="15" t="str">
        <f>IFERROR(INDEX(Menu!$D$6:$D$205,MATCH($B2747,Menu!$B$6:$B$205,0)),"")</f>
        <v/>
      </c>
      <c r="H2747" s="15" t="str">
        <f t="shared" si="211"/>
        <v/>
      </c>
      <c r="I2747" s="15" t="str">
        <f t="shared" si="212"/>
        <v/>
      </c>
      <c r="J2747" s="10"/>
      <c r="K2747" s="10"/>
      <c r="L2747" t="str">
        <f t="shared" si="213"/>
        <v/>
      </c>
      <c r="M2747" s="14" t="str">
        <f t="shared" si="214"/>
        <v/>
      </c>
    </row>
    <row r="2748" spans="1:13" x14ac:dyDescent="0.25">
      <c r="A2748" s="16"/>
      <c r="B2748" s="10"/>
      <c r="C2748" s="14" t="str">
        <f>IFERROR(INDEX(Menu!$C$6:$C$205,MATCH($B2748,Menu!$B$6:$B$205,0)),"")</f>
        <v/>
      </c>
      <c r="D2748" s="18"/>
      <c r="E2748" s="8" t="str">
        <f>IFERROR(INDEX(Menu!$E$6:$E$205,MATCH($B2748,Menu!$B$6:$B$205,0)),"")</f>
        <v/>
      </c>
      <c r="F2748" s="8" t="str">
        <f t="shared" si="210"/>
        <v/>
      </c>
      <c r="G2748" s="15" t="str">
        <f>IFERROR(INDEX(Menu!$D$6:$D$205,MATCH($B2748,Menu!$B$6:$B$205,0)),"")</f>
        <v/>
      </c>
      <c r="H2748" s="15" t="str">
        <f t="shared" si="211"/>
        <v/>
      </c>
      <c r="I2748" s="15" t="str">
        <f t="shared" si="212"/>
        <v/>
      </c>
      <c r="J2748" s="10"/>
      <c r="K2748" s="10"/>
      <c r="L2748" t="str">
        <f t="shared" si="213"/>
        <v/>
      </c>
      <c r="M2748" s="14" t="str">
        <f t="shared" si="214"/>
        <v/>
      </c>
    </row>
    <row r="2749" spans="1:13" x14ac:dyDescent="0.25">
      <c r="A2749" s="16"/>
      <c r="B2749" s="10"/>
      <c r="C2749" s="14" t="str">
        <f>IFERROR(INDEX(Menu!$C$6:$C$205,MATCH($B2749,Menu!$B$6:$B$205,0)),"")</f>
        <v/>
      </c>
      <c r="D2749" s="18"/>
      <c r="E2749" s="8" t="str">
        <f>IFERROR(INDEX(Menu!$E$6:$E$205,MATCH($B2749,Menu!$B$6:$B$205,0)),"")</f>
        <v/>
      </c>
      <c r="F2749" s="8" t="str">
        <f t="shared" si="210"/>
        <v/>
      </c>
      <c r="G2749" s="15" t="str">
        <f>IFERROR(INDEX(Menu!$D$6:$D$205,MATCH($B2749,Menu!$B$6:$B$205,0)),"")</f>
        <v/>
      </c>
      <c r="H2749" s="15" t="str">
        <f t="shared" si="211"/>
        <v/>
      </c>
      <c r="I2749" s="15" t="str">
        <f t="shared" si="212"/>
        <v/>
      </c>
      <c r="J2749" s="10"/>
      <c r="K2749" s="10"/>
      <c r="L2749" t="str">
        <f t="shared" si="213"/>
        <v/>
      </c>
      <c r="M2749" s="14" t="str">
        <f t="shared" si="214"/>
        <v/>
      </c>
    </row>
    <row r="2750" spans="1:13" x14ac:dyDescent="0.25">
      <c r="A2750" s="16"/>
      <c r="B2750" s="10"/>
      <c r="C2750" s="14" t="str">
        <f>IFERROR(INDEX(Menu!$C$6:$C$205,MATCH($B2750,Menu!$B$6:$B$205,0)),"")</f>
        <v/>
      </c>
      <c r="D2750" s="18"/>
      <c r="E2750" s="8" t="str">
        <f>IFERROR(INDEX(Menu!$E$6:$E$205,MATCH($B2750,Menu!$B$6:$B$205,0)),"")</f>
        <v/>
      </c>
      <c r="F2750" s="8" t="str">
        <f t="shared" si="210"/>
        <v/>
      </c>
      <c r="G2750" s="15" t="str">
        <f>IFERROR(INDEX(Menu!$D$6:$D$205,MATCH($B2750,Menu!$B$6:$B$205,0)),"")</f>
        <v/>
      </c>
      <c r="H2750" s="15" t="str">
        <f t="shared" si="211"/>
        <v/>
      </c>
      <c r="I2750" s="15" t="str">
        <f t="shared" si="212"/>
        <v/>
      </c>
      <c r="J2750" s="10"/>
      <c r="K2750" s="10"/>
      <c r="L2750" t="str">
        <f t="shared" si="213"/>
        <v/>
      </c>
      <c r="M2750" s="14" t="str">
        <f t="shared" si="214"/>
        <v/>
      </c>
    </row>
    <row r="2751" spans="1:13" x14ac:dyDescent="0.25">
      <c r="A2751" s="16"/>
      <c r="B2751" s="10"/>
      <c r="C2751" s="14" t="str">
        <f>IFERROR(INDEX(Menu!$C$6:$C$205,MATCH($B2751,Menu!$B$6:$B$205,0)),"")</f>
        <v/>
      </c>
      <c r="D2751" s="18"/>
      <c r="E2751" s="8" t="str">
        <f>IFERROR(INDEX(Menu!$E$6:$E$205,MATCH($B2751,Menu!$B$6:$B$205,0)),"")</f>
        <v/>
      </c>
      <c r="F2751" s="8" t="str">
        <f t="shared" si="210"/>
        <v/>
      </c>
      <c r="G2751" s="15" t="str">
        <f>IFERROR(INDEX(Menu!$D$6:$D$205,MATCH($B2751,Menu!$B$6:$B$205,0)),"")</f>
        <v/>
      </c>
      <c r="H2751" s="15" t="str">
        <f t="shared" si="211"/>
        <v/>
      </c>
      <c r="I2751" s="15" t="str">
        <f t="shared" si="212"/>
        <v/>
      </c>
      <c r="J2751" s="10"/>
      <c r="K2751" s="10"/>
      <c r="L2751" t="str">
        <f t="shared" si="213"/>
        <v/>
      </c>
      <c r="M2751" s="14" t="str">
        <f t="shared" si="214"/>
        <v/>
      </c>
    </row>
    <row r="2752" spans="1:13" x14ac:dyDescent="0.25">
      <c r="A2752" s="16"/>
      <c r="B2752" s="10"/>
      <c r="C2752" s="14" t="str">
        <f>IFERROR(INDEX(Menu!$C$6:$C$205,MATCH($B2752,Menu!$B$6:$B$205,0)),"")</f>
        <v/>
      </c>
      <c r="D2752" s="18"/>
      <c r="E2752" s="8" t="str">
        <f>IFERROR(INDEX(Menu!$E$6:$E$205,MATCH($B2752,Menu!$B$6:$B$205,0)),"")</f>
        <v/>
      </c>
      <c r="F2752" s="8" t="str">
        <f t="shared" si="210"/>
        <v/>
      </c>
      <c r="G2752" s="15" t="str">
        <f>IFERROR(INDEX(Menu!$D$6:$D$205,MATCH($B2752,Menu!$B$6:$B$205,0)),"")</f>
        <v/>
      </c>
      <c r="H2752" s="15" t="str">
        <f t="shared" si="211"/>
        <v/>
      </c>
      <c r="I2752" s="15" t="str">
        <f t="shared" si="212"/>
        <v/>
      </c>
      <c r="J2752" s="10"/>
      <c r="K2752" s="10"/>
      <c r="L2752" t="str">
        <f t="shared" si="213"/>
        <v/>
      </c>
      <c r="M2752" s="14" t="str">
        <f t="shared" si="214"/>
        <v/>
      </c>
    </row>
    <row r="2753" spans="1:13" x14ac:dyDescent="0.25">
      <c r="A2753" s="16"/>
      <c r="B2753" s="10"/>
      <c r="C2753" s="14" t="str">
        <f>IFERROR(INDEX(Menu!$C$6:$C$205,MATCH($B2753,Menu!$B$6:$B$205,0)),"")</f>
        <v/>
      </c>
      <c r="D2753" s="18"/>
      <c r="E2753" s="8" t="str">
        <f>IFERROR(INDEX(Menu!$E$6:$E$205,MATCH($B2753,Menu!$B$6:$B$205,0)),"")</f>
        <v/>
      </c>
      <c r="F2753" s="8" t="str">
        <f t="shared" si="210"/>
        <v/>
      </c>
      <c r="G2753" s="15" t="str">
        <f>IFERROR(INDEX(Menu!$D$6:$D$205,MATCH($B2753,Menu!$B$6:$B$205,0)),"")</f>
        <v/>
      </c>
      <c r="H2753" s="15" t="str">
        <f t="shared" si="211"/>
        <v/>
      </c>
      <c r="I2753" s="15" t="str">
        <f t="shared" si="212"/>
        <v/>
      </c>
      <c r="J2753" s="10"/>
      <c r="K2753" s="10"/>
      <c r="L2753" t="str">
        <f t="shared" si="213"/>
        <v/>
      </c>
      <c r="M2753" s="14" t="str">
        <f t="shared" si="214"/>
        <v/>
      </c>
    </row>
    <row r="2754" spans="1:13" x14ac:dyDescent="0.25">
      <c r="A2754" s="16"/>
      <c r="B2754" s="10"/>
      <c r="C2754" s="14" t="str">
        <f>IFERROR(INDEX(Menu!$C$6:$C$205,MATCH($B2754,Menu!$B$6:$B$205,0)),"")</f>
        <v/>
      </c>
      <c r="D2754" s="18"/>
      <c r="E2754" s="8" t="str">
        <f>IFERROR(INDEX(Menu!$E$6:$E$205,MATCH($B2754,Menu!$B$6:$B$205,0)),"")</f>
        <v/>
      </c>
      <c r="F2754" s="8" t="str">
        <f t="shared" si="210"/>
        <v/>
      </c>
      <c r="G2754" s="15" t="str">
        <f>IFERROR(INDEX(Menu!$D$6:$D$205,MATCH($B2754,Menu!$B$6:$B$205,0)),"")</f>
        <v/>
      </c>
      <c r="H2754" s="15" t="str">
        <f t="shared" si="211"/>
        <v/>
      </c>
      <c r="I2754" s="15" t="str">
        <f t="shared" si="212"/>
        <v/>
      </c>
      <c r="J2754" s="10"/>
      <c r="K2754" s="10"/>
      <c r="L2754" t="str">
        <f t="shared" si="213"/>
        <v/>
      </c>
      <c r="M2754" s="14" t="str">
        <f t="shared" si="214"/>
        <v/>
      </c>
    </row>
    <row r="2755" spans="1:13" x14ac:dyDescent="0.25">
      <c r="A2755" s="16"/>
      <c r="B2755" s="10"/>
      <c r="C2755" s="14" t="str">
        <f>IFERROR(INDEX(Menu!$C$6:$C$205,MATCH($B2755,Menu!$B$6:$B$205,0)),"")</f>
        <v/>
      </c>
      <c r="D2755" s="18"/>
      <c r="E2755" s="8" t="str">
        <f>IFERROR(INDEX(Menu!$E$6:$E$205,MATCH($B2755,Menu!$B$6:$B$205,0)),"")</f>
        <v/>
      </c>
      <c r="F2755" s="8" t="str">
        <f t="shared" si="210"/>
        <v/>
      </c>
      <c r="G2755" s="15" t="str">
        <f>IFERROR(INDEX(Menu!$D$6:$D$205,MATCH($B2755,Menu!$B$6:$B$205,0)),"")</f>
        <v/>
      </c>
      <c r="H2755" s="15" t="str">
        <f t="shared" si="211"/>
        <v/>
      </c>
      <c r="I2755" s="15" t="str">
        <f t="shared" si="212"/>
        <v/>
      </c>
      <c r="J2755" s="10"/>
      <c r="K2755" s="10"/>
      <c r="L2755" t="str">
        <f t="shared" si="213"/>
        <v/>
      </c>
      <c r="M2755" s="14" t="str">
        <f t="shared" si="214"/>
        <v/>
      </c>
    </row>
    <row r="2756" spans="1:13" x14ac:dyDescent="0.25">
      <c r="A2756" s="16"/>
      <c r="B2756" s="10"/>
      <c r="C2756" s="14" t="str">
        <f>IFERROR(INDEX(Menu!$C$6:$C$205,MATCH($B2756,Menu!$B$6:$B$205,0)),"")</f>
        <v/>
      </c>
      <c r="D2756" s="18"/>
      <c r="E2756" s="8" t="str">
        <f>IFERROR(INDEX(Menu!$E$6:$E$205,MATCH($B2756,Menu!$B$6:$B$205,0)),"")</f>
        <v/>
      </c>
      <c r="F2756" s="8" t="str">
        <f t="shared" si="210"/>
        <v/>
      </c>
      <c r="G2756" s="15" t="str">
        <f>IFERROR(INDEX(Menu!$D$6:$D$205,MATCH($B2756,Menu!$B$6:$B$205,0)),"")</f>
        <v/>
      </c>
      <c r="H2756" s="15" t="str">
        <f t="shared" si="211"/>
        <v/>
      </c>
      <c r="I2756" s="15" t="str">
        <f t="shared" si="212"/>
        <v/>
      </c>
      <c r="J2756" s="10"/>
      <c r="K2756" s="10"/>
      <c r="L2756" t="str">
        <f t="shared" si="213"/>
        <v/>
      </c>
      <c r="M2756" s="14" t="str">
        <f t="shared" si="214"/>
        <v/>
      </c>
    </row>
    <row r="2757" spans="1:13" x14ac:dyDescent="0.25">
      <c r="A2757" s="16"/>
      <c r="B2757" s="10"/>
      <c r="C2757" s="14" t="str">
        <f>IFERROR(INDEX(Menu!$C$6:$C$205,MATCH($B2757,Menu!$B$6:$B$205,0)),"")</f>
        <v/>
      </c>
      <c r="D2757" s="18"/>
      <c r="E2757" s="8" t="str">
        <f>IFERROR(INDEX(Menu!$E$6:$E$205,MATCH($B2757,Menu!$B$6:$B$205,0)),"")</f>
        <v/>
      </c>
      <c r="F2757" s="8" t="str">
        <f t="shared" si="210"/>
        <v/>
      </c>
      <c r="G2757" s="15" t="str">
        <f>IFERROR(INDEX(Menu!$D$6:$D$205,MATCH($B2757,Menu!$B$6:$B$205,0)),"")</f>
        <v/>
      </c>
      <c r="H2757" s="15" t="str">
        <f t="shared" si="211"/>
        <v/>
      </c>
      <c r="I2757" s="15" t="str">
        <f t="shared" si="212"/>
        <v/>
      </c>
      <c r="J2757" s="10"/>
      <c r="K2757" s="10"/>
      <c r="L2757" t="str">
        <f t="shared" si="213"/>
        <v/>
      </c>
      <c r="M2757" s="14" t="str">
        <f t="shared" si="214"/>
        <v/>
      </c>
    </row>
    <row r="2758" spans="1:13" x14ac:dyDescent="0.25">
      <c r="A2758" s="16"/>
      <c r="B2758" s="10"/>
      <c r="C2758" s="14" t="str">
        <f>IFERROR(INDEX(Menu!$C$6:$C$205,MATCH($B2758,Menu!$B$6:$B$205,0)),"")</f>
        <v/>
      </c>
      <c r="D2758" s="18"/>
      <c r="E2758" s="8" t="str">
        <f>IFERROR(INDEX(Menu!$E$6:$E$205,MATCH($B2758,Menu!$B$6:$B$205,0)),"")</f>
        <v/>
      </c>
      <c r="F2758" s="8" t="str">
        <f t="shared" ref="F2758:F2821" si="215">IF(OR($D2758="",$E2758=""),"",$D2758*$E2758)</f>
        <v/>
      </c>
      <c r="G2758" s="15" t="str">
        <f>IFERROR(INDEX(Menu!$D$6:$D$205,MATCH($B2758,Menu!$B$6:$B$205,0)),"")</f>
        <v/>
      </c>
      <c r="H2758" s="15" t="str">
        <f t="shared" ref="H2758:H2821" si="216">IF(OR($D2758="",$G2758=""),"",$D2758*$G2758)</f>
        <v/>
      </c>
      <c r="I2758" s="15" t="str">
        <f t="shared" ref="I2758:I2821" si="217">IF(OR($F2758="",$H2758=""),"",$F2758-$H2758)</f>
        <v/>
      </c>
      <c r="J2758" s="10"/>
      <c r="K2758" s="10"/>
      <c r="L2758" t="str">
        <f t="shared" ref="L2758:L2821" si="218">IF($A2758="","",CHOOSE(WEEKDAY($A2758,2),"Lunes","Martes","Miercoles","Jueves","Viernes","Sabado","Domingo"))</f>
        <v/>
      </c>
      <c r="M2758" s="14" t="str">
        <f t="shared" ref="M2758:M2821" si="219">IF($A2758="","",TEXT($A2758,"YYYY-MM"))</f>
        <v/>
      </c>
    </row>
    <row r="2759" spans="1:13" x14ac:dyDescent="0.25">
      <c r="A2759" s="16"/>
      <c r="B2759" s="10"/>
      <c r="C2759" s="14" t="str">
        <f>IFERROR(INDEX(Menu!$C$6:$C$205,MATCH($B2759,Menu!$B$6:$B$205,0)),"")</f>
        <v/>
      </c>
      <c r="D2759" s="18"/>
      <c r="E2759" s="8" t="str">
        <f>IFERROR(INDEX(Menu!$E$6:$E$205,MATCH($B2759,Menu!$B$6:$B$205,0)),"")</f>
        <v/>
      </c>
      <c r="F2759" s="8" t="str">
        <f t="shared" si="215"/>
        <v/>
      </c>
      <c r="G2759" s="15" t="str">
        <f>IFERROR(INDEX(Menu!$D$6:$D$205,MATCH($B2759,Menu!$B$6:$B$205,0)),"")</f>
        <v/>
      </c>
      <c r="H2759" s="15" t="str">
        <f t="shared" si="216"/>
        <v/>
      </c>
      <c r="I2759" s="15" t="str">
        <f t="shared" si="217"/>
        <v/>
      </c>
      <c r="J2759" s="10"/>
      <c r="K2759" s="10"/>
      <c r="L2759" t="str">
        <f t="shared" si="218"/>
        <v/>
      </c>
      <c r="M2759" s="14" t="str">
        <f t="shared" si="219"/>
        <v/>
      </c>
    </row>
    <row r="2760" spans="1:13" x14ac:dyDescent="0.25">
      <c r="A2760" s="16"/>
      <c r="B2760" s="10"/>
      <c r="C2760" s="14" t="str">
        <f>IFERROR(INDEX(Menu!$C$6:$C$205,MATCH($B2760,Menu!$B$6:$B$205,0)),"")</f>
        <v/>
      </c>
      <c r="D2760" s="18"/>
      <c r="E2760" s="8" t="str">
        <f>IFERROR(INDEX(Menu!$E$6:$E$205,MATCH($B2760,Menu!$B$6:$B$205,0)),"")</f>
        <v/>
      </c>
      <c r="F2760" s="8" t="str">
        <f t="shared" si="215"/>
        <v/>
      </c>
      <c r="G2760" s="15" t="str">
        <f>IFERROR(INDEX(Menu!$D$6:$D$205,MATCH($B2760,Menu!$B$6:$B$205,0)),"")</f>
        <v/>
      </c>
      <c r="H2760" s="15" t="str">
        <f t="shared" si="216"/>
        <v/>
      </c>
      <c r="I2760" s="15" t="str">
        <f t="shared" si="217"/>
        <v/>
      </c>
      <c r="J2760" s="10"/>
      <c r="K2760" s="10"/>
      <c r="L2760" t="str">
        <f t="shared" si="218"/>
        <v/>
      </c>
      <c r="M2760" s="14" t="str">
        <f t="shared" si="219"/>
        <v/>
      </c>
    </row>
    <row r="2761" spans="1:13" x14ac:dyDescent="0.25">
      <c r="A2761" s="16"/>
      <c r="B2761" s="10"/>
      <c r="C2761" s="14" t="str">
        <f>IFERROR(INDEX(Menu!$C$6:$C$205,MATCH($B2761,Menu!$B$6:$B$205,0)),"")</f>
        <v/>
      </c>
      <c r="D2761" s="18"/>
      <c r="E2761" s="8" t="str">
        <f>IFERROR(INDEX(Menu!$E$6:$E$205,MATCH($B2761,Menu!$B$6:$B$205,0)),"")</f>
        <v/>
      </c>
      <c r="F2761" s="8" t="str">
        <f t="shared" si="215"/>
        <v/>
      </c>
      <c r="G2761" s="15" t="str">
        <f>IFERROR(INDEX(Menu!$D$6:$D$205,MATCH($B2761,Menu!$B$6:$B$205,0)),"")</f>
        <v/>
      </c>
      <c r="H2761" s="15" t="str">
        <f t="shared" si="216"/>
        <v/>
      </c>
      <c r="I2761" s="15" t="str">
        <f t="shared" si="217"/>
        <v/>
      </c>
      <c r="J2761" s="10"/>
      <c r="K2761" s="10"/>
      <c r="L2761" t="str">
        <f t="shared" si="218"/>
        <v/>
      </c>
      <c r="M2761" s="14" t="str">
        <f t="shared" si="219"/>
        <v/>
      </c>
    </row>
    <row r="2762" spans="1:13" x14ac:dyDescent="0.25">
      <c r="A2762" s="16"/>
      <c r="B2762" s="10"/>
      <c r="C2762" s="14" t="str">
        <f>IFERROR(INDEX(Menu!$C$6:$C$205,MATCH($B2762,Menu!$B$6:$B$205,0)),"")</f>
        <v/>
      </c>
      <c r="D2762" s="18"/>
      <c r="E2762" s="8" t="str">
        <f>IFERROR(INDEX(Menu!$E$6:$E$205,MATCH($B2762,Menu!$B$6:$B$205,0)),"")</f>
        <v/>
      </c>
      <c r="F2762" s="8" t="str">
        <f t="shared" si="215"/>
        <v/>
      </c>
      <c r="G2762" s="15" t="str">
        <f>IFERROR(INDEX(Menu!$D$6:$D$205,MATCH($B2762,Menu!$B$6:$B$205,0)),"")</f>
        <v/>
      </c>
      <c r="H2762" s="15" t="str">
        <f t="shared" si="216"/>
        <v/>
      </c>
      <c r="I2762" s="15" t="str">
        <f t="shared" si="217"/>
        <v/>
      </c>
      <c r="J2762" s="10"/>
      <c r="K2762" s="10"/>
      <c r="L2762" t="str">
        <f t="shared" si="218"/>
        <v/>
      </c>
      <c r="M2762" s="14" t="str">
        <f t="shared" si="219"/>
        <v/>
      </c>
    </row>
    <row r="2763" spans="1:13" x14ac:dyDescent="0.25">
      <c r="A2763" s="16"/>
      <c r="B2763" s="10"/>
      <c r="C2763" s="14" t="str">
        <f>IFERROR(INDEX(Menu!$C$6:$C$205,MATCH($B2763,Menu!$B$6:$B$205,0)),"")</f>
        <v/>
      </c>
      <c r="D2763" s="18"/>
      <c r="E2763" s="8" t="str">
        <f>IFERROR(INDEX(Menu!$E$6:$E$205,MATCH($B2763,Menu!$B$6:$B$205,0)),"")</f>
        <v/>
      </c>
      <c r="F2763" s="8" t="str">
        <f t="shared" si="215"/>
        <v/>
      </c>
      <c r="G2763" s="15" t="str">
        <f>IFERROR(INDEX(Menu!$D$6:$D$205,MATCH($B2763,Menu!$B$6:$B$205,0)),"")</f>
        <v/>
      </c>
      <c r="H2763" s="15" t="str">
        <f t="shared" si="216"/>
        <v/>
      </c>
      <c r="I2763" s="15" t="str">
        <f t="shared" si="217"/>
        <v/>
      </c>
      <c r="J2763" s="10"/>
      <c r="K2763" s="10"/>
      <c r="L2763" t="str">
        <f t="shared" si="218"/>
        <v/>
      </c>
      <c r="M2763" s="14" t="str">
        <f t="shared" si="219"/>
        <v/>
      </c>
    </row>
    <row r="2764" spans="1:13" x14ac:dyDescent="0.25">
      <c r="A2764" s="16"/>
      <c r="B2764" s="10"/>
      <c r="C2764" s="14" t="str">
        <f>IFERROR(INDEX(Menu!$C$6:$C$205,MATCH($B2764,Menu!$B$6:$B$205,0)),"")</f>
        <v/>
      </c>
      <c r="D2764" s="18"/>
      <c r="E2764" s="8" t="str">
        <f>IFERROR(INDEX(Menu!$E$6:$E$205,MATCH($B2764,Menu!$B$6:$B$205,0)),"")</f>
        <v/>
      </c>
      <c r="F2764" s="8" t="str">
        <f t="shared" si="215"/>
        <v/>
      </c>
      <c r="G2764" s="15" t="str">
        <f>IFERROR(INDEX(Menu!$D$6:$D$205,MATCH($B2764,Menu!$B$6:$B$205,0)),"")</f>
        <v/>
      </c>
      <c r="H2764" s="15" t="str">
        <f t="shared" si="216"/>
        <v/>
      </c>
      <c r="I2764" s="15" t="str">
        <f t="shared" si="217"/>
        <v/>
      </c>
      <c r="J2764" s="10"/>
      <c r="K2764" s="10"/>
      <c r="L2764" t="str">
        <f t="shared" si="218"/>
        <v/>
      </c>
      <c r="M2764" s="14" t="str">
        <f t="shared" si="219"/>
        <v/>
      </c>
    </row>
    <row r="2765" spans="1:13" x14ac:dyDescent="0.25">
      <c r="A2765" s="16"/>
      <c r="B2765" s="10"/>
      <c r="C2765" s="14" t="str">
        <f>IFERROR(INDEX(Menu!$C$6:$C$205,MATCH($B2765,Menu!$B$6:$B$205,0)),"")</f>
        <v/>
      </c>
      <c r="D2765" s="18"/>
      <c r="E2765" s="8" t="str">
        <f>IFERROR(INDEX(Menu!$E$6:$E$205,MATCH($B2765,Menu!$B$6:$B$205,0)),"")</f>
        <v/>
      </c>
      <c r="F2765" s="8" t="str">
        <f t="shared" si="215"/>
        <v/>
      </c>
      <c r="G2765" s="15" t="str">
        <f>IFERROR(INDEX(Menu!$D$6:$D$205,MATCH($B2765,Menu!$B$6:$B$205,0)),"")</f>
        <v/>
      </c>
      <c r="H2765" s="15" t="str">
        <f t="shared" si="216"/>
        <v/>
      </c>
      <c r="I2765" s="15" t="str">
        <f t="shared" si="217"/>
        <v/>
      </c>
      <c r="J2765" s="10"/>
      <c r="K2765" s="10"/>
      <c r="L2765" t="str">
        <f t="shared" si="218"/>
        <v/>
      </c>
      <c r="M2765" s="14" t="str">
        <f t="shared" si="219"/>
        <v/>
      </c>
    </row>
    <row r="2766" spans="1:13" x14ac:dyDescent="0.25">
      <c r="A2766" s="16"/>
      <c r="B2766" s="10"/>
      <c r="C2766" s="14" t="str">
        <f>IFERROR(INDEX(Menu!$C$6:$C$205,MATCH($B2766,Menu!$B$6:$B$205,0)),"")</f>
        <v/>
      </c>
      <c r="D2766" s="18"/>
      <c r="E2766" s="8" t="str">
        <f>IFERROR(INDEX(Menu!$E$6:$E$205,MATCH($B2766,Menu!$B$6:$B$205,0)),"")</f>
        <v/>
      </c>
      <c r="F2766" s="8" t="str">
        <f t="shared" si="215"/>
        <v/>
      </c>
      <c r="G2766" s="15" t="str">
        <f>IFERROR(INDEX(Menu!$D$6:$D$205,MATCH($B2766,Menu!$B$6:$B$205,0)),"")</f>
        <v/>
      </c>
      <c r="H2766" s="15" t="str">
        <f t="shared" si="216"/>
        <v/>
      </c>
      <c r="I2766" s="15" t="str">
        <f t="shared" si="217"/>
        <v/>
      </c>
      <c r="J2766" s="10"/>
      <c r="K2766" s="10"/>
      <c r="L2766" t="str">
        <f t="shared" si="218"/>
        <v/>
      </c>
      <c r="M2766" s="14" t="str">
        <f t="shared" si="219"/>
        <v/>
      </c>
    </row>
    <row r="2767" spans="1:13" x14ac:dyDescent="0.25">
      <c r="A2767" s="16"/>
      <c r="B2767" s="10"/>
      <c r="C2767" s="14" t="str">
        <f>IFERROR(INDEX(Menu!$C$6:$C$205,MATCH($B2767,Menu!$B$6:$B$205,0)),"")</f>
        <v/>
      </c>
      <c r="D2767" s="18"/>
      <c r="E2767" s="8" t="str">
        <f>IFERROR(INDEX(Menu!$E$6:$E$205,MATCH($B2767,Menu!$B$6:$B$205,0)),"")</f>
        <v/>
      </c>
      <c r="F2767" s="8" t="str">
        <f t="shared" si="215"/>
        <v/>
      </c>
      <c r="G2767" s="15" t="str">
        <f>IFERROR(INDEX(Menu!$D$6:$D$205,MATCH($B2767,Menu!$B$6:$B$205,0)),"")</f>
        <v/>
      </c>
      <c r="H2767" s="15" t="str">
        <f t="shared" si="216"/>
        <v/>
      </c>
      <c r="I2767" s="15" t="str">
        <f t="shared" si="217"/>
        <v/>
      </c>
      <c r="J2767" s="10"/>
      <c r="K2767" s="10"/>
      <c r="L2767" t="str">
        <f t="shared" si="218"/>
        <v/>
      </c>
      <c r="M2767" s="14" t="str">
        <f t="shared" si="219"/>
        <v/>
      </c>
    </row>
    <row r="2768" spans="1:13" x14ac:dyDescent="0.25">
      <c r="A2768" s="16"/>
      <c r="B2768" s="10"/>
      <c r="C2768" s="14" t="str">
        <f>IFERROR(INDEX(Menu!$C$6:$C$205,MATCH($B2768,Menu!$B$6:$B$205,0)),"")</f>
        <v/>
      </c>
      <c r="D2768" s="18"/>
      <c r="E2768" s="8" t="str">
        <f>IFERROR(INDEX(Menu!$E$6:$E$205,MATCH($B2768,Menu!$B$6:$B$205,0)),"")</f>
        <v/>
      </c>
      <c r="F2768" s="8" t="str">
        <f t="shared" si="215"/>
        <v/>
      </c>
      <c r="G2768" s="15" t="str">
        <f>IFERROR(INDEX(Menu!$D$6:$D$205,MATCH($B2768,Menu!$B$6:$B$205,0)),"")</f>
        <v/>
      </c>
      <c r="H2768" s="15" t="str">
        <f t="shared" si="216"/>
        <v/>
      </c>
      <c r="I2768" s="15" t="str">
        <f t="shared" si="217"/>
        <v/>
      </c>
      <c r="J2768" s="10"/>
      <c r="K2768" s="10"/>
      <c r="L2768" t="str">
        <f t="shared" si="218"/>
        <v/>
      </c>
      <c r="M2768" s="14" t="str">
        <f t="shared" si="219"/>
        <v/>
      </c>
    </row>
    <row r="2769" spans="1:13" x14ac:dyDescent="0.25">
      <c r="A2769" s="16"/>
      <c r="B2769" s="10"/>
      <c r="C2769" s="14" t="str">
        <f>IFERROR(INDEX(Menu!$C$6:$C$205,MATCH($B2769,Menu!$B$6:$B$205,0)),"")</f>
        <v/>
      </c>
      <c r="D2769" s="18"/>
      <c r="E2769" s="8" t="str">
        <f>IFERROR(INDEX(Menu!$E$6:$E$205,MATCH($B2769,Menu!$B$6:$B$205,0)),"")</f>
        <v/>
      </c>
      <c r="F2769" s="8" t="str">
        <f t="shared" si="215"/>
        <v/>
      </c>
      <c r="G2769" s="15" t="str">
        <f>IFERROR(INDEX(Menu!$D$6:$D$205,MATCH($B2769,Menu!$B$6:$B$205,0)),"")</f>
        <v/>
      </c>
      <c r="H2769" s="15" t="str">
        <f t="shared" si="216"/>
        <v/>
      </c>
      <c r="I2769" s="15" t="str">
        <f t="shared" si="217"/>
        <v/>
      </c>
      <c r="J2769" s="10"/>
      <c r="K2769" s="10"/>
      <c r="L2769" t="str">
        <f t="shared" si="218"/>
        <v/>
      </c>
      <c r="M2769" s="14" t="str">
        <f t="shared" si="219"/>
        <v/>
      </c>
    </row>
    <row r="2770" spans="1:13" x14ac:dyDescent="0.25">
      <c r="A2770" s="16"/>
      <c r="B2770" s="10"/>
      <c r="C2770" s="14" t="str">
        <f>IFERROR(INDEX(Menu!$C$6:$C$205,MATCH($B2770,Menu!$B$6:$B$205,0)),"")</f>
        <v/>
      </c>
      <c r="D2770" s="18"/>
      <c r="E2770" s="8" t="str">
        <f>IFERROR(INDEX(Menu!$E$6:$E$205,MATCH($B2770,Menu!$B$6:$B$205,0)),"")</f>
        <v/>
      </c>
      <c r="F2770" s="8" t="str">
        <f t="shared" si="215"/>
        <v/>
      </c>
      <c r="G2770" s="15" t="str">
        <f>IFERROR(INDEX(Menu!$D$6:$D$205,MATCH($B2770,Menu!$B$6:$B$205,0)),"")</f>
        <v/>
      </c>
      <c r="H2770" s="15" t="str">
        <f t="shared" si="216"/>
        <v/>
      </c>
      <c r="I2770" s="15" t="str">
        <f t="shared" si="217"/>
        <v/>
      </c>
      <c r="J2770" s="10"/>
      <c r="K2770" s="10"/>
      <c r="L2770" t="str">
        <f t="shared" si="218"/>
        <v/>
      </c>
      <c r="M2770" s="14" t="str">
        <f t="shared" si="219"/>
        <v/>
      </c>
    </row>
    <row r="2771" spans="1:13" x14ac:dyDescent="0.25">
      <c r="A2771" s="16"/>
      <c r="B2771" s="10"/>
      <c r="C2771" s="14" t="str">
        <f>IFERROR(INDEX(Menu!$C$6:$C$205,MATCH($B2771,Menu!$B$6:$B$205,0)),"")</f>
        <v/>
      </c>
      <c r="D2771" s="18"/>
      <c r="E2771" s="8" t="str">
        <f>IFERROR(INDEX(Menu!$E$6:$E$205,MATCH($B2771,Menu!$B$6:$B$205,0)),"")</f>
        <v/>
      </c>
      <c r="F2771" s="8" t="str">
        <f t="shared" si="215"/>
        <v/>
      </c>
      <c r="G2771" s="15" t="str">
        <f>IFERROR(INDEX(Menu!$D$6:$D$205,MATCH($B2771,Menu!$B$6:$B$205,0)),"")</f>
        <v/>
      </c>
      <c r="H2771" s="15" t="str">
        <f t="shared" si="216"/>
        <v/>
      </c>
      <c r="I2771" s="15" t="str">
        <f t="shared" si="217"/>
        <v/>
      </c>
      <c r="J2771" s="10"/>
      <c r="K2771" s="10"/>
      <c r="L2771" t="str">
        <f t="shared" si="218"/>
        <v/>
      </c>
      <c r="M2771" s="14" t="str">
        <f t="shared" si="219"/>
        <v/>
      </c>
    </row>
    <row r="2772" spans="1:13" x14ac:dyDescent="0.25">
      <c r="A2772" s="16"/>
      <c r="B2772" s="10"/>
      <c r="C2772" s="14" t="str">
        <f>IFERROR(INDEX(Menu!$C$6:$C$205,MATCH($B2772,Menu!$B$6:$B$205,0)),"")</f>
        <v/>
      </c>
      <c r="D2772" s="18"/>
      <c r="E2772" s="8" t="str">
        <f>IFERROR(INDEX(Menu!$E$6:$E$205,MATCH($B2772,Menu!$B$6:$B$205,0)),"")</f>
        <v/>
      </c>
      <c r="F2772" s="8" t="str">
        <f t="shared" si="215"/>
        <v/>
      </c>
      <c r="G2772" s="15" t="str">
        <f>IFERROR(INDEX(Menu!$D$6:$D$205,MATCH($B2772,Menu!$B$6:$B$205,0)),"")</f>
        <v/>
      </c>
      <c r="H2772" s="15" t="str">
        <f t="shared" si="216"/>
        <v/>
      </c>
      <c r="I2772" s="15" t="str">
        <f t="shared" si="217"/>
        <v/>
      </c>
      <c r="J2772" s="10"/>
      <c r="K2772" s="10"/>
      <c r="L2772" t="str">
        <f t="shared" si="218"/>
        <v/>
      </c>
      <c r="M2772" s="14" t="str">
        <f t="shared" si="219"/>
        <v/>
      </c>
    </row>
    <row r="2773" spans="1:13" x14ac:dyDescent="0.25">
      <c r="A2773" s="16"/>
      <c r="B2773" s="10"/>
      <c r="C2773" s="14" t="str">
        <f>IFERROR(INDEX(Menu!$C$6:$C$205,MATCH($B2773,Menu!$B$6:$B$205,0)),"")</f>
        <v/>
      </c>
      <c r="D2773" s="18"/>
      <c r="E2773" s="8" t="str">
        <f>IFERROR(INDEX(Menu!$E$6:$E$205,MATCH($B2773,Menu!$B$6:$B$205,0)),"")</f>
        <v/>
      </c>
      <c r="F2773" s="8" t="str">
        <f t="shared" si="215"/>
        <v/>
      </c>
      <c r="G2773" s="15" t="str">
        <f>IFERROR(INDEX(Menu!$D$6:$D$205,MATCH($B2773,Menu!$B$6:$B$205,0)),"")</f>
        <v/>
      </c>
      <c r="H2773" s="15" t="str">
        <f t="shared" si="216"/>
        <v/>
      </c>
      <c r="I2773" s="15" t="str">
        <f t="shared" si="217"/>
        <v/>
      </c>
      <c r="J2773" s="10"/>
      <c r="K2773" s="10"/>
      <c r="L2773" t="str">
        <f t="shared" si="218"/>
        <v/>
      </c>
      <c r="M2773" s="14" t="str">
        <f t="shared" si="219"/>
        <v/>
      </c>
    </row>
    <row r="2774" spans="1:13" x14ac:dyDescent="0.25">
      <c r="A2774" s="16"/>
      <c r="B2774" s="10"/>
      <c r="C2774" s="14" t="str">
        <f>IFERROR(INDEX(Menu!$C$6:$C$205,MATCH($B2774,Menu!$B$6:$B$205,0)),"")</f>
        <v/>
      </c>
      <c r="D2774" s="18"/>
      <c r="E2774" s="8" t="str">
        <f>IFERROR(INDEX(Menu!$E$6:$E$205,MATCH($B2774,Menu!$B$6:$B$205,0)),"")</f>
        <v/>
      </c>
      <c r="F2774" s="8" t="str">
        <f t="shared" si="215"/>
        <v/>
      </c>
      <c r="G2774" s="15" t="str">
        <f>IFERROR(INDEX(Menu!$D$6:$D$205,MATCH($B2774,Menu!$B$6:$B$205,0)),"")</f>
        <v/>
      </c>
      <c r="H2774" s="15" t="str">
        <f t="shared" si="216"/>
        <v/>
      </c>
      <c r="I2774" s="15" t="str">
        <f t="shared" si="217"/>
        <v/>
      </c>
      <c r="J2774" s="10"/>
      <c r="K2774" s="10"/>
      <c r="L2774" t="str">
        <f t="shared" si="218"/>
        <v/>
      </c>
      <c r="M2774" s="14" t="str">
        <f t="shared" si="219"/>
        <v/>
      </c>
    </row>
    <row r="2775" spans="1:13" x14ac:dyDescent="0.25">
      <c r="A2775" s="16"/>
      <c r="B2775" s="10"/>
      <c r="C2775" s="14" t="str">
        <f>IFERROR(INDEX(Menu!$C$6:$C$205,MATCH($B2775,Menu!$B$6:$B$205,0)),"")</f>
        <v/>
      </c>
      <c r="D2775" s="18"/>
      <c r="E2775" s="8" t="str">
        <f>IFERROR(INDEX(Menu!$E$6:$E$205,MATCH($B2775,Menu!$B$6:$B$205,0)),"")</f>
        <v/>
      </c>
      <c r="F2775" s="8" t="str">
        <f t="shared" si="215"/>
        <v/>
      </c>
      <c r="G2775" s="15" t="str">
        <f>IFERROR(INDEX(Menu!$D$6:$D$205,MATCH($B2775,Menu!$B$6:$B$205,0)),"")</f>
        <v/>
      </c>
      <c r="H2775" s="15" t="str">
        <f t="shared" si="216"/>
        <v/>
      </c>
      <c r="I2775" s="15" t="str">
        <f t="shared" si="217"/>
        <v/>
      </c>
      <c r="J2775" s="10"/>
      <c r="K2775" s="10"/>
      <c r="L2775" t="str">
        <f t="shared" si="218"/>
        <v/>
      </c>
      <c r="M2775" s="14" t="str">
        <f t="shared" si="219"/>
        <v/>
      </c>
    </row>
    <row r="2776" spans="1:13" x14ac:dyDescent="0.25">
      <c r="A2776" s="16"/>
      <c r="B2776" s="10"/>
      <c r="C2776" s="14" t="str">
        <f>IFERROR(INDEX(Menu!$C$6:$C$205,MATCH($B2776,Menu!$B$6:$B$205,0)),"")</f>
        <v/>
      </c>
      <c r="D2776" s="18"/>
      <c r="E2776" s="8" t="str">
        <f>IFERROR(INDEX(Menu!$E$6:$E$205,MATCH($B2776,Menu!$B$6:$B$205,0)),"")</f>
        <v/>
      </c>
      <c r="F2776" s="8" t="str">
        <f t="shared" si="215"/>
        <v/>
      </c>
      <c r="G2776" s="15" t="str">
        <f>IFERROR(INDEX(Menu!$D$6:$D$205,MATCH($B2776,Menu!$B$6:$B$205,0)),"")</f>
        <v/>
      </c>
      <c r="H2776" s="15" t="str">
        <f t="shared" si="216"/>
        <v/>
      </c>
      <c r="I2776" s="15" t="str">
        <f t="shared" si="217"/>
        <v/>
      </c>
      <c r="J2776" s="10"/>
      <c r="K2776" s="10"/>
      <c r="L2776" t="str">
        <f t="shared" si="218"/>
        <v/>
      </c>
      <c r="M2776" s="14" t="str">
        <f t="shared" si="219"/>
        <v/>
      </c>
    </row>
    <row r="2777" spans="1:13" x14ac:dyDescent="0.25">
      <c r="A2777" s="16"/>
      <c r="B2777" s="10"/>
      <c r="C2777" s="14" t="str">
        <f>IFERROR(INDEX(Menu!$C$6:$C$205,MATCH($B2777,Menu!$B$6:$B$205,0)),"")</f>
        <v/>
      </c>
      <c r="D2777" s="18"/>
      <c r="E2777" s="8" t="str">
        <f>IFERROR(INDEX(Menu!$E$6:$E$205,MATCH($B2777,Menu!$B$6:$B$205,0)),"")</f>
        <v/>
      </c>
      <c r="F2777" s="8" t="str">
        <f t="shared" si="215"/>
        <v/>
      </c>
      <c r="G2777" s="15" t="str">
        <f>IFERROR(INDEX(Menu!$D$6:$D$205,MATCH($B2777,Menu!$B$6:$B$205,0)),"")</f>
        <v/>
      </c>
      <c r="H2777" s="15" t="str">
        <f t="shared" si="216"/>
        <v/>
      </c>
      <c r="I2777" s="15" t="str">
        <f t="shared" si="217"/>
        <v/>
      </c>
      <c r="J2777" s="10"/>
      <c r="K2777" s="10"/>
      <c r="L2777" t="str">
        <f t="shared" si="218"/>
        <v/>
      </c>
      <c r="M2777" s="14" t="str">
        <f t="shared" si="219"/>
        <v/>
      </c>
    </row>
    <row r="2778" spans="1:13" x14ac:dyDescent="0.25">
      <c r="A2778" s="16"/>
      <c r="B2778" s="10"/>
      <c r="C2778" s="14" t="str">
        <f>IFERROR(INDEX(Menu!$C$6:$C$205,MATCH($B2778,Menu!$B$6:$B$205,0)),"")</f>
        <v/>
      </c>
      <c r="D2778" s="18"/>
      <c r="E2778" s="8" t="str">
        <f>IFERROR(INDEX(Menu!$E$6:$E$205,MATCH($B2778,Menu!$B$6:$B$205,0)),"")</f>
        <v/>
      </c>
      <c r="F2778" s="8" t="str">
        <f t="shared" si="215"/>
        <v/>
      </c>
      <c r="G2778" s="15" t="str">
        <f>IFERROR(INDEX(Menu!$D$6:$D$205,MATCH($B2778,Menu!$B$6:$B$205,0)),"")</f>
        <v/>
      </c>
      <c r="H2778" s="15" t="str">
        <f t="shared" si="216"/>
        <v/>
      </c>
      <c r="I2778" s="15" t="str">
        <f t="shared" si="217"/>
        <v/>
      </c>
      <c r="J2778" s="10"/>
      <c r="K2778" s="10"/>
      <c r="L2778" t="str">
        <f t="shared" si="218"/>
        <v/>
      </c>
      <c r="M2778" s="14" t="str">
        <f t="shared" si="219"/>
        <v/>
      </c>
    </row>
    <row r="2779" spans="1:13" x14ac:dyDescent="0.25">
      <c r="A2779" s="16"/>
      <c r="B2779" s="10"/>
      <c r="C2779" s="14" t="str">
        <f>IFERROR(INDEX(Menu!$C$6:$C$205,MATCH($B2779,Menu!$B$6:$B$205,0)),"")</f>
        <v/>
      </c>
      <c r="D2779" s="18"/>
      <c r="E2779" s="8" t="str">
        <f>IFERROR(INDEX(Menu!$E$6:$E$205,MATCH($B2779,Menu!$B$6:$B$205,0)),"")</f>
        <v/>
      </c>
      <c r="F2779" s="8" t="str">
        <f t="shared" si="215"/>
        <v/>
      </c>
      <c r="G2779" s="15" t="str">
        <f>IFERROR(INDEX(Menu!$D$6:$D$205,MATCH($B2779,Menu!$B$6:$B$205,0)),"")</f>
        <v/>
      </c>
      <c r="H2779" s="15" t="str">
        <f t="shared" si="216"/>
        <v/>
      </c>
      <c r="I2779" s="15" t="str">
        <f t="shared" si="217"/>
        <v/>
      </c>
      <c r="J2779" s="10"/>
      <c r="K2779" s="10"/>
      <c r="L2779" t="str">
        <f t="shared" si="218"/>
        <v/>
      </c>
      <c r="M2779" s="14" t="str">
        <f t="shared" si="219"/>
        <v/>
      </c>
    </row>
    <row r="2780" spans="1:13" x14ac:dyDescent="0.25">
      <c r="A2780" s="16"/>
      <c r="B2780" s="10"/>
      <c r="C2780" s="14" t="str">
        <f>IFERROR(INDEX(Menu!$C$6:$C$205,MATCH($B2780,Menu!$B$6:$B$205,0)),"")</f>
        <v/>
      </c>
      <c r="D2780" s="18"/>
      <c r="E2780" s="8" t="str">
        <f>IFERROR(INDEX(Menu!$E$6:$E$205,MATCH($B2780,Menu!$B$6:$B$205,0)),"")</f>
        <v/>
      </c>
      <c r="F2780" s="8" t="str">
        <f t="shared" si="215"/>
        <v/>
      </c>
      <c r="G2780" s="15" t="str">
        <f>IFERROR(INDEX(Menu!$D$6:$D$205,MATCH($B2780,Menu!$B$6:$B$205,0)),"")</f>
        <v/>
      </c>
      <c r="H2780" s="15" t="str">
        <f t="shared" si="216"/>
        <v/>
      </c>
      <c r="I2780" s="15" t="str">
        <f t="shared" si="217"/>
        <v/>
      </c>
      <c r="J2780" s="10"/>
      <c r="K2780" s="10"/>
      <c r="L2780" t="str">
        <f t="shared" si="218"/>
        <v/>
      </c>
      <c r="M2780" s="14" t="str">
        <f t="shared" si="219"/>
        <v/>
      </c>
    </row>
    <row r="2781" spans="1:13" x14ac:dyDescent="0.25">
      <c r="A2781" s="16"/>
      <c r="B2781" s="10"/>
      <c r="C2781" s="14" t="str">
        <f>IFERROR(INDEX(Menu!$C$6:$C$205,MATCH($B2781,Menu!$B$6:$B$205,0)),"")</f>
        <v/>
      </c>
      <c r="D2781" s="18"/>
      <c r="E2781" s="8" t="str">
        <f>IFERROR(INDEX(Menu!$E$6:$E$205,MATCH($B2781,Menu!$B$6:$B$205,0)),"")</f>
        <v/>
      </c>
      <c r="F2781" s="8" t="str">
        <f t="shared" si="215"/>
        <v/>
      </c>
      <c r="G2781" s="15" t="str">
        <f>IFERROR(INDEX(Menu!$D$6:$D$205,MATCH($B2781,Menu!$B$6:$B$205,0)),"")</f>
        <v/>
      </c>
      <c r="H2781" s="15" t="str">
        <f t="shared" si="216"/>
        <v/>
      </c>
      <c r="I2781" s="15" t="str">
        <f t="shared" si="217"/>
        <v/>
      </c>
      <c r="J2781" s="10"/>
      <c r="K2781" s="10"/>
      <c r="L2781" t="str">
        <f t="shared" si="218"/>
        <v/>
      </c>
      <c r="M2781" s="14" t="str">
        <f t="shared" si="219"/>
        <v/>
      </c>
    </row>
    <row r="2782" spans="1:13" x14ac:dyDescent="0.25">
      <c r="A2782" s="16"/>
      <c r="B2782" s="10"/>
      <c r="C2782" s="14" t="str">
        <f>IFERROR(INDEX(Menu!$C$6:$C$205,MATCH($B2782,Menu!$B$6:$B$205,0)),"")</f>
        <v/>
      </c>
      <c r="D2782" s="18"/>
      <c r="E2782" s="8" t="str">
        <f>IFERROR(INDEX(Menu!$E$6:$E$205,MATCH($B2782,Menu!$B$6:$B$205,0)),"")</f>
        <v/>
      </c>
      <c r="F2782" s="8" t="str">
        <f t="shared" si="215"/>
        <v/>
      </c>
      <c r="G2782" s="15" t="str">
        <f>IFERROR(INDEX(Menu!$D$6:$D$205,MATCH($B2782,Menu!$B$6:$B$205,0)),"")</f>
        <v/>
      </c>
      <c r="H2782" s="15" t="str">
        <f t="shared" si="216"/>
        <v/>
      </c>
      <c r="I2782" s="15" t="str">
        <f t="shared" si="217"/>
        <v/>
      </c>
      <c r="J2782" s="10"/>
      <c r="K2782" s="10"/>
      <c r="L2782" t="str">
        <f t="shared" si="218"/>
        <v/>
      </c>
      <c r="M2782" s="14" t="str">
        <f t="shared" si="219"/>
        <v/>
      </c>
    </row>
    <row r="2783" spans="1:13" x14ac:dyDescent="0.25">
      <c r="A2783" s="16"/>
      <c r="B2783" s="10"/>
      <c r="C2783" s="14" t="str">
        <f>IFERROR(INDEX(Menu!$C$6:$C$205,MATCH($B2783,Menu!$B$6:$B$205,0)),"")</f>
        <v/>
      </c>
      <c r="D2783" s="18"/>
      <c r="E2783" s="8" t="str">
        <f>IFERROR(INDEX(Menu!$E$6:$E$205,MATCH($B2783,Menu!$B$6:$B$205,0)),"")</f>
        <v/>
      </c>
      <c r="F2783" s="8" t="str">
        <f t="shared" si="215"/>
        <v/>
      </c>
      <c r="G2783" s="15" t="str">
        <f>IFERROR(INDEX(Menu!$D$6:$D$205,MATCH($B2783,Menu!$B$6:$B$205,0)),"")</f>
        <v/>
      </c>
      <c r="H2783" s="15" t="str">
        <f t="shared" si="216"/>
        <v/>
      </c>
      <c r="I2783" s="15" t="str">
        <f t="shared" si="217"/>
        <v/>
      </c>
      <c r="J2783" s="10"/>
      <c r="K2783" s="10"/>
      <c r="L2783" t="str">
        <f t="shared" si="218"/>
        <v/>
      </c>
      <c r="M2783" s="14" t="str">
        <f t="shared" si="219"/>
        <v/>
      </c>
    </row>
    <row r="2784" spans="1:13" x14ac:dyDescent="0.25">
      <c r="A2784" s="16"/>
      <c r="B2784" s="10"/>
      <c r="C2784" s="14" t="str">
        <f>IFERROR(INDEX(Menu!$C$6:$C$205,MATCH($B2784,Menu!$B$6:$B$205,0)),"")</f>
        <v/>
      </c>
      <c r="D2784" s="18"/>
      <c r="E2784" s="8" t="str">
        <f>IFERROR(INDEX(Menu!$E$6:$E$205,MATCH($B2784,Menu!$B$6:$B$205,0)),"")</f>
        <v/>
      </c>
      <c r="F2784" s="8" t="str">
        <f t="shared" si="215"/>
        <v/>
      </c>
      <c r="G2784" s="15" t="str">
        <f>IFERROR(INDEX(Menu!$D$6:$D$205,MATCH($B2784,Menu!$B$6:$B$205,0)),"")</f>
        <v/>
      </c>
      <c r="H2784" s="15" t="str">
        <f t="shared" si="216"/>
        <v/>
      </c>
      <c r="I2784" s="15" t="str">
        <f t="shared" si="217"/>
        <v/>
      </c>
      <c r="J2784" s="10"/>
      <c r="K2784" s="10"/>
      <c r="L2784" t="str">
        <f t="shared" si="218"/>
        <v/>
      </c>
      <c r="M2784" s="14" t="str">
        <f t="shared" si="219"/>
        <v/>
      </c>
    </row>
    <row r="2785" spans="1:13" x14ac:dyDescent="0.25">
      <c r="A2785" s="16"/>
      <c r="B2785" s="10"/>
      <c r="C2785" s="14" t="str">
        <f>IFERROR(INDEX(Menu!$C$6:$C$205,MATCH($B2785,Menu!$B$6:$B$205,0)),"")</f>
        <v/>
      </c>
      <c r="D2785" s="18"/>
      <c r="E2785" s="8" t="str">
        <f>IFERROR(INDEX(Menu!$E$6:$E$205,MATCH($B2785,Menu!$B$6:$B$205,0)),"")</f>
        <v/>
      </c>
      <c r="F2785" s="8" t="str">
        <f t="shared" si="215"/>
        <v/>
      </c>
      <c r="G2785" s="15" t="str">
        <f>IFERROR(INDEX(Menu!$D$6:$D$205,MATCH($B2785,Menu!$B$6:$B$205,0)),"")</f>
        <v/>
      </c>
      <c r="H2785" s="15" t="str">
        <f t="shared" si="216"/>
        <v/>
      </c>
      <c r="I2785" s="15" t="str">
        <f t="shared" si="217"/>
        <v/>
      </c>
      <c r="J2785" s="10"/>
      <c r="K2785" s="10"/>
      <c r="L2785" t="str">
        <f t="shared" si="218"/>
        <v/>
      </c>
      <c r="M2785" s="14" t="str">
        <f t="shared" si="219"/>
        <v/>
      </c>
    </row>
    <row r="2786" spans="1:13" x14ac:dyDescent="0.25">
      <c r="A2786" s="16"/>
      <c r="B2786" s="10"/>
      <c r="C2786" s="14" t="str">
        <f>IFERROR(INDEX(Menu!$C$6:$C$205,MATCH($B2786,Menu!$B$6:$B$205,0)),"")</f>
        <v/>
      </c>
      <c r="D2786" s="18"/>
      <c r="E2786" s="8" t="str">
        <f>IFERROR(INDEX(Menu!$E$6:$E$205,MATCH($B2786,Menu!$B$6:$B$205,0)),"")</f>
        <v/>
      </c>
      <c r="F2786" s="8" t="str">
        <f t="shared" si="215"/>
        <v/>
      </c>
      <c r="G2786" s="15" t="str">
        <f>IFERROR(INDEX(Menu!$D$6:$D$205,MATCH($B2786,Menu!$B$6:$B$205,0)),"")</f>
        <v/>
      </c>
      <c r="H2786" s="15" t="str">
        <f t="shared" si="216"/>
        <v/>
      </c>
      <c r="I2786" s="15" t="str">
        <f t="shared" si="217"/>
        <v/>
      </c>
      <c r="J2786" s="10"/>
      <c r="K2786" s="10"/>
      <c r="L2786" t="str">
        <f t="shared" si="218"/>
        <v/>
      </c>
      <c r="M2786" s="14" t="str">
        <f t="shared" si="219"/>
        <v/>
      </c>
    </row>
    <row r="2787" spans="1:13" x14ac:dyDescent="0.25">
      <c r="A2787" s="16"/>
      <c r="B2787" s="10"/>
      <c r="C2787" s="14" t="str">
        <f>IFERROR(INDEX(Menu!$C$6:$C$205,MATCH($B2787,Menu!$B$6:$B$205,0)),"")</f>
        <v/>
      </c>
      <c r="D2787" s="18"/>
      <c r="E2787" s="8" t="str">
        <f>IFERROR(INDEX(Menu!$E$6:$E$205,MATCH($B2787,Menu!$B$6:$B$205,0)),"")</f>
        <v/>
      </c>
      <c r="F2787" s="8" t="str">
        <f t="shared" si="215"/>
        <v/>
      </c>
      <c r="G2787" s="15" t="str">
        <f>IFERROR(INDEX(Menu!$D$6:$D$205,MATCH($B2787,Menu!$B$6:$B$205,0)),"")</f>
        <v/>
      </c>
      <c r="H2787" s="15" t="str">
        <f t="shared" si="216"/>
        <v/>
      </c>
      <c r="I2787" s="15" t="str">
        <f t="shared" si="217"/>
        <v/>
      </c>
      <c r="J2787" s="10"/>
      <c r="K2787" s="10"/>
      <c r="L2787" t="str">
        <f t="shared" si="218"/>
        <v/>
      </c>
      <c r="M2787" s="14" t="str">
        <f t="shared" si="219"/>
        <v/>
      </c>
    </row>
    <row r="2788" spans="1:13" x14ac:dyDescent="0.25">
      <c r="A2788" s="16"/>
      <c r="B2788" s="10"/>
      <c r="C2788" s="14" t="str">
        <f>IFERROR(INDEX(Menu!$C$6:$C$205,MATCH($B2788,Menu!$B$6:$B$205,0)),"")</f>
        <v/>
      </c>
      <c r="D2788" s="18"/>
      <c r="E2788" s="8" t="str">
        <f>IFERROR(INDEX(Menu!$E$6:$E$205,MATCH($B2788,Menu!$B$6:$B$205,0)),"")</f>
        <v/>
      </c>
      <c r="F2788" s="8" t="str">
        <f t="shared" si="215"/>
        <v/>
      </c>
      <c r="G2788" s="15" t="str">
        <f>IFERROR(INDEX(Menu!$D$6:$D$205,MATCH($B2788,Menu!$B$6:$B$205,0)),"")</f>
        <v/>
      </c>
      <c r="H2788" s="15" t="str">
        <f t="shared" si="216"/>
        <v/>
      </c>
      <c r="I2788" s="15" t="str">
        <f t="shared" si="217"/>
        <v/>
      </c>
      <c r="J2788" s="10"/>
      <c r="K2788" s="10"/>
      <c r="L2788" t="str">
        <f t="shared" si="218"/>
        <v/>
      </c>
      <c r="M2788" s="14" t="str">
        <f t="shared" si="219"/>
        <v/>
      </c>
    </row>
    <row r="2789" spans="1:13" x14ac:dyDescent="0.25">
      <c r="A2789" s="16"/>
      <c r="B2789" s="10"/>
      <c r="C2789" s="14" t="str">
        <f>IFERROR(INDEX(Menu!$C$6:$C$205,MATCH($B2789,Menu!$B$6:$B$205,0)),"")</f>
        <v/>
      </c>
      <c r="D2789" s="18"/>
      <c r="E2789" s="8" t="str">
        <f>IFERROR(INDEX(Menu!$E$6:$E$205,MATCH($B2789,Menu!$B$6:$B$205,0)),"")</f>
        <v/>
      </c>
      <c r="F2789" s="8" t="str">
        <f t="shared" si="215"/>
        <v/>
      </c>
      <c r="G2789" s="15" t="str">
        <f>IFERROR(INDEX(Menu!$D$6:$D$205,MATCH($B2789,Menu!$B$6:$B$205,0)),"")</f>
        <v/>
      </c>
      <c r="H2789" s="15" t="str">
        <f t="shared" si="216"/>
        <v/>
      </c>
      <c r="I2789" s="15" t="str">
        <f t="shared" si="217"/>
        <v/>
      </c>
      <c r="J2789" s="10"/>
      <c r="K2789" s="10"/>
      <c r="L2789" t="str">
        <f t="shared" si="218"/>
        <v/>
      </c>
      <c r="M2789" s="14" t="str">
        <f t="shared" si="219"/>
        <v/>
      </c>
    </row>
    <row r="2790" spans="1:13" x14ac:dyDescent="0.25">
      <c r="A2790" s="16"/>
      <c r="B2790" s="10"/>
      <c r="C2790" s="14" t="str">
        <f>IFERROR(INDEX(Menu!$C$6:$C$205,MATCH($B2790,Menu!$B$6:$B$205,0)),"")</f>
        <v/>
      </c>
      <c r="D2790" s="18"/>
      <c r="E2790" s="8" t="str">
        <f>IFERROR(INDEX(Menu!$E$6:$E$205,MATCH($B2790,Menu!$B$6:$B$205,0)),"")</f>
        <v/>
      </c>
      <c r="F2790" s="8" t="str">
        <f t="shared" si="215"/>
        <v/>
      </c>
      <c r="G2790" s="15" t="str">
        <f>IFERROR(INDEX(Menu!$D$6:$D$205,MATCH($B2790,Menu!$B$6:$B$205,0)),"")</f>
        <v/>
      </c>
      <c r="H2790" s="15" t="str">
        <f t="shared" si="216"/>
        <v/>
      </c>
      <c r="I2790" s="15" t="str">
        <f t="shared" si="217"/>
        <v/>
      </c>
      <c r="J2790" s="10"/>
      <c r="K2790" s="10"/>
      <c r="L2790" t="str">
        <f t="shared" si="218"/>
        <v/>
      </c>
      <c r="M2790" s="14" t="str">
        <f t="shared" si="219"/>
        <v/>
      </c>
    </row>
    <row r="2791" spans="1:13" x14ac:dyDescent="0.25">
      <c r="A2791" s="16"/>
      <c r="B2791" s="10"/>
      <c r="C2791" s="14" t="str">
        <f>IFERROR(INDEX(Menu!$C$6:$C$205,MATCH($B2791,Menu!$B$6:$B$205,0)),"")</f>
        <v/>
      </c>
      <c r="D2791" s="18"/>
      <c r="E2791" s="8" t="str">
        <f>IFERROR(INDEX(Menu!$E$6:$E$205,MATCH($B2791,Menu!$B$6:$B$205,0)),"")</f>
        <v/>
      </c>
      <c r="F2791" s="8" t="str">
        <f t="shared" si="215"/>
        <v/>
      </c>
      <c r="G2791" s="15" t="str">
        <f>IFERROR(INDEX(Menu!$D$6:$D$205,MATCH($B2791,Menu!$B$6:$B$205,0)),"")</f>
        <v/>
      </c>
      <c r="H2791" s="15" t="str">
        <f t="shared" si="216"/>
        <v/>
      </c>
      <c r="I2791" s="15" t="str">
        <f t="shared" si="217"/>
        <v/>
      </c>
      <c r="J2791" s="10"/>
      <c r="K2791" s="10"/>
      <c r="L2791" t="str">
        <f t="shared" si="218"/>
        <v/>
      </c>
      <c r="M2791" s="14" t="str">
        <f t="shared" si="219"/>
        <v/>
      </c>
    </row>
    <row r="2792" spans="1:13" x14ac:dyDescent="0.25">
      <c r="A2792" s="16"/>
      <c r="B2792" s="10"/>
      <c r="C2792" s="14" t="str">
        <f>IFERROR(INDEX(Menu!$C$6:$C$205,MATCH($B2792,Menu!$B$6:$B$205,0)),"")</f>
        <v/>
      </c>
      <c r="D2792" s="18"/>
      <c r="E2792" s="8" t="str">
        <f>IFERROR(INDEX(Menu!$E$6:$E$205,MATCH($B2792,Menu!$B$6:$B$205,0)),"")</f>
        <v/>
      </c>
      <c r="F2792" s="8" t="str">
        <f t="shared" si="215"/>
        <v/>
      </c>
      <c r="G2792" s="15" t="str">
        <f>IFERROR(INDEX(Menu!$D$6:$D$205,MATCH($B2792,Menu!$B$6:$B$205,0)),"")</f>
        <v/>
      </c>
      <c r="H2792" s="15" t="str">
        <f t="shared" si="216"/>
        <v/>
      </c>
      <c r="I2792" s="15" t="str">
        <f t="shared" si="217"/>
        <v/>
      </c>
      <c r="J2792" s="10"/>
      <c r="K2792" s="10"/>
      <c r="L2792" t="str">
        <f t="shared" si="218"/>
        <v/>
      </c>
      <c r="M2792" s="14" t="str">
        <f t="shared" si="219"/>
        <v/>
      </c>
    </row>
    <row r="2793" spans="1:13" x14ac:dyDescent="0.25">
      <c r="A2793" s="16"/>
      <c r="B2793" s="10"/>
      <c r="C2793" s="14" t="str">
        <f>IFERROR(INDEX(Menu!$C$6:$C$205,MATCH($B2793,Menu!$B$6:$B$205,0)),"")</f>
        <v/>
      </c>
      <c r="D2793" s="18"/>
      <c r="E2793" s="8" t="str">
        <f>IFERROR(INDEX(Menu!$E$6:$E$205,MATCH($B2793,Menu!$B$6:$B$205,0)),"")</f>
        <v/>
      </c>
      <c r="F2793" s="8" t="str">
        <f t="shared" si="215"/>
        <v/>
      </c>
      <c r="G2793" s="15" t="str">
        <f>IFERROR(INDEX(Menu!$D$6:$D$205,MATCH($B2793,Menu!$B$6:$B$205,0)),"")</f>
        <v/>
      </c>
      <c r="H2793" s="15" t="str">
        <f t="shared" si="216"/>
        <v/>
      </c>
      <c r="I2793" s="15" t="str">
        <f t="shared" si="217"/>
        <v/>
      </c>
      <c r="J2793" s="10"/>
      <c r="K2793" s="10"/>
      <c r="L2793" t="str">
        <f t="shared" si="218"/>
        <v/>
      </c>
      <c r="M2793" s="14" t="str">
        <f t="shared" si="219"/>
        <v/>
      </c>
    </row>
    <row r="2794" spans="1:13" x14ac:dyDescent="0.25">
      <c r="A2794" s="16"/>
      <c r="B2794" s="10"/>
      <c r="C2794" s="14" t="str">
        <f>IFERROR(INDEX(Menu!$C$6:$C$205,MATCH($B2794,Menu!$B$6:$B$205,0)),"")</f>
        <v/>
      </c>
      <c r="D2794" s="18"/>
      <c r="E2794" s="8" t="str">
        <f>IFERROR(INDEX(Menu!$E$6:$E$205,MATCH($B2794,Menu!$B$6:$B$205,0)),"")</f>
        <v/>
      </c>
      <c r="F2794" s="8" t="str">
        <f t="shared" si="215"/>
        <v/>
      </c>
      <c r="G2794" s="15" t="str">
        <f>IFERROR(INDEX(Menu!$D$6:$D$205,MATCH($B2794,Menu!$B$6:$B$205,0)),"")</f>
        <v/>
      </c>
      <c r="H2794" s="15" t="str">
        <f t="shared" si="216"/>
        <v/>
      </c>
      <c r="I2794" s="15" t="str">
        <f t="shared" si="217"/>
        <v/>
      </c>
      <c r="J2794" s="10"/>
      <c r="K2794" s="10"/>
      <c r="L2794" t="str">
        <f t="shared" si="218"/>
        <v/>
      </c>
      <c r="M2794" s="14" t="str">
        <f t="shared" si="219"/>
        <v/>
      </c>
    </row>
    <row r="2795" spans="1:13" x14ac:dyDescent="0.25">
      <c r="A2795" s="16"/>
      <c r="B2795" s="10"/>
      <c r="C2795" s="14" t="str">
        <f>IFERROR(INDEX(Menu!$C$6:$C$205,MATCH($B2795,Menu!$B$6:$B$205,0)),"")</f>
        <v/>
      </c>
      <c r="D2795" s="18"/>
      <c r="E2795" s="8" t="str">
        <f>IFERROR(INDEX(Menu!$E$6:$E$205,MATCH($B2795,Menu!$B$6:$B$205,0)),"")</f>
        <v/>
      </c>
      <c r="F2795" s="8" t="str">
        <f t="shared" si="215"/>
        <v/>
      </c>
      <c r="G2795" s="15" t="str">
        <f>IFERROR(INDEX(Menu!$D$6:$D$205,MATCH($B2795,Menu!$B$6:$B$205,0)),"")</f>
        <v/>
      </c>
      <c r="H2795" s="15" t="str">
        <f t="shared" si="216"/>
        <v/>
      </c>
      <c r="I2795" s="15" t="str">
        <f t="shared" si="217"/>
        <v/>
      </c>
      <c r="J2795" s="10"/>
      <c r="K2795" s="10"/>
      <c r="L2795" t="str">
        <f t="shared" si="218"/>
        <v/>
      </c>
      <c r="M2795" s="14" t="str">
        <f t="shared" si="219"/>
        <v/>
      </c>
    </row>
    <row r="2796" spans="1:13" x14ac:dyDescent="0.25">
      <c r="A2796" s="16"/>
      <c r="B2796" s="10"/>
      <c r="C2796" s="14" t="str">
        <f>IFERROR(INDEX(Menu!$C$6:$C$205,MATCH($B2796,Menu!$B$6:$B$205,0)),"")</f>
        <v/>
      </c>
      <c r="D2796" s="18"/>
      <c r="E2796" s="8" t="str">
        <f>IFERROR(INDEX(Menu!$E$6:$E$205,MATCH($B2796,Menu!$B$6:$B$205,0)),"")</f>
        <v/>
      </c>
      <c r="F2796" s="8" t="str">
        <f t="shared" si="215"/>
        <v/>
      </c>
      <c r="G2796" s="15" t="str">
        <f>IFERROR(INDEX(Menu!$D$6:$D$205,MATCH($B2796,Menu!$B$6:$B$205,0)),"")</f>
        <v/>
      </c>
      <c r="H2796" s="15" t="str">
        <f t="shared" si="216"/>
        <v/>
      </c>
      <c r="I2796" s="15" t="str">
        <f t="shared" si="217"/>
        <v/>
      </c>
      <c r="J2796" s="10"/>
      <c r="K2796" s="10"/>
      <c r="L2796" t="str">
        <f t="shared" si="218"/>
        <v/>
      </c>
      <c r="M2796" s="14" t="str">
        <f t="shared" si="219"/>
        <v/>
      </c>
    </row>
    <row r="2797" spans="1:13" x14ac:dyDescent="0.25">
      <c r="A2797" s="16"/>
      <c r="B2797" s="10"/>
      <c r="C2797" s="14" t="str">
        <f>IFERROR(INDEX(Menu!$C$6:$C$205,MATCH($B2797,Menu!$B$6:$B$205,0)),"")</f>
        <v/>
      </c>
      <c r="D2797" s="18"/>
      <c r="E2797" s="8" t="str">
        <f>IFERROR(INDEX(Menu!$E$6:$E$205,MATCH($B2797,Menu!$B$6:$B$205,0)),"")</f>
        <v/>
      </c>
      <c r="F2797" s="8" t="str">
        <f t="shared" si="215"/>
        <v/>
      </c>
      <c r="G2797" s="15" t="str">
        <f>IFERROR(INDEX(Menu!$D$6:$D$205,MATCH($B2797,Menu!$B$6:$B$205,0)),"")</f>
        <v/>
      </c>
      <c r="H2797" s="15" t="str">
        <f t="shared" si="216"/>
        <v/>
      </c>
      <c r="I2797" s="15" t="str">
        <f t="shared" si="217"/>
        <v/>
      </c>
      <c r="J2797" s="10"/>
      <c r="K2797" s="10"/>
      <c r="L2797" t="str">
        <f t="shared" si="218"/>
        <v/>
      </c>
      <c r="M2797" s="14" t="str">
        <f t="shared" si="219"/>
        <v/>
      </c>
    </row>
    <row r="2798" spans="1:13" x14ac:dyDescent="0.25">
      <c r="A2798" s="16"/>
      <c r="B2798" s="10"/>
      <c r="C2798" s="14" t="str">
        <f>IFERROR(INDEX(Menu!$C$6:$C$205,MATCH($B2798,Menu!$B$6:$B$205,0)),"")</f>
        <v/>
      </c>
      <c r="D2798" s="18"/>
      <c r="E2798" s="8" t="str">
        <f>IFERROR(INDEX(Menu!$E$6:$E$205,MATCH($B2798,Menu!$B$6:$B$205,0)),"")</f>
        <v/>
      </c>
      <c r="F2798" s="8" t="str">
        <f t="shared" si="215"/>
        <v/>
      </c>
      <c r="G2798" s="15" t="str">
        <f>IFERROR(INDEX(Menu!$D$6:$D$205,MATCH($B2798,Menu!$B$6:$B$205,0)),"")</f>
        <v/>
      </c>
      <c r="H2798" s="15" t="str">
        <f t="shared" si="216"/>
        <v/>
      </c>
      <c r="I2798" s="15" t="str">
        <f t="shared" si="217"/>
        <v/>
      </c>
      <c r="J2798" s="10"/>
      <c r="K2798" s="10"/>
      <c r="L2798" t="str">
        <f t="shared" si="218"/>
        <v/>
      </c>
      <c r="M2798" s="14" t="str">
        <f t="shared" si="219"/>
        <v/>
      </c>
    </row>
    <row r="2799" spans="1:13" x14ac:dyDescent="0.25">
      <c r="A2799" s="16"/>
      <c r="B2799" s="10"/>
      <c r="C2799" s="14" t="str">
        <f>IFERROR(INDEX(Menu!$C$6:$C$205,MATCH($B2799,Menu!$B$6:$B$205,0)),"")</f>
        <v/>
      </c>
      <c r="D2799" s="18"/>
      <c r="E2799" s="8" t="str">
        <f>IFERROR(INDEX(Menu!$E$6:$E$205,MATCH($B2799,Menu!$B$6:$B$205,0)),"")</f>
        <v/>
      </c>
      <c r="F2799" s="8" t="str">
        <f t="shared" si="215"/>
        <v/>
      </c>
      <c r="G2799" s="15" t="str">
        <f>IFERROR(INDEX(Menu!$D$6:$D$205,MATCH($B2799,Menu!$B$6:$B$205,0)),"")</f>
        <v/>
      </c>
      <c r="H2799" s="15" t="str">
        <f t="shared" si="216"/>
        <v/>
      </c>
      <c r="I2799" s="15" t="str">
        <f t="shared" si="217"/>
        <v/>
      </c>
      <c r="J2799" s="10"/>
      <c r="K2799" s="10"/>
      <c r="L2799" t="str">
        <f t="shared" si="218"/>
        <v/>
      </c>
      <c r="M2799" s="14" t="str">
        <f t="shared" si="219"/>
        <v/>
      </c>
    </row>
    <row r="2800" spans="1:13" x14ac:dyDescent="0.25">
      <c r="A2800" s="16"/>
      <c r="B2800" s="10"/>
      <c r="C2800" s="14" t="str">
        <f>IFERROR(INDEX(Menu!$C$6:$C$205,MATCH($B2800,Menu!$B$6:$B$205,0)),"")</f>
        <v/>
      </c>
      <c r="D2800" s="18"/>
      <c r="E2800" s="8" t="str">
        <f>IFERROR(INDEX(Menu!$E$6:$E$205,MATCH($B2800,Menu!$B$6:$B$205,0)),"")</f>
        <v/>
      </c>
      <c r="F2800" s="8" t="str">
        <f t="shared" si="215"/>
        <v/>
      </c>
      <c r="G2800" s="15" t="str">
        <f>IFERROR(INDEX(Menu!$D$6:$D$205,MATCH($B2800,Menu!$B$6:$B$205,0)),"")</f>
        <v/>
      </c>
      <c r="H2800" s="15" t="str">
        <f t="shared" si="216"/>
        <v/>
      </c>
      <c r="I2800" s="15" t="str">
        <f t="shared" si="217"/>
        <v/>
      </c>
      <c r="J2800" s="10"/>
      <c r="K2800" s="10"/>
      <c r="L2800" t="str">
        <f t="shared" si="218"/>
        <v/>
      </c>
      <c r="M2800" s="14" t="str">
        <f t="shared" si="219"/>
        <v/>
      </c>
    </row>
    <row r="2801" spans="1:13" x14ac:dyDescent="0.25">
      <c r="A2801" s="16"/>
      <c r="B2801" s="10"/>
      <c r="C2801" s="14" t="str">
        <f>IFERROR(INDEX(Menu!$C$6:$C$205,MATCH($B2801,Menu!$B$6:$B$205,0)),"")</f>
        <v/>
      </c>
      <c r="D2801" s="18"/>
      <c r="E2801" s="8" t="str">
        <f>IFERROR(INDEX(Menu!$E$6:$E$205,MATCH($B2801,Menu!$B$6:$B$205,0)),"")</f>
        <v/>
      </c>
      <c r="F2801" s="8" t="str">
        <f t="shared" si="215"/>
        <v/>
      </c>
      <c r="G2801" s="15" t="str">
        <f>IFERROR(INDEX(Menu!$D$6:$D$205,MATCH($B2801,Menu!$B$6:$B$205,0)),"")</f>
        <v/>
      </c>
      <c r="H2801" s="15" t="str">
        <f t="shared" si="216"/>
        <v/>
      </c>
      <c r="I2801" s="15" t="str">
        <f t="shared" si="217"/>
        <v/>
      </c>
      <c r="J2801" s="10"/>
      <c r="K2801" s="10"/>
      <c r="L2801" t="str">
        <f t="shared" si="218"/>
        <v/>
      </c>
      <c r="M2801" s="14" t="str">
        <f t="shared" si="219"/>
        <v/>
      </c>
    </row>
    <row r="2802" spans="1:13" x14ac:dyDescent="0.25">
      <c r="A2802" s="16"/>
      <c r="B2802" s="10"/>
      <c r="C2802" s="14" t="str">
        <f>IFERROR(INDEX(Menu!$C$6:$C$205,MATCH($B2802,Menu!$B$6:$B$205,0)),"")</f>
        <v/>
      </c>
      <c r="D2802" s="18"/>
      <c r="E2802" s="8" t="str">
        <f>IFERROR(INDEX(Menu!$E$6:$E$205,MATCH($B2802,Menu!$B$6:$B$205,0)),"")</f>
        <v/>
      </c>
      <c r="F2802" s="8" t="str">
        <f t="shared" si="215"/>
        <v/>
      </c>
      <c r="G2802" s="15" t="str">
        <f>IFERROR(INDEX(Menu!$D$6:$D$205,MATCH($B2802,Menu!$B$6:$B$205,0)),"")</f>
        <v/>
      </c>
      <c r="H2802" s="15" t="str">
        <f t="shared" si="216"/>
        <v/>
      </c>
      <c r="I2802" s="15" t="str">
        <f t="shared" si="217"/>
        <v/>
      </c>
      <c r="J2802" s="10"/>
      <c r="K2802" s="10"/>
      <c r="L2802" t="str">
        <f t="shared" si="218"/>
        <v/>
      </c>
      <c r="M2802" s="14" t="str">
        <f t="shared" si="219"/>
        <v/>
      </c>
    </row>
    <row r="2803" spans="1:13" x14ac:dyDescent="0.25">
      <c r="A2803" s="16"/>
      <c r="B2803" s="10"/>
      <c r="C2803" s="14" t="str">
        <f>IFERROR(INDEX(Menu!$C$6:$C$205,MATCH($B2803,Menu!$B$6:$B$205,0)),"")</f>
        <v/>
      </c>
      <c r="D2803" s="18"/>
      <c r="E2803" s="8" t="str">
        <f>IFERROR(INDEX(Menu!$E$6:$E$205,MATCH($B2803,Menu!$B$6:$B$205,0)),"")</f>
        <v/>
      </c>
      <c r="F2803" s="8" t="str">
        <f t="shared" si="215"/>
        <v/>
      </c>
      <c r="G2803" s="15" t="str">
        <f>IFERROR(INDEX(Menu!$D$6:$D$205,MATCH($B2803,Menu!$B$6:$B$205,0)),"")</f>
        <v/>
      </c>
      <c r="H2803" s="15" t="str">
        <f t="shared" si="216"/>
        <v/>
      </c>
      <c r="I2803" s="15" t="str">
        <f t="shared" si="217"/>
        <v/>
      </c>
      <c r="J2803" s="10"/>
      <c r="K2803" s="10"/>
      <c r="L2803" t="str">
        <f t="shared" si="218"/>
        <v/>
      </c>
      <c r="M2803" s="14" t="str">
        <f t="shared" si="219"/>
        <v/>
      </c>
    </row>
    <row r="2804" spans="1:13" x14ac:dyDescent="0.25">
      <c r="A2804" s="16"/>
      <c r="B2804" s="10"/>
      <c r="C2804" s="14" t="str">
        <f>IFERROR(INDEX(Menu!$C$6:$C$205,MATCH($B2804,Menu!$B$6:$B$205,0)),"")</f>
        <v/>
      </c>
      <c r="D2804" s="18"/>
      <c r="E2804" s="8" t="str">
        <f>IFERROR(INDEX(Menu!$E$6:$E$205,MATCH($B2804,Menu!$B$6:$B$205,0)),"")</f>
        <v/>
      </c>
      <c r="F2804" s="8" t="str">
        <f t="shared" si="215"/>
        <v/>
      </c>
      <c r="G2804" s="15" t="str">
        <f>IFERROR(INDEX(Menu!$D$6:$D$205,MATCH($B2804,Menu!$B$6:$B$205,0)),"")</f>
        <v/>
      </c>
      <c r="H2804" s="15" t="str">
        <f t="shared" si="216"/>
        <v/>
      </c>
      <c r="I2804" s="15" t="str">
        <f t="shared" si="217"/>
        <v/>
      </c>
      <c r="J2804" s="10"/>
      <c r="K2804" s="10"/>
      <c r="L2804" t="str">
        <f t="shared" si="218"/>
        <v/>
      </c>
      <c r="M2804" s="14" t="str">
        <f t="shared" si="219"/>
        <v/>
      </c>
    </row>
    <row r="2805" spans="1:13" x14ac:dyDescent="0.25">
      <c r="A2805" s="16"/>
      <c r="B2805" s="10"/>
      <c r="C2805" s="14" t="str">
        <f>IFERROR(INDEX(Menu!$C$6:$C$205,MATCH($B2805,Menu!$B$6:$B$205,0)),"")</f>
        <v/>
      </c>
      <c r="D2805" s="18"/>
      <c r="E2805" s="8" t="str">
        <f>IFERROR(INDEX(Menu!$E$6:$E$205,MATCH($B2805,Menu!$B$6:$B$205,0)),"")</f>
        <v/>
      </c>
      <c r="F2805" s="8" t="str">
        <f t="shared" si="215"/>
        <v/>
      </c>
      <c r="G2805" s="15" t="str">
        <f>IFERROR(INDEX(Menu!$D$6:$D$205,MATCH($B2805,Menu!$B$6:$B$205,0)),"")</f>
        <v/>
      </c>
      <c r="H2805" s="15" t="str">
        <f t="shared" si="216"/>
        <v/>
      </c>
      <c r="I2805" s="15" t="str">
        <f t="shared" si="217"/>
        <v/>
      </c>
      <c r="J2805" s="10"/>
      <c r="K2805" s="10"/>
      <c r="L2805" t="str">
        <f t="shared" si="218"/>
        <v/>
      </c>
      <c r="M2805" s="14" t="str">
        <f t="shared" si="219"/>
        <v/>
      </c>
    </row>
    <row r="2806" spans="1:13" x14ac:dyDescent="0.25">
      <c r="A2806" s="16"/>
      <c r="B2806" s="10"/>
      <c r="C2806" s="14" t="str">
        <f>IFERROR(INDEX(Menu!$C$6:$C$205,MATCH($B2806,Menu!$B$6:$B$205,0)),"")</f>
        <v/>
      </c>
      <c r="D2806" s="18"/>
      <c r="E2806" s="8" t="str">
        <f>IFERROR(INDEX(Menu!$E$6:$E$205,MATCH($B2806,Menu!$B$6:$B$205,0)),"")</f>
        <v/>
      </c>
      <c r="F2806" s="8" t="str">
        <f t="shared" si="215"/>
        <v/>
      </c>
      <c r="G2806" s="15" t="str">
        <f>IFERROR(INDEX(Menu!$D$6:$D$205,MATCH($B2806,Menu!$B$6:$B$205,0)),"")</f>
        <v/>
      </c>
      <c r="H2806" s="15" t="str">
        <f t="shared" si="216"/>
        <v/>
      </c>
      <c r="I2806" s="15" t="str">
        <f t="shared" si="217"/>
        <v/>
      </c>
      <c r="J2806" s="10"/>
      <c r="K2806" s="10"/>
      <c r="L2806" t="str">
        <f t="shared" si="218"/>
        <v/>
      </c>
      <c r="M2806" s="14" t="str">
        <f t="shared" si="219"/>
        <v/>
      </c>
    </row>
    <row r="2807" spans="1:13" x14ac:dyDescent="0.25">
      <c r="A2807" s="16"/>
      <c r="B2807" s="10"/>
      <c r="C2807" s="14" t="str">
        <f>IFERROR(INDEX(Menu!$C$6:$C$205,MATCH($B2807,Menu!$B$6:$B$205,0)),"")</f>
        <v/>
      </c>
      <c r="D2807" s="18"/>
      <c r="E2807" s="8" t="str">
        <f>IFERROR(INDEX(Menu!$E$6:$E$205,MATCH($B2807,Menu!$B$6:$B$205,0)),"")</f>
        <v/>
      </c>
      <c r="F2807" s="8" t="str">
        <f t="shared" si="215"/>
        <v/>
      </c>
      <c r="G2807" s="15" t="str">
        <f>IFERROR(INDEX(Menu!$D$6:$D$205,MATCH($B2807,Menu!$B$6:$B$205,0)),"")</f>
        <v/>
      </c>
      <c r="H2807" s="15" t="str">
        <f t="shared" si="216"/>
        <v/>
      </c>
      <c r="I2807" s="15" t="str">
        <f t="shared" si="217"/>
        <v/>
      </c>
      <c r="J2807" s="10"/>
      <c r="K2807" s="10"/>
      <c r="L2807" t="str">
        <f t="shared" si="218"/>
        <v/>
      </c>
      <c r="M2807" s="14" t="str">
        <f t="shared" si="219"/>
        <v/>
      </c>
    </row>
    <row r="2808" spans="1:13" x14ac:dyDescent="0.25">
      <c r="A2808" s="16"/>
      <c r="B2808" s="10"/>
      <c r="C2808" s="14" t="str">
        <f>IFERROR(INDEX(Menu!$C$6:$C$205,MATCH($B2808,Menu!$B$6:$B$205,0)),"")</f>
        <v/>
      </c>
      <c r="D2808" s="18"/>
      <c r="E2808" s="8" t="str">
        <f>IFERROR(INDEX(Menu!$E$6:$E$205,MATCH($B2808,Menu!$B$6:$B$205,0)),"")</f>
        <v/>
      </c>
      <c r="F2808" s="8" t="str">
        <f t="shared" si="215"/>
        <v/>
      </c>
      <c r="G2808" s="15" t="str">
        <f>IFERROR(INDEX(Menu!$D$6:$D$205,MATCH($B2808,Menu!$B$6:$B$205,0)),"")</f>
        <v/>
      </c>
      <c r="H2808" s="15" t="str">
        <f t="shared" si="216"/>
        <v/>
      </c>
      <c r="I2808" s="15" t="str">
        <f t="shared" si="217"/>
        <v/>
      </c>
      <c r="J2808" s="10"/>
      <c r="K2808" s="10"/>
      <c r="L2808" t="str">
        <f t="shared" si="218"/>
        <v/>
      </c>
      <c r="M2808" s="14" t="str">
        <f t="shared" si="219"/>
        <v/>
      </c>
    </row>
    <row r="2809" spans="1:13" x14ac:dyDescent="0.25">
      <c r="A2809" s="16"/>
      <c r="B2809" s="10"/>
      <c r="C2809" s="14" t="str">
        <f>IFERROR(INDEX(Menu!$C$6:$C$205,MATCH($B2809,Menu!$B$6:$B$205,0)),"")</f>
        <v/>
      </c>
      <c r="D2809" s="18"/>
      <c r="E2809" s="8" t="str">
        <f>IFERROR(INDEX(Menu!$E$6:$E$205,MATCH($B2809,Menu!$B$6:$B$205,0)),"")</f>
        <v/>
      </c>
      <c r="F2809" s="8" t="str">
        <f t="shared" si="215"/>
        <v/>
      </c>
      <c r="G2809" s="15" t="str">
        <f>IFERROR(INDEX(Menu!$D$6:$D$205,MATCH($B2809,Menu!$B$6:$B$205,0)),"")</f>
        <v/>
      </c>
      <c r="H2809" s="15" t="str">
        <f t="shared" si="216"/>
        <v/>
      </c>
      <c r="I2809" s="15" t="str">
        <f t="shared" si="217"/>
        <v/>
      </c>
      <c r="J2809" s="10"/>
      <c r="K2809" s="10"/>
      <c r="L2809" t="str">
        <f t="shared" si="218"/>
        <v/>
      </c>
      <c r="M2809" s="14" t="str">
        <f t="shared" si="219"/>
        <v/>
      </c>
    </row>
    <row r="2810" spans="1:13" x14ac:dyDescent="0.25">
      <c r="A2810" s="16"/>
      <c r="B2810" s="10"/>
      <c r="C2810" s="14" t="str">
        <f>IFERROR(INDEX(Menu!$C$6:$C$205,MATCH($B2810,Menu!$B$6:$B$205,0)),"")</f>
        <v/>
      </c>
      <c r="D2810" s="18"/>
      <c r="E2810" s="8" t="str">
        <f>IFERROR(INDEX(Menu!$E$6:$E$205,MATCH($B2810,Menu!$B$6:$B$205,0)),"")</f>
        <v/>
      </c>
      <c r="F2810" s="8" t="str">
        <f t="shared" si="215"/>
        <v/>
      </c>
      <c r="G2810" s="15" t="str">
        <f>IFERROR(INDEX(Menu!$D$6:$D$205,MATCH($B2810,Menu!$B$6:$B$205,0)),"")</f>
        <v/>
      </c>
      <c r="H2810" s="15" t="str">
        <f t="shared" si="216"/>
        <v/>
      </c>
      <c r="I2810" s="15" t="str">
        <f t="shared" si="217"/>
        <v/>
      </c>
      <c r="J2810" s="10"/>
      <c r="K2810" s="10"/>
      <c r="L2810" t="str">
        <f t="shared" si="218"/>
        <v/>
      </c>
      <c r="M2810" s="14" t="str">
        <f t="shared" si="219"/>
        <v/>
      </c>
    </row>
    <row r="2811" spans="1:13" x14ac:dyDescent="0.25">
      <c r="A2811" s="16"/>
      <c r="B2811" s="10"/>
      <c r="C2811" s="14" t="str">
        <f>IFERROR(INDEX(Menu!$C$6:$C$205,MATCH($B2811,Menu!$B$6:$B$205,0)),"")</f>
        <v/>
      </c>
      <c r="D2811" s="18"/>
      <c r="E2811" s="8" t="str">
        <f>IFERROR(INDEX(Menu!$E$6:$E$205,MATCH($B2811,Menu!$B$6:$B$205,0)),"")</f>
        <v/>
      </c>
      <c r="F2811" s="8" t="str">
        <f t="shared" si="215"/>
        <v/>
      </c>
      <c r="G2811" s="15" t="str">
        <f>IFERROR(INDEX(Menu!$D$6:$D$205,MATCH($B2811,Menu!$B$6:$B$205,0)),"")</f>
        <v/>
      </c>
      <c r="H2811" s="15" t="str">
        <f t="shared" si="216"/>
        <v/>
      </c>
      <c r="I2811" s="15" t="str">
        <f t="shared" si="217"/>
        <v/>
      </c>
      <c r="J2811" s="10"/>
      <c r="K2811" s="10"/>
      <c r="L2811" t="str">
        <f t="shared" si="218"/>
        <v/>
      </c>
      <c r="M2811" s="14" t="str">
        <f t="shared" si="219"/>
        <v/>
      </c>
    </row>
    <row r="2812" spans="1:13" x14ac:dyDescent="0.25">
      <c r="A2812" s="16"/>
      <c r="B2812" s="10"/>
      <c r="C2812" s="14" t="str">
        <f>IFERROR(INDEX(Menu!$C$6:$C$205,MATCH($B2812,Menu!$B$6:$B$205,0)),"")</f>
        <v/>
      </c>
      <c r="D2812" s="18"/>
      <c r="E2812" s="8" t="str">
        <f>IFERROR(INDEX(Menu!$E$6:$E$205,MATCH($B2812,Menu!$B$6:$B$205,0)),"")</f>
        <v/>
      </c>
      <c r="F2812" s="8" t="str">
        <f t="shared" si="215"/>
        <v/>
      </c>
      <c r="G2812" s="15" t="str">
        <f>IFERROR(INDEX(Menu!$D$6:$D$205,MATCH($B2812,Menu!$B$6:$B$205,0)),"")</f>
        <v/>
      </c>
      <c r="H2812" s="15" t="str">
        <f t="shared" si="216"/>
        <v/>
      </c>
      <c r="I2812" s="15" t="str">
        <f t="shared" si="217"/>
        <v/>
      </c>
      <c r="J2812" s="10"/>
      <c r="K2812" s="10"/>
      <c r="L2812" t="str">
        <f t="shared" si="218"/>
        <v/>
      </c>
      <c r="M2812" s="14" t="str">
        <f t="shared" si="219"/>
        <v/>
      </c>
    </row>
    <row r="2813" spans="1:13" x14ac:dyDescent="0.25">
      <c r="A2813" s="16"/>
      <c r="B2813" s="10"/>
      <c r="C2813" s="14" t="str">
        <f>IFERROR(INDEX(Menu!$C$6:$C$205,MATCH($B2813,Menu!$B$6:$B$205,0)),"")</f>
        <v/>
      </c>
      <c r="D2813" s="18"/>
      <c r="E2813" s="8" t="str">
        <f>IFERROR(INDEX(Menu!$E$6:$E$205,MATCH($B2813,Menu!$B$6:$B$205,0)),"")</f>
        <v/>
      </c>
      <c r="F2813" s="8" t="str">
        <f t="shared" si="215"/>
        <v/>
      </c>
      <c r="G2813" s="15" t="str">
        <f>IFERROR(INDEX(Menu!$D$6:$D$205,MATCH($B2813,Menu!$B$6:$B$205,0)),"")</f>
        <v/>
      </c>
      <c r="H2813" s="15" t="str">
        <f t="shared" si="216"/>
        <v/>
      </c>
      <c r="I2813" s="15" t="str">
        <f t="shared" si="217"/>
        <v/>
      </c>
      <c r="J2813" s="10"/>
      <c r="K2813" s="10"/>
      <c r="L2813" t="str">
        <f t="shared" si="218"/>
        <v/>
      </c>
      <c r="M2813" s="14" t="str">
        <f t="shared" si="219"/>
        <v/>
      </c>
    </row>
    <row r="2814" spans="1:13" x14ac:dyDescent="0.25">
      <c r="A2814" s="16"/>
      <c r="B2814" s="10"/>
      <c r="C2814" s="14" t="str">
        <f>IFERROR(INDEX(Menu!$C$6:$C$205,MATCH($B2814,Menu!$B$6:$B$205,0)),"")</f>
        <v/>
      </c>
      <c r="D2814" s="18"/>
      <c r="E2814" s="8" t="str">
        <f>IFERROR(INDEX(Menu!$E$6:$E$205,MATCH($B2814,Menu!$B$6:$B$205,0)),"")</f>
        <v/>
      </c>
      <c r="F2814" s="8" t="str">
        <f t="shared" si="215"/>
        <v/>
      </c>
      <c r="G2814" s="15" t="str">
        <f>IFERROR(INDEX(Menu!$D$6:$D$205,MATCH($B2814,Menu!$B$6:$B$205,0)),"")</f>
        <v/>
      </c>
      <c r="H2814" s="15" t="str">
        <f t="shared" si="216"/>
        <v/>
      </c>
      <c r="I2814" s="15" t="str">
        <f t="shared" si="217"/>
        <v/>
      </c>
      <c r="J2814" s="10"/>
      <c r="K2814" s="10"/>
      <c r="L2814" t="str">
        <f t="shared" si="218"/>
        <v/>
      </c>
      <c r="M2814" s="14" t="str">
        <f t="shared" si="219"/>
        <v/>
      </c>
    </row>
    <row r="2815" spans="1:13" x14ac:dyDescent="0.25">
      <c r="A2815" s="16"/>
      <c r="B2815" s="10"/>
      <c r="C2815" s="14" t="str">
        <f>IFERROR(INDEX(Menu!$C$6:$C$205,MATCH($B2815,Menu!$B$6:$B$205,0)),"")</f>
        <v/>
      </c>
      <c r="D2815" s="18"/>
      <c r="E2815" s="8" t="str">
        <f>IFERROR(INDEX(Menu!$E$6:$E$205,MATCH($B2815,Menu!$B$6:$B$205,0)),"")</f>
        <v/>
      </c>
      <c r="F2815" s="8" t="str">
        <f t="shared" si="215"/>
        <v/>
      </c>
      <c r="G2815" s="15" t="str">
        <f>IFERROR(INDEX(Menu!$D$6:$D$205,MATCH($B2815,Menu!$B$6:$B$205,0)),"")</f>
        <v/>
      </c>
      <c r="H2815" s="15" t="str">
        <f t="shared" si="216"/>
        <v/>
      </c>
      <c r="I2815" s="15" t="str">
        <f t="shared" si="217"/>
        <v/>
      </c>
      <c r="J2815" s="10"/>
      <c r="K2815" s="10"/>
      <c r="L2815" t="str">
        <f t="shared" si="218"/>
        <v/>
      </c>
      <c r="M2815" s="14" t="str">
        <f t="shared" si="219"/>
        <v/>
      </c>
    </row>
    <row r="2816" spans="1:13" x14ac:dyDescent="0.25">
      <c r="A2816" s="16"/>
      <c r="B2816" s="10"/>
      <c r="C2816" s="14" t="str">
        <f>IFERROR(INDEX(Menu!$C$6:$C$205,MATCH($B2816,Menu!$B$6:$B$205,0)),"")</f>
        <v/>
      </c>
      <c r="D2816" s="18"/>
      <c r="E2816" s="8" t="str">
        <f>IFERROR(INDEX(Menu!$E$6:$E$205,MATCH($B2816,Menu!$B$6:$B$205,0)),"")</f>
        <v/>
      </c>
      <c r="F2816" s="8" t="str">
        <f t="shared" si="215"/>
        <v/>
      </c>
      <c r="G2816" s="15" t="str">
        <f>IFERROR(INDEX(Menu!$D$6:$D$205,MATCH($B2816,Menu!$B$6:$B$205,0)),"")</f>
        <v/>
      </c>
      <c r="H2816" s="15" t="str">
        <f t="shared" si="216"/>
        <v/>
      </c>
      <c r="I2816" s="15" t="str">
        <f t="shared" si="217"/>
        <v/>
      </c>
      <c r="J2816" s="10"/>
      <c r="K2816" s="10"/>
      <c r="L2816" t="str">
        <f t="shared" si="218"/>
        <v/>
      </c>
      <c r="M2816" s="14" t="str">
        <f t="shared" si="219"/>
        <v/>
      </c>
    </row>
    <row r="2817" spans="1:13" x14ac:dyDescent="0.25">
      <c r="A2817" s="16"/>
      <c r="B2817" s="10"/>
      <c r="C2817" s="14" t="str">
        <f>IFERROR(INDEX(Menu!$C$6:$C$205,MATCH($B2817,Menu!$B$6:$B$205,0)),"")</f>
        <v/>
      </c>
      <c r="D2817" s="18"/>
      <c r="E2817" s="8" t="str">
        <f>IFERROR(INDEX(Menu!$E$6:$E$205,MATCH($B2817,Menu!$B$6:$B$205,0)),"")</f>
        <v/>
      </c>
      <c r="F2817" s="8" t="str">
        <f t="shared" si="215"/>
        <v/>
      </c>
      <c r="G2817" s="15" t="str">
        <f>IFERROR(INDEX(Menu!$D$6:$D$205,MATCH($B2817,Menu!$B$6:$B$205,0)),"")</f>
        <v/>
      </c>
      <c r="H2817" s="15" t="str">
        <f t="shared" si="216"/>
        <v/>
      </c>
      <c r="I2817" s="15" t="str">
        <f t="shared" si="217"/>
        <v/>
      </c>
      <c r="J2817" s="10"/>
      <c r="K2817" s="10"/>
      <c r="L2817" t="str">
        <f t="shared" si="218"/>
        <v/>
      </c>
      <c r="M2817" s="14" t="str">
        <f t="shared" si="219"/>
        <v/>
      </c>
    </row>
    <row r="2818" spans="1:13" x14ac:dyDescent="0.25">
      <c r="A2818" s="16"/>
      <c r="B2818" s="10"/>
      <c r="C2818" s="14" t="str">
        <f>IFERROR(INDEX(Menu!$C$6:$C$205,MATCH($B2818,Menu!$B$6:$B$205,0)),"")</f>
        <v/>
      </c>
      <c r="D2818" s="18"/>
      <c r="E2818" s="8" t="str">
        <f>IFERROR(INDEX(Menu!$E$6:$E$205,MATCH($B2818,Menu!$B$6:$B$205,0)),"")</f>
        <v/>
      </c>
      <c r="F2818" s="8" t="str">
        <f t="shared" si="215"/>
        <v/>
      </c>
      <c r="G2818" s="15" t="str">
        <f>IFERROR(INDEX(Menu!$D$6:$D$205,MATCH($B2818,Menu!$B$6:$B$205,0)),"")</f>
        <v/>
      </c>
      <c r="H2818" s="15" t="str">
        <f t="shared" si="216"/>
        <v/>
      </c>
      <c r="I2818" s="15" t="str">
        <f t="shared" si="217"/>
        <v/>
      </c>
      <c r="J2818" s="10"/>
      <c r="K2818" s="10"/>
      <c r="L2818" t="str">
        <f t="shared" si="218"/>
        <v/>
      </c>
      <c r="M2818" s="14" t="str">
        <f t="shared" si="219"/>
        <v/>
      </c>
    </row>
    <row r="2819" spans="1:13" x14ac:dyDescent="0.25">
      <c r="A2819" s="16"/>
      <c r="B2819" s="10"/>
      <c r="C2819" s="14" t="str">
        <f>IFERROR(INDEX(Menu!$C$6:$C$205,MATCH($B2819,Menu!$B$6:$B$205,0)),"")</f>
        <v/>
      </c>
      <c r="D2819" s="18"/>
      <c r="E2819" s="8" t="str">
        <f>IFERROR(INDEX(Menu!$E$6:$E$205,MATCH($B2819,Menu!$B$6:$B$205,0)),"")</f>
        <v/>
      </c>
      <c r="F2819" s="8" t="str">
        <f t="shared" si="215"/>
        <v/>
      </c>
      <c r="G2819" s="15" t="str">
        <f>IFERROR(INDEX(Menu!$D$6:$D$205,MATCH($B2819,Menu!$B$6:$B$205,0)),"")</f>
        <v/>
      </c>
      <c r="H2819" s="15" t="str">
        <f t="shared" si="216"/>
        <v/>
      </c>
      <c r="I2819" s="15" t="str">
        <f t="shared" si="217"/>
        <v/>
      </c>
      <c r="J2819" s="10"/>
      <c r="K2819" s="10"/>
      <c r="L2819" t="str">
        <f t="shared" si="218"/>
        <v/>
      </c>
      <c r="M2819" s="14" t="str">
        <f t="shared" si="219"/>
        <v/>
      </c>
    </row>
    <row r="2820" spans="1:13" x14ac:dyDescent="0.25">
      <c r="A2820" s="16"/>
      <c r="B2820" s="10"/>
      <c r="C2820" s="14" t="str">
        <f>IFERROR(INDEX(Menu!$C$6:$C$205,MATCH($B2820,Menu!$B$6:$B$205,0)),"")</f>
        <v/>
      </c>
      <c r="D2820" s="18"/>
      <c r="E2820" s="8" t="str">
        <f>IFERROR(INDEX(Menu!$E$6:$E$205,MATCH($B2820,Menu!$B$6:$B$205,0)),"")</f>
        <v/>
      </c>
      <c r="F2820" s="8" t="str">
        <f t="shared" si="215"/>
        <v/>
      </c>
      <c r="G2820" s="15" t="str">
        <f>IFERROR(INDEX(Menu!$D$6:$D$205,MATCH($B2820,Menu!$B$6:$B$205,0)),"")</f>
        <v/>
      </c>
      <c r="H2820" s="15" t="str">
        <f t="shared" si="216"/>
        <v/>
      </c>
      <c r="I2820" s="15" t="str">
        <f t="shared" si="217"/>
        <v/>
      </c>
      <c r="J2820" s="10"/>
      <c r="K2820" s="10"/>
      <c r="L2820" t="str">
        <f t="shared" si="218"/>
        <v/>
      </c>
      <c r="M2820" s="14" t="str">
        <f t="shared" si="219"/>
        <v/>
      </c>
    </row>
    <row r="2821" spans="1:13" x14ac:dyDescent="0.25">
      <c r="A2821" s="16"/>
      <c r="B2821" s="10"/>
      <c r="C2821" s="14" t="str">
        <f>IFERROR(INDEX(Menu!$C$6:$C$205,MATCH($B2821,Menu!$B$6:$B$205,0)),"")</f>
        <v/>
      </c>
      <c r="D2821" s="18"/>
      <c r="E2821" s="8" t="str">
        <f>IFERROR(INDEX(Menu!$E$6:$E$205,MATCH($B2821,Menu!$B$6:$B$205,0)),"")</f>
        <v/>
      </c>
      <c r="F2821" s="8" t="str">
        <f t="shared" si="215"/>
        <v/>
      </c>
      <c r="G2821" s="15" t="str">
        <f>IFERROR(INDEX(Menu!$D$6:$D$205,MATCH($B2821,Menu!$B$6:$B$205,0)),"")</f>
        <v/>
      </c>
      <c r="H2821" s="15" t="str">
        <f t="shared" si="216"/>
        <v/>
      </c>
      <c r="I2821" s="15" t="str">
        <f t="shared" si="217"/>
        <v/>
      </c>
      <c r="J2821" s="10"/>
      <c r="K2821" s="10"/>
      <c r="L2821" t="str">
        <f t="shared" si="218"/>
        <v/>
      </c>
      <c r="M2821" s="14" t="str">
        <f t="shared" si="219"/>
        <v/>
      </c>
    </row>
    <row r="2822" spans="1:13" x14ac:dyDescent="0.25">
      <c r="A2822" s="16"/>
      <c r="B2822" s="10"/>
      <c r="C2822" s="14" t="str">
        <f>IFERROR(INDEX(Menu!$C$6:$C$205,MATCH($B2822,Menu!$B$6:$B$205,0)),"")</f>
        <v/>
      </c>
      <c r="D2822" s="18"/>
      <c r="E2822" s="8" t="str">
        <f>IFERROR(INDEX(Menu!$E$6:$E$205,MATCH($B2822,Menu!$B$6:$B$205,0)),"")</f>
        <v/>
      </c>
      <c r="F2822" s="8" t="str">
        <f t="shared" ref="F2822:F2885" si="220">IF(OR($D2822="",$E2822=""),"",$D2822*$E2822)</f>
        <v/>
      </c>
      <c r="G2822" s="15" t="str">
        <f>IFERROR(INDEX(Menu!$D$6:$D$205,MATCH($B2822,Menu!$B$6:$B$205,0)),"")</f>
        <v/>
      </c>
      <c r="H2822" s="15" t="str">
        <f t="shared" ref="H2822:H2885" si="221">IF(OR($D2822="",$G2822=""),"",$D2822*$G2822)</f>
        <v/>
      </c>
      <c r="I2822" s="15" t="str">
        <f t="shared" ref="I2822:I2885" si="222">IF(OR($F2822="",$H2822=""),"",$F2822-$H2822)</f>
        <v/>
      </c>
      <c r="J2822" s="10"/>
      <c r="K2822" s="10"/>
      <c r="L2822" t="str">
        <f t="shared" ref="L2822:L2885" si="223">IF($A2822="","",CHOOSE(WEEKDAY($A2822,2),"Lunes","Martes","Miercoles","Jueves","Viernes","Sabado","Domingo"))</f>
        <v/>
      </c>
      <c r="M2822" s="14" t="str">
        <f t="shared" ref="M2822:M2885" si="224">IF($A2822="","",TEXT($A2822,"YYYY-MM"))</f>
        <v/>
      </c>
    </row>
    <row r="2823" spans="1:13" x14ac:dyDescent="0.25">
      <c r="A2823" s="16"/>
      <c r="B2823" s="10"/>
      <c r="C2823" s="14" t="str">
        <f>IFERROR(INDEX(Menu!$C$6:$C$205,MATCH($B2823,Menu!$B$6:$B$205,0)),"")</f>
        <v/>
      </c>
      <c r="D2823" s="18"/>
      <c r="E2823" s="8" t="str">
        <f>IFERROR(INDEX(Menu!$E$6:$E$205,MATCH($B2823,Menu!$B$6:$B$205,0)),"")</f>
        <v/>
      </c>
      <c r="F2823" s="8" t="str">
        <f t="shared" si="220"/>
        <v/>
      </c>
      <c r="G2823" s="15" t="str">
        <f>IFERROR(INDEX(Menu!$D$6:$D$205,MATCH($B2823,Menu!$B$6:$B$205,0)),"")</f>
        <v/>
      </c>
      <c r="H2823" s="15" t="str">
        <f t="shared" si="221"/>
        <v/>
      </c>
      <c r="I2823" s="15" t="str">
        <f t="shared" si="222"/>
        <v/>
      </c>
      <c r="J2823" s="10"/>
      <c r="K2823" s="10"/>
      <c r="L2823" t="str">
        <f t="shared" si="223"/>
        <v/>
      </c>
      <c r="M2823" s="14" t="str">
        <f t="shared" si="224"/>
        <v/>
      </c>
    </row>
    <row r="2824" spans="1:13" x14ac:dyDescent="0.25">
      <c r="A2824" s="16"/>
      <c r="B2824" s="10"/>
      <c r="C2824" s="14" t="str">
        <f>IFERROR(INDEX(Menu!$C$6:$C$205,MATCH($B2824,Menu!$B$6:$B$205,0)),"")</f>
        <v/>
      </c>
      <c r="D2824" s="18"/>
      <c r="E2824" s="8" t="str">
        <f>IFERROR(INDEX(Menu!$E$6:$E$205,MATCH($B2824,Menu!$B$6:$B$205,0)),"")</f>
        <v/>
      </c>
      <c r="F2824" s="8" t="str">
        <f t="shared" si="220"/>
        <v/>
      </c>
      <c r="G2824" s="15" t="str">
        <f>IFERROR(INDEX(Menu!$D$6:$D$205,MATCH($B2824,Menu!$B$6:$B$205,0)),"")</f>
        <v/>
      </c>
      <c r="H2824" s="15" t="str">
        <f t="shared" si="221"/>
        <v/>
      </c>
      <c r="I2824" s="15" t="str">
        <f t="shared" si="222"/>
        <v/>
      </c>
      <c r="J2824" s="10"/>
      <c r="K2824" s="10"/>
      <c r="L2824" t="str">
        <f t="shared" si="223"/>
        <v/>
      </c>
      <c r="M2824" s="14" t="str">
        <f t="shared" si="224"/>
        <v/>
      </c>
    </row>
    <row r="2825" spans="1:13" x14ac:dyDescent="0.25">
      <c r="A2825" s="16"/>
      <c r="B2825" s="10"/>
      <c r="C2825" s="14" t="str">
        <f>IFERROR(INDEX(Menu!$C$6:$C$205,MATCH($B2825,Menu!$B$6:$B$205,0)),"")</f>
        <v/>
      </c>
      <c r="D2825" s="18"/>
      <c r="E2825" s="8" t="str">
        <f>IFERROR(INDEX(Menu!$E$6:$E$205,MATCH($B2825,Menu!$B$6:$B$205,0)),"")</f>
        <v/>
      </c>
      <c r="F2825" s="8" t="str">
        <f t="shared" si="220"/>
        <v/>
      </c>
      <c r="G2825" s="15" t="str">
        <f>IFERROR(INDEX(Menu!$D$6:$D$205,MATCH($B2825,Menu!$B$6:$B$205,0)),"")</f>
        <v/>
      </c>
      <c r="H2825" s="15" t="str">
        <f t="shared" si="221"/>
        <v/>
      </c>
      <c r="I2825" s="15" t="str">
        <f t="shared" si="222"/>
        <v/>
      </c>
      <c r="J2825" s="10"/>
      <c r="K2825" s="10"/>
      <c r="L2825" t="str">
        <f t="shared" si="223"/>
        <v/>
      </c>
      <c r="M2825" s="14" t="str">
        <f t="shared" si="224"/>
        <v/>
      </c>
    </row>
    <row r="2826" spans="1:13" x14ac:dyDescent="0.25">
      <c r="A2826" s="16"/>
      <c r="B2826" s="10"/>
      <c r="C2826" s="14" t="str">
        <f>IFERROR(INDEX(Menu!$C$6:$C$205,MATCH($B2826,Menu!$B$6:$B$205,0)),"")</f>
        <v/>
      </c>
      <c r="D2826" s="18"/>
      <c r="E2826" s="8" t="str">
        <f>IFERROR(INDEX(Menu!$E$6:$E$205,MATCH($B2826,Menu!$B$6:$B$205,0)),"")</f>
        <v/>
      </c>
      <c r="F2826" s="8" t="str">
        <f t="shared" si="220"/>
        <v/>
      </c>
      <c r="G2826" s="15" t="str">
        <f>IFERROR(INDEX(Menu!$D$6:$D$205,MATCH($B2826,Menu!$B$6:$B$205,0)),"")</f>
        <v/>
      </c>
      <c r="H2826" s="15" t="str">
        <f t="shared" si="221"/>
        <v/>
      </c>
      <c r="I2826" s="15" t="str">
        <f t="shared" si="222"/>
        <v/>
      </c>
      <c r="J2826" s="10"/>
      <c r="K2826" s="10"/>
      <c r="L2826" t="str">
        <f t="shared" si="223"/>
        <v/>
      </c>
      <c r="M2826" s="14" t="str">
        <f t="shared" si="224"/>
        <v/>
      </c>
    </row>
    <row r="2827" spans="1:13" x14ac:dyDescent="0.25">
      <c r="A2827" s="16"/>
      <c r="B2827" s="10"/>
      <c r="C2827" s="14" t="str">
        <f>IFERROR(INDEX(Menu!$C$6:$C$205,MATCH($B2827,Menu!$B$6:$B$205,0)),"")</f>
        <v/>
      </c>
      <c r="D2827" s="18"/>
      <c r="E2827" s="8" t="str">
        <f>IFERROR(INDEX(Menu!$E$6:$E$205,MATCH($B2827,Menu!$B$6:$B$205,0)),"")</f>
        <v/>
      </c>
      <c r="F2827" s="8" t="str">
        <f t="shared" si="220"/>
        <v/>
      </c>
      <c r="G2827" s="15" t="str">
        <f>IFERROR(INDEX(Menu!$D$6:$D$205,MATCH($B2827,Menu!$B$6:$B$205,0)),"")</f>
        <v/>
      </c>
      <c r="H2827" s="15" t="str">
        <f t="shared" si="221"/>
        <v/>
      </c>
      <c r="I2827" s="15" t="str">
        <f t="shared" si="222"/>
        <v/>
      </c>
      <c r="J2827" s="10"/>
      <c r="K2827" s="10"/>
      <c r="L2827" t="str">
        <f t="shared" si="223"/>
        <v/>
      </c>
      <c r="M2827" s="14" t="str">
        <f t="shared" si="224"/>
        <v/>
      </c>
    </row>
    <row r="2828" spans="1:13" x14ac:dyDescent="0.25">
      <c r="A2828" s="16"/>
      <c r="B2828" s="10"/>
      <c r="C2828" s="14" t="str">
        <f>IFERROR(INDEX(Menu!$C$6:$C$205,MATCH($B2828,Menu!$B$6:$B$205,0)),"")</f>
        <v/>
      </c>
      <c r="D2828" s="18"/>
      <c r="E2828" s="8" t="str">
        <f>IFERROR(INDEX(Menu!$E$6:$E$205,MATCH($B2828,Menu!$B$6:$B$205,0)),"")</f>
        <v/>
      </c>
      <c r="F2828" s="8" t="str">
        <f t="shared" si="220"/>
        <v/>
      </c>
      <c r="G2828" s="15" t="str">
        <f>IFERROR(INDEX(Menu!$D$6:$D$205,MATCH($B2828,Menu!$B$6:$B$205,0)),"")</f>
        <v/>
      </c>
      <c r="H2828" s="15" t="str">
        <f t="shared" si="221"/>
        <v/>
      </c>
      <c r="I2828" s="15" t="str">
        <f t="shared" si="222"/>
        <v/>
      </c>
      <c r="J2828" s="10"/>
      <c r="K2828" s="10"/>
      <c r="L2828" t="str">
        <f t="shared" si="223"/>
        <v/>
      </c>
      <c r="M2828" s="14" t="str">
        <f t="shared" si="224"/>
        <v/>
      </c>
    </row>
    <row r="2829" spans="1:13" x14ac:dyDescent="0.25">
      <c r="A2829" s="16"/>
      <c r="B2829" s="10"/>
      <c r="C2829" s="14" t="str">
        <f>IFERROR(INDEX(Menu!$C$6:$C$205,MATCH($B2829,Menu!$B$6:$B$205,0)),"")</f>
        <v/>
      </c>
      <c r="D2829" s="18"/>
      <c r="E2829" s="8" t="str">
        <f>IFERROR(INDEX(Menu!$E$6:$E$205,MATCH($B2829,Menu!$B$6:$B$205,0)),"")</f>
        <v/>
      </c>
      <c r="F2829" s="8" t="str">
        <f t="shared" si="220"/>
        <v/>
      </c>
      <c r="G2829" s="15" t="str">
        <f>IFERROR(INDEX(Menu!$D$6:$D$205,MATCH($B2829,Menu!$B$6:$B$205,0)),"")</f>
        <v/>
      </c>
      <c r="H2829" s="15" t="str">
        <f t="shared" si="221"/>
        <v/>
      </c>
      <c r="I2829" s="15" t="str">
        <f t="shared" si="222"/>
        <v/>
      </c>
      <c r="J2829" s="10"/>
      <c r="K2829" s="10"/>
      <c r="L2829" t="str">
        <f t="shared" si="223"/>
        <v/>
      </c>
      <c r="M2829" s="14" t="str">
        <f t="shared" si="224"/>
        <v/>
      </c>
    </row>
    <row r="2830" spans="1:13" x14ac:dyDescent="0.25">
      <c r="A2830" s="16"/>
      <c r="B2830" s="10"/>
      <c r="C2830" s="14" t="str">
        <f>IFERROR(INDEX(Menu!$C$6:$C$205,MATCH($B2830,Menu!$B$6:$B$205,0)),"")</f>
        <v/>
      </c>
      <c r="D2830" s="18"/>
      <c r="E2830" s="8" t="str">
        <f>IFERROR(INDEX(Menu!$E$6:$E$205,MATCH($B2830,Menu!$B$6:$B$205,0)),"")</f>
        <v/>
      </c>
      <c r="F2830" s="8" t="str">
        <f t="shared" si="220"/>
        <v/>
      </c>
      <c r="G2830" s="15" t="str">
        <f>IFERROR(INDEX(Menu!$D$6:$D$205,MATCH($B2830,Menu!$B$6:$B$205,0)),"")</f>
        <v/>
      </c>
      <c r="H2830" s="15" t="str">
        <f t="shared" si="221"/>
        <v/>
      </c>
      <c r="I2830" s="15" t="str">
        <f t="shared" si="222"/>
        <v/>
      </c>
      <c r="J2830" s="10"/>
      <c r="K2830" s="10"/>
      <c r="L2830" t="str">
        <f t="shared" si="223"/>
        <v/>
      </c>
      <c r="M2830" s="14" t="str">
        <f t="shared" si="224"/>
        <v/>
      </c>
    </row>
    <row r="2831" spans="1:13" x14ac:dyDescent="0.25">
      <c r="A2831" s="16"/>
      <c r="B2831" s="10"/>
      <c r="C2831" s="14" t="str">
        <f>IFERROR(INDEX(Menu!$C$6:$C$205,MATCH($B2831,Menu!$B$6:$B$205,0)),"")</f>
        <v/>
      </c>
      <c r="D2831" s="18"/>
      <c r="E2831" s="8" t="str">
        <f>IFERROR(INDEX(Menu!$E$6:$E$205,MATCH($B2831,Menu!$B$6:$B$205,0)),"")</f>
        <v/>
      </c>
      <c r="F2831" s="8" t="str">
        <f t="shared" si="220"/>
        <v/>
      </c>
      <c r="G2831" s="15" t="str">
        <f>IFERROR(INDEX(Menu!$D$6:$D$205,MATCH($B2831,Menu!$B$6:$B$205,0)),"")</f>
        <v/>
      </c>
      <c r="H2831" s="15" t="str">
        <f t="shared" si="221"/>
        <v/>
      </c>
      <c r="I2831" s="15" t="str">
        <f t="shared" si="222"/>
        <v/>
      </c>
      <c r="J2831" s="10"/>
      <c r="K2831" s="10"/>
      <c r="L2831" t="str">
        <f t="shared" si="223"/>
        <v/>
      </c>
      <c r="M2831" s="14" t="str">
        <f t="shared" si="224"/>
        <v/>
      </c>
    </row>
    <row r="2832" spans="1:13" x14ac:dyDescent="0.25">
      <c r="A2832" s="16"/>
      <c r="B2832" s="10"/>
      <c r="C2832" s="14" t="str">
        <f>IFERROR(INDEX(Menu!$C$6:$C$205,MATCH($B2832,Menu!$B$6:$B$205,0)),"")</f>
        <v/>
      </c>
      <c r="D2832" s="18"/>
      <c r="E2832" s="8" t="str">
        <f>IFERROR(INDEX(Menu!$E$6:$E$205,MATCH($B2832,Menu!$B$6:$B$205,0)),"")</f>
        <v/>
      </c>
      <c r="F2832" s="8" t="str">
        <f t="shared" si="220"/>
        <v/>
      </c>
      <c r="G2832" s="15" t="str">
        <f>IFERROR(INDEX(Menu!$D$6:$D$205,MATCH($B2832,Menu!$B$6:$B$205,0)),"")</f>
        <v/>
      </c>
      <c r="H2832" s="15" t="str">
        <f t="shared" si="221"/>
        <v/>
      </c>
      <c r="I2832" s="15" t="str">
        <f t="shared" si="222"/>
        <v/>
      </c>
      <c r="J2832" s="10"/>
      <c r="K2832" s="10"/>
      <c r="L2832" t="str">
        <f t="shared" si="223"/>
        <v/>
      </c>
      <c r="M2832" s="14" t="str">
        <f t="shared" si="224"/>
        <v/>
      </c>
    </row>
    <row r="2833" spans="1:13" x14ac:dyDescent="0.25">
      <c r="A2833" s="16"/>
      <c r="B2833" s="10"/>
      <c r="C2833" s="14" t="str">
        <f>IFERROR(INDEX(Menu!$C$6:$C$205,MATCH($B2833,Menu!$B$6:$B$205,0)),"")</f>
        <v/>
      </c>
      <c r="D2833" s="18"/>
      <c r="E2833" s="8" t="str">
        <f>IFERROR(INDEX(Menu!$E$6:$E$205,MATCH($B2833,Menu!$B$6:$B$205,0)),"")</f>
        <v/>
      </c>
      <c r="F2833" s="8" t="str">
        <f t="shared" si="220"/>
        <v/>
      </c>
      <c r="G2833" s="15" t="str">
        <f>IFERROR(INDEX(Menu!$D$6:$D$205,MATCH($B2833,Menu!$B$6:$B$205,0)),"")</f>
        <v/>
      </c>
      <c r="H2833" s="15" t="str">
        <f t="shared" si="221"/>
        <v/>
      </c>
      <c r="I2833" s="15" t="str">
        <f t="shared" si="222"/>
        <v/>
      </c>
      <c r="J2833" s="10"/>
      <c r="K2833" s="10"/>
      <c r="L2833" t="str">
        <f t="shared" si="223"/>
        <v/>
      </c>
      <c r="M2833" s="14" t="str">
        <f t="shared" si="224"/>
        <v/>
      </c>
    </row>
    <row r="2834" spans="1:13" x14ac:dyDescent="0.25">
      <c r="A2834" s="16"/>
      <c r="B2834" s="10"/>
      <c r="C2834" s="14" t="str">
        <f>IFERROR(INDEX(Menu!$C$6:$C$205,MATCH($B2834,Menu!$B$6:$B$205,0)),"")</f>
        <v/>
      </c>
      <c r="D2834" s="18"/>
      <c r="E2834" s="8" t="str">
        <f>IFERROR(INDEX(Menu!$E$6:$E$205,MATCH($B2834,Menu!$B$6:$B$205,0)),"")</f>
        <v/>
      </c>
      <c r="F2834" s="8" t="str">
        <f t="shared" si="220"/>
        <v/>
      </c>
      <c r="G2834" s="15" t="str">
        <f>IFERROR(INDEX(Menu!$D$6:$D$205,MATCH($B2834,Menu!$B$6:$B$205,0)),"")</f>
        <v/>
      </c>
      <c r="H2834" s="15" t="str">
        <f t="shared" si="221"/>
        <v/>
      </c>
      <c r="I2834" s="15" t="str">
        <f t="shared" si="222"/>
        <v/>
      </c>
      <c r="J2834" s="10"/>
      <c r="K2834" s="10"/>
      <c r="L2834" t="str">
        <f t="shared" si="223"/>
        <v/>
      </c>
      <c r="M2834" s="14" t="str">
        <f t="shared" si="224"/>
        <v/>
      </c>
    </row>
    <row r="2835" spans="1:13" x14ac:dyDescent="0.25">
      <c r="A2835" s="16"/>
      <c r="B2835" s="10"/>
      <c r="C2835" s="14" t="str">
        <f>IFERROR(INDEX(Menu!$C$6:$C$205,MATCH($B2835,Menu!$B$6:$B$205,0)),"")</f>
        <v/>
      </c>
      <c r="D2835" s="18"/>
      <c r="E2835" s="8" t="str">
        <f>IFERROR(INDEX(Menu!$E$6:$E$205,MATCH($B2835,Menu!$B$6:$B$205,0)),"")</f>
        <v/>
      </c>
      <c r="F2835" s="8" t="str">
        <f t="shared" si="220"/>
        <v/>
      </c>
      <c r="G2835" s="15" t="str">
        <f>IFERROR(INDEX(Menu!$D$6:$D$205,MATCH($B2835,Menu!$B$6:$B$205,0)),"")</f>
        <v/>
      </c>
      <c r="H2835" s="15" t="str">
        <f t="shared" si="221"/>
        <v/>
      </c>
      <c r="I2835" s="15" t="str">
        <f t="shared" si="222"/>
        <v/>
      </c>
      <c r="J2835" s="10"/>
      <c r="K2835" s="10"/>
      <c r="L2835" t="str">
        <f t="shared" si="223"/>
        <v/>
      </c>
      <c r="M2835" s="14" t="str">
        <f t="shared" si="224"/>
        <v/>
      </c>
    </row>
    <row r="2836" spans="1:13" x14ac:dyDescent="0.25">
      <c r="A2836" s="16"/>
      <c r="B2836" s="10"/>
      <c r="C2836" s="14" t="str">
        <f>IFERROR(INDEX(Menu!$C$6:$C$205,MATCH($B2836,Menu!$B$6:$B$205,0)),"")</f>
        <v/>
      </c>
      <c r="D2836" s="18"/>
      <c r="E2836" s="8" t="str">
        <f>IFERROR(INDEX(Menu!$E$6:$E$205,MATCH($B2836,Menu!$B$6:$B$205,0)),"")</f>
        <v/>
      </c>
      <c r="F2836" s="8" t="str">
        <f t="shared" si="220"/>
        <v/>
      </c>
      <c r="G2836" s="15" t="str">
        <f>IFERROR(INDEX(Menu!$D$6:$D$205,MATCH($B2836,Menu!$B$6:$B$205,0)),"")</f>
        <v/>
      </c>
      <c r="H2836" s="15" t="str">
        <f t="shared" si="221"/>
        <v/>
      </c>
      <c r="I2836" s="15" t="str">
        <f t="shared" si="222"/>
        <v/>
      </c>
      <c r="J2836" s="10"/>
      <c r="K2836" s="10"/>
      <c r="L2836" t="str">
        <f t="shared" si="223"/>
        <v/>
      </c>
      <c r="M2836" s="14" t="str">
        <f t="shared" si="224"/>
        <v/>
      </c>
    </row>
    <row r="2837" spans="1:13" x14ac:dyDescent="0.25">
      <c r="A2837" s="16"/>
      <c r="B2837" s="10"/>
      <c r="C2837" s="14" t="str">
        <f>IFERROR(INDEX(Menu!$C$6:$C$205,MATCH($B2837,Menu!$B$6:$B$205,0)),"")</f>
        <v/>
      </c>
      <c r="D2837" s="18"/>
      <c r="E2837" s="8" t="str">
        <f>IFERROR(INDEX(Menu!$E$6:$E$205,MATCH($B2837,Menu!$B$6:$B$205,0)),"")</f>
        <v/>
      </c>
      <c r="F2837" s="8" t="str">
        <f t="shared" si="220"/>
        <v/>
      </c>
      <c r="G2837" s="15" t="str">
        <f>IFERROR(INDEX(Menu!$D$6:$D$205,MATCH($B2837,Menu!$B$6:$B$205,0)),"")</f>
        <v/>
      </c>
      <c r="H2837" s="15" t="str">
        <f t="shared" si="221"/>
        <v/>
      </c>
      <c r="I2837" s="15" t="str">
        <f t="shared" si="222"/>
        <v/>
      </c>
      <c r="J2837" s="10"/>
      <c r="K2837" s="10"/>
      <c r="L2837" t="str">
        <f t="shared" si="223"/>
        <v/>
      </c>
      <c r="M2837" s="14" t="str">
        <f t="shared" si="224"/>
        <v/>
      </c>
    </row>
    <row r="2838" spans="1:13" x14ac:dyDescent="0.25">
      <c r="A2838" s="16"/>
      <c r="B2838" s="10"/>
      <c r="C2838" s="14" t="str">
        <f>IFERROR(INDEX(Menu!$C$6:$C$205,MATCH($B2838,Menu!$B$6:$B$205,0)),"")</f>
        <v/>
      </c>
      <c r="D2838" s="18"/>
      <c r="E2838" s="8" t="str">
        <f>IFERROR(INDEX(Menu!$E$6:$E$205,MATCH($B2838,Menu!$B$6:$B$205,0)),"")</f>
        <v/>
      </c>
      <c r="F2838" s="8" t="str">
        <f t="shared" si="220"/>
        <v/>
      </c>
      <c r="G2838" s="15" t="str">
        <f>IFERROR(INDEX(Menu!$D$6:$D$205,MATCH($B2838,Menu!$B$6:$B$205,0)),"")</f>
        <v/>
      </c>
      <c r="H2838" s="15" t="str">
        <f t="shared" si="221"/>
        <v/>
      </c>
      <c r="I2838" s="15" t="str">
        <f t="shared" si="222"/>
        <v/>
      </c>
      <c r="J2838" s="10"/>
      <c r="K2838" s="10"/>
      <c r="L2838" t="str">
        <f t="shared" si="223"/>
        <v/>
      </c>
      <c r="M2838" s="14" t="str">
        <f t="shared" si="224"/>
        <v/>
      </c>
    </row>
    <row r="2839" spans="1:13" x14ac:dyDescent="0.25">
      <c r="A2839" s="16"/>
      <c r="B2839" s="10"/>
      <c r="C2839" s="14" t="str">
        <f>IFERROR(INDEX(Menu!$C$6:$C$205,MATCH($B2839,Menu!$B$6:$B$205,0)),"")</f>
        <v/>
      </c>
      <c r="D2839" s="18"/>
      <c r="E2839" s="8" t="str">
        <f>IFERROR(INDEX(Menu!$E$6:$E$205,MATCH($B2839,Menu!$B$6:$B$205,0)),"")</f>
        <v/>
      </c>
      <c r="F2839" s="8" t="str">
        <f t="shared" si="220"/>
        <v/>
      </c>
      <c r="G2839" s="15" t="str">
        <f>IFERROR(INDEX(Menu!$D$6:$D$205,MATCH($B2839,Menu!$B$6:$B$205,0)),"")</f>
        <v/>
      </c>
      <c r="H2839" s="15" t="str">
        <f t="shared" si="221"/>
        <v/>
      </c>
      <c r="I2839" s="15" t="str">
        <f t="shared" si="222"/>
        <v/>
      </c>
      <c r="J2839" s="10"/>
      <c r="K2839" s="10"/>
      <c r="L2839" t="str">
        <f t="shared" si="223"/>
        <v/>
      </c>
      <c r="M2839" s="14" t="str">
        <f t="shared" si="224"/>
        <v/>
      </c>
    </row>
    <row r="2840" spans="1:13" x14ac:dyDescent="0.25">
      <c r="A2840" s="16"/>
      <c r="B2840" s="10"/>
      <c r="C2840" s="14" t="str">
        <f>IFERROR(INDEX(Menu!$C$6:$C$205,MATCH($B2840,Menu!$B$6:$B$205,0)),"")</f>
        <v/>
      </c>
      <c r="D2840" s="18"/>
      <c r="E2840" s="8" t="str">
        <f>IFERROR(INDEX(Menu!$E$6:$E$205,MATCH($B2840,Menu!$B$6:$B$205,0)),"")</f>
        <v/>
      </c>
      <c r="F2840" s="8" t="str">
        <f t="shared" si="220"/>
        <v/>
      </c>
      <c r="G2840" s="15" t="str">
        <f>IFERROR(INDEX(Menu!$D$6:$D$205,MATCH($B2840,Menu!$B$6:$B$205,0)),"")</f>
        <v/>
      </c>
      <c r="H2840" s="15" t="str">
        <f t="shared" si="221"/>
        <v/>
      </c>
      <c r="I2840" s="15" t="str">
        <f t="shared" si="222"/>
        <v/>
      </c>
      <c r="J2840" s="10"/>
      <c r="K2840" s="10"/>
      <c r="L2840" t="str">
        <f t="shared" si="223"/>
        <v/>
      </c>
      <c r="M2840" s="14" t="str">
        <f t="shared" si="224"/>
        <v/>
      </c>
    </row>
    <row r="2841" spans="1:13" x14ac:dyDescent="0.25">
      <c r="A2841" s="16"/>
      <c r="B2841" s="10"/>
      <c r="C2841" s="14" t="str">
        <f>IFERROR(INDEX(Menu!$C$6:$C$205,MATCH($B2841,Menu!$B$6:$B$205,0)),"")</f>
        <v/>
      </c>
      <c r="D2841" s="18"/>
      <c r="E2841" s="8" t="str">
        <f>IFERROR(INDEX(Menu!$E$6:$E$205,MATCH($B2841,Menu!$B$6:$B$205,0)),"")</f>
        <v/>
      </c>
      <c r="F2841" s="8" t="str">
        <f t="shared" si="220"/>
        <v/>
      </c>
      <c r="G2841" s="15" t="str">
        <f>IFERROR(INDEX(Menu!$D$6:$D$205,MATCH($B2841,Menu!$B$6:$B$205,0)),"")</f>
        <v/>
      </c>
      <c r="H2841" s="15" t="str">
        <f t="shared" si="221"/>
        <v/>
      </c>
      <c r="I2841" s="15" t="str">
        <f t="shared" si="222"/>
        <v/>
      </c>
      <c r="J2841" s="10"/>
      <c r="K2841" s="10"/>
      <c r="L2841" t="str">
        <f t="shared" si="223"/>
        <v/>
      </c>
      <c r="M2841" s="14" t="str">
        <f t="shared" si="224"/>
        <v/>
      </c>
    </row>
    <row r="2842" spans="1:13" x14ac:dyDescent="0.25">
      <c r="A2842" s="16"/>
      <c r="B2842" s="10"/>
      <c r="C2842" s="14" t="str">
        <f>IFERROR(INDEX(Menu!$C$6:$C$205,MATCH($B2842,Menu!$B$6:$B$205,0)),"")</f>
        <v/>
      </c>
      <c r="D2842" s="18"/>
      <c r="E2842" s="8" t="str">
        <f>IFERROR(INDEX(Menu!$E$6:$E$205,MATCH($B2842,Menu!$B$6:$B$205,0)),"")</f>
        <v/>
      </c>
      <c r="F2842" s="8" t="str">
        <f t="shared" si="220"/>
        <v/>
      </c>
      <c r="G2842" s="15" t="str">
        <f>IFERROR(INDEX(Menu!$D$6:$D$205,MATCH($B2842,Menu!$B$6:$B$205,0)),"")</f>
        <v/>
      </c>
      <c r="H2842" s="15" t="str">
        <f t="shared" si="221"/>
        <v/>
      </c>
      <c r="I2842" s="15" t="str">
        <f t="shared" si="222"/>
        <v/>
      </c>
      <c r="J2842" s="10"/>
      <c r="K2842" s="10"/>
      <c r="L2842" t="str">
        <f t="shared" si="223"/>
        <v/>
      </c>
      <c r="M2842" s="14" t="str">
        <f t="shared" si="224"/>
        <v/>
      </c>
    </row>
    <row r="2843" spans="1:13" x14ac:dyDescent="0.25">
      <c r="A2843" s="16"/>
      <c r="B2843" s="10"/>
      <c r="C2843" s="14" t="str">
        <f>IFERROR(INDEX(Menu!$C$6:$C$205,MATCH($B2843,Menu!$B$6:$B$205,0)),"")</f>
        <v/>
      </c>
      <c r="D2843" s="18"/>
      <c r="E2843" s="8" t="str">
        <f>IFERROR(INDEX(Menu!$E$6:$E$205,MATCH($B2843,Menu!$B$6:$B$205,0)),"")</f>
        <v/>
      </c>
      <c r="F2843" s="8" t="str">
        <f t="shared" si="220"/>
        <v/>
      </c>
      <c r="G2843" s="15" t="str">
        <f>IFERROR(INDEX(Menu!$D$6:$D$205,MATCH($B2843,Menu!$B$6:$B$205,0)),"")</f>
        <v/>
      </c>
      <c r="H2843" s="15" t="str">
        <f t="shared" si="221"/>
        <v/>
      </c>
      <c r="I2843" s="15" t="str">
        <f t="shared" si="222"/>
        <v/>
      </c>
      <c r="J2843" s="10"/>
      <c r="K2843" s="10"/>
      <c r="L2843" t="str">
        <f t="shared" si="223"/>
        <v/>
      </c>
      <c r="M2843" s="14" t="str">
        <f t="shared" si="224"/>
        <v/>
      </c>
    </row>
    <row r="2844" spans="1:13" x14ac:dyDescent="0.25">
      <c r="A2844" s="16"/>
      <c r="B2844" s="10"/>
      <c r="C2844" s="14" t="str">
        <f>IFERROR(INDEX(Menu!$C$6:$C$205,MATCH($B2844,Menu!$B$6:$B$205,0)),"")</f>
        <v/>
      </c>
      <c r="D2844" s="18"/>
      <c r="E2844" s="8" t="str">
        <f>IFERROR(INDEX(Menu!$E$6:$E$205,MATCH($B2844,Menu!$B$6:$B$205,0)),"")</f>
        <v/>
      </c>
      <c r="F2844" s="8" t="str">
        <f t="shared" si="220"/>
        <v/>
      </c>
      <c r="G2844" s="15" t="str">
        <f>IFERROR(INDEX(Menu!$D$6:$D$205,MATCH($B2844,Menu!$B$6:$B$205,0)),"")</f>
        <v/>
      </c>
      <c r="H2844" s="15" t="str">
        <f t="shared" si="221"/>
        <v/>
      </c>
      <c r="I2844" s="15" t="str">
        <f t="shared" si="222"/>
        <v/>
      </c>
      <c r="J2844" s="10"/>
      <c r="K2844" s="10"/>
      <c r="L2844" t="str">
        <f t="shared" si="223"/>
        <v/>
      </c>
      <c r="M2844" s="14" t="str">
        <f t="shared" si="224"/>
        <v/>
      </c>
    </row>
    <row r="2845" spans="1:13" x14ac:dyDescent="0.25">
      <c r="A2845" s="16"/>
      <c r="B2845" s="10"/>
      <c r="C2845" s="14" t="str">
        <f>IFERROR(INDEX(Menu!$C$6:$C$205,MATCH($B2845,Menu!$B$6:$B$205,0)),"")</f>
        <v/>
      </c>
      <c r="D2845" s="18"/>
      <c r="E2845" s="8" t="str">
        <f>IFERROR(INDEX(Menu!$E$6:$E$205,MATCH($B2845,Menu!$B$6:$B$205,0)),"")</f>
        <v/>
      </c>
      <c r="F2845" s="8" t="str">
        <f t="shared" si="220"/>
        <v/>
      </c>
      <c r="G2845" s="15" t="str">
        <f>IFERROR(INDEX(Menu!$D$6:$D$205,MATCH($B2845,Menu!$B$6:$B$205,0)),"")</f>
        <v/>
      </c>
      <c r="H2845" s="15" t="str">
        <f t="shared" si="221"/>
        <v/>
      </c>
      <c r="I2845" s="15" t="str">
        <f t="shared" si="222"/>
        <v/>
      </c>
      <c r="J2845" s="10"/>
      <c r="K2845" s="10"/>
      <c r="L2845" t="str">
        <f t="shared" si="223"/>
        <v/>
      </c>
      <c r="M2845" s="14" t="str">
        <f t="shared" si="224"/>
        <v/>
      </c>
    </row>
    <row r="2846" spans="1:13" x14ac:dyDescent="0.25">
      <c r="A2846" s="16"/>
      <c r="B2846" s="10"/>
      <c r="C2846" s="14" t="str">
        <f>IFERROR(INDEX(Menu!$C$6:$C$205,MATCH($B2846,Menu!$B$6:$B$205,0)),"")</f>
        <v/>
      </c>
      <c r="D2846" s="18"/>
      <c r="E2846" s="8" t="str">
        <f>IFERROR(INDEX(Menu!$E$6:$E$205,MATCH($B2846,Menu!$B$6:$B$205,0)),"")</f>
        <v/>
      </c>
      <c r="F2846" s="8" t="str">
        <f t="shared" si="220"/>
        <v/>
      </c>
      <c r="G2846" s="15" t="str">
        <f>IFERROR(INDEX(Menu!$D$6:$D$205,MATCH($B2846,Menu!$B$6:$B$205,0)),"")</f>
        <v/>
      </c>
      <c r="H2846" s="15" t="str">
        <f t="shared" si="221"/>
        <v/>
      </c>
      <c r="I2846" s="15" t="str">
        <f t="shared" si="222"/>
        <v/>
      </c>
      <c r="J2846" s="10"/>
      <c r="K2846" s="10"/>
      <c r="L2846" t="str">
        <f t="shared" si="223"/>
        <v/>
      </c>
      <c r="M2846" s="14" t="str">
        <f t="shared" si="224"/>
        <v/>
      </c>
    </row>
    <row r="2847" spans="1:13" x14ac:dyDescent="0.25">
      <c r="A2847" s="16"/>
      <c r="B2847" s="10"/>
      <c r="C2847" s="14" t="str">
        <f>IFERROR(INDEX(Menu!$C$6:$C$205,MATCH($B2847,Menu!$B$6:$B$205,0)),"")</f>
        <v/>
      </c>
      <c r="D2847" s="18"/>
      <c r="E2847" s="8" t="str">
        <f>IFERROR(INDEX(Menu!$E$6:$E$205,MATCH($B2847,Menu!$B$6:$B$205,0)),"")</f>
        <v/>
      </c>
      <c r="F2847" s="8" t="str">
        <f t="shared" si="220"/>
        <v/>
      </c>
      <c r="G2847" s="15" t="str">
        <f>IFERROR(INDEX(Menu!$D$6:$D$205,MATCH($B2847,Menu!$B$6:$B$205,0)),"")</f>
        <v/>
      </c>
      <c r="H2847" s="15" t="str">
        <f t="shared" si="221"/>
        <v/>
      </c>
      <c r="I2847" s="15" t="str">
        <f t="shared" si="222"/>
        <v/>
      </c>
      <c r="J2847" s="10"/>
      <c r="K2847" s="10"/>
      <c r="L2847" t="str">
        <f t="shared" si="223"/>
        <v/>
      </c>
      <c r="M2847" s="14" t="str">
        <f t="shared" si="224"/>
        <v/>
      </c>
    </row>
    <row r="2848" spans="1:13" x14ac:dyDescent="0.25">
      <c r="A2848" s="16"/>
      <c r="B2848" s="10"/>
      <c r="C2848" s="14" t="str">
        <f>IFERROR(INDEX(Menu!$C$6:$C$205,MATCH($B2848,Menu!$B$6:$B$205,0)),"")</f>
        <v/>
      </c>
      <c r="D2848" s="18"/>
      <c r="E2848" s="8" t="str">
        <f>IFERROR(INDEX(Menu!$E$6:$E$205,MATCH($B2848,Menu!$B$6:$B$205,0)),"")</f>
        <v/>
      </c>
      <c r="F2848" s="8" t="str">
        <f t="shared" si="220"/>
        <v/>
      </c>
      <c r="G2848" s="15" t="str">
        <f>IFERROR(INDEX(Menu!$D$6:$D$205,MATCH($B2848,Menu!$B$6:$B$205,0)),"")</f>
        <v/>
      </c>
      <c r="H2848" s="15" t="str">
        <f t="shared" si="221"/>
        <v/>
      </c>
      <c r="I2848" s="15" t="str">
        <f t="shared" si="222"/>
        <v/>
      </c>
      <c r="J2848" s="10"/>
      <c r="K2848" s="10"/>
      <c r="L2848" t="str">
        <f t="shared" si="223"/>
        <v/>
      </c>
      <c r="M2848" s="14" t="str">
        <f t="shared" si="224"/>
        <v/>
      </c>
    </row>
    <row r="2849" spans="1:13" x14ac:dyDescent="0.25">
      <c r="A2849" s="16"/>
      <c r="B2849" s="10"/>
      <c r="C2849" s="14" t="str">
        <f>IFERROR(INDEX(Menu!$C$6:$C$205,MATCH($B2849,Menu!$B$6:$B$205,0)),"")</f>
        <v/>
      </c>
      <c r="D2849" s="18"/>
      <c r="E2849" s="8" t="str">
        <f>IFERROR(INDEX(Menu!$E$6:$E$205,MATCH($B2849,Menu!$B$6:$B$205,0)),"")</f>
        <v/>
      </c>
      <c r="F2849" s="8" t="str">
        <f t="shared" si="220"/>
        <v/>
      </c>
      <c r="G2849" s="15" t="str">
        <f>IFERROR(INDEX(Menu!$D$6:$D$205,MATCH($B2849,Menu!$B$6:$B$205,0)),"")</f>
        <v/>
      </c>
      <c r="H2849" s="15" t="str">
        <f t="shared" si="221"/>
        <v/>
      </c>
      <c r="I2849" s="15" t="str">
        <f t="shared" si="222"/>
        <v/>
      </c>
      <c r="J2849" s="10"/>
      <c r="K2849" s="10"/>
      <c r="L2849" t="str">
        <f t="shared" si="223"/>
        <v/>
      </c>
      <c r="M2849" s="14" t="str">
        <f t="shared" si="224"/>
        <v/>
      </c>
    </row>
    <row r="2850" spans="1:13" x14ac:dyDescent="0.25">
      <c r="A2850" s="16"/>
      <c r="B2850" s="10"/>
      <c r="C2850" s="14" t="str">
        <f>IFERROR(INDEX(Menu!$C$6:$C$205,MATCH($B2850,Menu!$B$6:$B$205,0)),"")</f>
        <v/>
      </c>
      <c r="D2850" s="18"/>
      <c r="E2850" s="8" t="str">
        <f>IFERROR(INDEX(Menu!$E$6:$E$205,MATCH($B2850,Menu!$B$6:$B$205,0)),"")</f>
        <v/>
      </c>
      <c r="F2850" s="8" t="str">
        <f t="shared" si="220"/>
        <v/>
      </c>
      <c r="G2850" s="15" t="str">
        <f>IFERROR(INDEX(Menu!$D$6:$D$205,MATCH($B2850,Menu!$B$6:$B$205,0)),"")</f>
        <v/>
      </c>
      <c r="H2850" s="15" t="str">
        <f t="shared" si="221"/>
        <v/>
      </c>
      <c r="I2850" s="15" t="str">
        <f t="shared" si="222"/>
        <v/>
      </c>
      <c r="J2850" s="10"/>
      <c r="K2850" s="10"/>
      <c r="L2850" t="str">
        <f t="shared" si="223"/>
        <v/>
      </c>
      <c r="M2850" s="14" t="str">
        <f t="shared" si="224"/>
        <v/>
      </c>
    </row>
    <row r="2851" spans="1:13" x14ac:dyDescent="0.25">
      <c r="A2851" s="16"/>
      <c r="B2851" s="10"/>
      <c r="C2851" s="14" t="str">
        <f>IFERROR(INDEX(Menu!$C$6:$C$205,MATCH($B2851,Menu!$B$6:$B$205,0)),"")</f>
        <v/>
      </c>
      <c r="D2851" s="18"/>
      <c r="E2851" s="8" t="str">
        <f>IFERROR(INDEX(Menu!$E$6:$E$205,MATCH($B2851,Menu!$B$6:$B$205,0)),"")</f>
        <v/>
      </c>
      <c r="F2851" s="8" t="str">
        <f t="shared" si="220"/>
        <v/>
      </c>
      <c r="G2851" s="15" t="str">
        <f>IFERROR(INDEX(Menu!$D$6:$D$205,MATCH($B2851,Menu!$B$6:$B$205,0)),"")</f>
        <v/>
      </c>
      <c r="H2851" s="15" t="str">
        <f t="shared" si="221"/>
        <v/>
      </c>
      <c r="I2851" s="15" t="str">
        <f t="shared" si="222"/>
        <v/>
      </c>
      <c r="J2851" s="10"/>
      <c r="K2851" s="10"/>
      <c r="L2851" t="str">
        <f t="shared" si="223"/>
        <v/>
      </c>
      <c r="M2851" s="14" t="str">
        <f t="shared" si="224"/>
        <v/>
      </c>
    </row>
    <row r="2852" spans="1:13" x14ac:dyDescent="0.25">
      <c r="A2852" s="16"/>
      <c r="B2852" s="10"/>
      <c r="C2852" s="14" t="str">
        <f>IFERROR(INDEX(Menu!$C$6:$C$205,MATCH($B2852,Menu!$B$6:$B$205,0)),"")</f>
        <v/>
      </c>
      <c r="D2852" s="18"/>
      <c r="E2852" s="8" t="str">
        <f>IFERROR(INDEX(Menu!$E$6:$E$205,MATCH($B2852,Menu!$B$6:$B$205,0)),"")</f>
        <v/>
      </c>
      <c r="F2852" s="8" t="str">
        <f t="shared" si="220"/>
        <v/>
      </c>
      <c r="G2852" s="15" t="str">
        <f>IFERROR(INDEX(Menu!$D$6:$D$205,MATCH($B2852,Menu!$B$6:$B$205,0)),"")</f>
        <v/>
      </c>
      <c r="H2852" s="15" t="str">
        <f t="shared" si="221"/>
        <v/>
      </c>
      <c r="I2852" s="15" t="str">
        <f t="shared" si="222"/>
        <v/>
      </c>
      <c r="J2852" s="10"/>
      <c r="K2852" s="10"/>
      <c r="L2852" t="str">
        <f t="shared" si="223"/>
        <v/>
      </c>
      <c r="M2852" s="14" t="str">
        <f t="shared" si="224"/>
        <v/>
      </c>
    </row>
    <row r="2853" spans="1:13" x14ac:dyDescent="0.25">
      <c r="A2853" s="16"/>
      <c r="B2853" s="10"/>
      <c r="C2853" s="14" t="str">
        <f>IFERROR(INDEX(Menu!$C$6:$C$205,MATCH($B2853,Menu!$B$6:$B$205,0)),"")</f>
        <v/>
      </c>
      <c r="D2853" s="18"/>
      <c r="E2853" s="8" t="str">
        <f>IFERROR(INDEX(Menu!$E$6:$E$205,MATCH($B2853,Menu!$B$6:$B$205,0)),"")</f>
        <v/>
      </c>
      <c r="F2853" s="8" t="str">
        <f t="shared" si="220"/>
        <v/>
      </c>
      <c r="G2853" s="15" t="str">
        <f>IFERROR(INDEX(Menu!$D$6:$D$205,MATCH($B2853,Menu!$B$6:$B$205,0)),"")</f>
        <v/>
      </c>
      <c r="H2853" s="15" t="str">
        <f t="shared" si="221"/>
        <v/>
      </c>
      <c r="I2853" s="15" t="str">
        <f t="shared" si="222"/>
        <v/>
      </c>
      <c r="J2853" s="10"/>
      <c r="K2853" s="10"/>
      <c r="L2853" t="str">
        <f t="shared" si="223"/>
        <v/>
      </c>
      <c r="M2853" s="14" t="str">
        <f t="shared" si="224"/>
        <v/>
      </c>
    </row>
    <row r="2854" spans="1:13" x14ac:dyDescent="0.25">
      <c r="A2854" s="16"/>
      <c r="B2854" s="10"/>
      <c r="C2854" s="14" t="str">
        <f>IFERROR(INDEX(Menu!$C$6:$C$205,MATCH($B2854,Menu!$B$6:$B$205,0)),"")</f>
        <v/>
      </c>
      <c r="D2854" s="18"/>
      <c r="E2854" s="8" t="str">
        <f>IFERROR(INDEX(Menu!$E$6:$E$205,MATCH($B2854,Menu!$B$6:$B$205,0)),"")</f>
        <v/>
      </c>
      <c r="F2854" s="8" t="str">
        <f t="shared" si="220"/>
        <v/>
      </c>
      <c r="G2854" s="15" t="str">
        <f>IFERROR(INDEX(Menu!$D$6:$D$205,MATCH($B2854,Menu!$B$6:$B$205,0)),"")</f>
        <v/>
      </c>
      <c r="H2854" s="15" t="str">
        <f t="shared" si="221"/>
        <v/>
      </c>
      <c r="I2854" s="15" t="str">
        <f t="shared" si="222"/>
        <v/>
      </c>
      <c r="J2854" s="10"/>
      <c r="K2854" s="10"/>
      <c r="L2854" t="str">
        <f t="shared" si="223"/>
        <v/>
      </c>
      <c r="M2854" s="14" t="str">
        <f t="shared" si="224"/>
        <v/>
      </c>
    </row>
    <row r="2855" spans="1:13" x14ac:dyDescent="0.25">
      <c r="A2855" s="16"/>
      <c r="B2855" s="10"/>
      <c r="C2855" s="14" t="str">
        <f>IFERROR(INDEX(Menu!$C$6:$C$205,MATCH($B2855,Menu!$B$6:$B$205,0)),"")</f>
        <v/>
      </c>
      <c r="D2855" s="18"/>
      <c r="E2855" s="8" t="str">
        <f>IFERROR(INDEX(Menu!$E$6:$E$205,MATCH($B2855,Menu!$B$6:$B$205,0)),"")</f>
        <v/>
      </c>
      <c r="F2855" s="8" t="str">
        <f t="shared" si="220"/>
        <v/>
      </c>
      <c r="G2855" s="15" t="str">
        <f>IFERROR(INDEX(Menu!$D$6:$D$205,MATCH($B2855,Menu!$B$6:$B$205,0)),"")</f>
        <v/>
      </c>
      <c r="H2855" s="15" t="str">
        <f t="shared" si="221"/>
        <v/>
      </c>
      <c r="I2855" s="15" t="str">
        <f t="shared" si="222"/>
        <v/>
      </c>
      <c r="J2855" s="10"/>
      <c r="K2855" s="10"/>
      <c r="L2855" t="str">
        <f t="shared" si="223"/>
        <v/>
      </c>
      <c r="M2855" s="14" t="str">
        <f t="shared" si="224"/>
        <v/>
      </c>
    </row>
    <row r="2856" spans="1:13" x14ac:dyDescent="0.25">
      <c r="A2856" s="16"/>
      <c r="B2856" s="10"/>
      <c r="C2856" s="14" t="str">
        <f>IFERROR(INDEX(Menu!$C$6:$C$205,MATCH($B2856,Menu!$B$6:$B$205,0)),"")</f>
        <v/>
      </c>
      <c r="D2856" s="18"/>
      <c r="E2856" s="8" t="str">
        <f>IFERROR(INDEX(Menu!$E$6:$E$205,MATCH($B2856,Menu!$B$6:$B$205,0)),"")</f>
        <v/>
      </c>
      <c r="F2856" s="8" t="str">
        <f t="shared" si="220"/>
        <v/>
      </c>
      <c r="G2856" s="15" t="str">
        <f>IFERROR(INDEX(Menu!$D$6:$D$205,MATCH($B2856,Menu!$B$6:$B$205,0)),"")</f>
        <v/>
      </c>
      <c r="H2856" s="15" t="str">
        <f t="shared" si="221"/>
        <v/>
      </c>
      <c r="I2856" s="15" t="str">
        <f t="shared" si="222"/>
        <v/>
      </c>
      <c r="J2856" s="10"/>
      <c r="K2856" s="10"/>
      <c r="L2856" t="str">
        <f t="shared" si="223"/>
        <v/>
      </c>
      <c r="M2856" s="14" t="str">
        <f t="shared" si="224"/>
        <v/>
      </c>
    </row>
    <row r="2857" spans="1:13" x14ac:dyDescent="0.25">
      <c r="A2857" s="16"/>
      <c r="B2857" s="10"/>
      <c r="C2857" s="14" t="str">
        <f>IFERROR(INDEX(Menu!$C$6:$C$205,MATCH($B2857,Menu!$B$6:$B$205,0)),"")</f>
        <v/>
      </c>
      <c r="D2857" s="18"/>
      <c r="E2857" s="8" t="str">
        <f>IFERROR(INDEX(Menu!$E$6:$E$205,MATCH($B2857,Menu!$B$6:$B$205,0)),"")</f>
        <v/>
      </c>
      <c r="F2857" s="8" t="str">
        <f t="shared" si="220"/>
        <v/>
      </c>
      <c r="G2857" s="15" t="str">
        <f>IFERROR(INDEX(Menu!$D$6:$D$205,MATCH($B2857,Menu!$B$6:$B$205,0)),"")</f>
        <v/>
      </c>
      <c r="H2857" s="15" t="str">
        <f t="shared" si="221"/>
        <v/>
      </c>
      <c r="I2857" s="15" t="str">
        <f t="shared" si="222"/>
        <v/>
      </c>
      <c r="J2857" s="10"/>
      <c r="K2857" s="10"/>
      <c r="L2857" t="str">
        <f t="shared" si="223"/>
        <v/>
      </c>
      <c r="M2857" s="14" t="str">
        <f t="shared" si="224"/>
        <v/>
      </c>
    </row>
    <row r="2858" spans="1:13" x14ac:dyDescent="0.25">
      <c r="A2858" s="16"/>
      <c r="B2858" s="10"/>
      <c r="C2858" s="14" t="str">
        <f>IFERROR(INDEX(Menu!$C$6:$C$205,MATCH($B2858,Menu!$B$6:$B$205,0)),"")</f>
        <v/>
      </c>
      <c r="D2858" s="18"/>
      <c r="E2858" s="8" t="str">
        <f>IFERROR(INDEX(Menu!$E$6:$E$205,MATCH($B2858,Menu!$B$6:$B$205,0)),"")</f>
        <v/>
      </c>
      <c r="F2858" s="8" t="str">
        <f t="shared" si="220"/>
        <v/>
      </c>
      <c r="G2858" s="15" t="str">
        <f>IFERROR(INDEX(Menu!$D$6:$D$205,MATCH($B2858,Menu!$B$6:$B$205,0)),"")</f>
        <v/>
      </c>
      <c r="H2858" s="15" t="str">
        <f t="shared" si="221"/>
        <v/>
      </c>
      <c r="I2858" s="15" t="str">
        <f t="shared" si="222"/>
        <v/>
      </c>
      <c r="J2858" s="10"/>
      <c r="K2858" s="10"/>
      <c r="L2858" t="str">
        <f t="shared" si="223"/>
        <v/>
      </c>
      <c r="M2858" s="14" t="str">
        <f t="shared" si="224"/>
        <v/>
      </c>
    </row>
    <row r="2859" spans="1:13" x14ac:dyDescent="0.25">
      <c r="A2859" s="16"/>
      <c r="B2859" s="10"/>
      <c r="C2859" s="14" t="str">
        <f>IFERROR(INDEX(Menu!$C$6:$C$205,MATCH($B2859,Menu!$B$6:$B$205,0)),"")</f>
        <v/>
      </c>
      <c r="D2859" s="18"/>
      <c r="E2859" s="8" t="str">
        <f>IFERROR(INDEX(Menu!$E$6:$E$205,MATCH($B2859,Menu!$B$6:$B$205,0)),"")</f>
        <v/>
      </c>
      <c r="F2859" s="8" t="str">
        <f t="shared" si="220"/>
        <v/>
      </c>
      <c r="G2859" s="15" t="str">
        <f>IFERROR(INDEX(Menu!$D$6:$D$205,MATCH($B2859,Menu!$B$6:$B$205,0)),"")</f>
        <v/>
      </c>
      <c r="H2859" s="15" t="str">
        <f t="shared" si="221"/>
        <v/>
      </c>
      <c r="I2859" s="15" t="str">
        <f t="shared" si="222"/>
        <v/>
      </c>
      <c r="J2859" s="10"/>
      <c r="K2859" s="10"/>
      <c r="L2859" t="str">
        <f t="shared" si="223"/>
        <v/>
      </c>
      <c r="M2859" s="14" t="str">
        <f t="shared" si="224"/>
        <v/>
      </c>
    </row>
    <row r="2860" spans="1:13" x14ac:dyDescent="0.25">
      <c r="A2860" s="16"/>
      <c r="B2860" s="10"/>
      <c r="C2860" s="14" t="str">
        <f>IFERROR(INDEX(Menu!$C$6:$C$205,MATCH($B2860,Menu!$B$6:$B$205,0)),"")</f>
        <v/>
      </c>
      <c r="D2860" s="18"/>
      <c r="E2860" s="8" t="str">
        <f>IFERROR(INDEX(Menu!$E$6:$E$205,MATCH($B2860,Menu!$B$6:$B$205,0)),"")</f>
        <v/>
      </c>
      <c r="F2860" s="8" t="str">
        <f t="shared" si="220"/>
        <v/>
      </c>
      <c r="G2860" s="15" t="str">
        <f>IFERROR(INDEX(Menu!$D$6:$D$205,MATCH($B2860,Menu!$B$6:$B$205,0)),"")</f>
        <v/>
      </c>
      <c r="H2860" s="15" t="str">
        <f t="shared" si="221"/>
        <v/>
      </c>
      <c r="I2860" s="15" t="str">
        <f t="shared" si="222"/>
        <v/>
      </c>
      <c r="J2860" s="10"/>
      <c r="K2860" s="10"/>
      <c r="L2860" t="str">
        <f t="shared" si="223"/>
        <v/>
      </c>
      <c r="M2860" s="14" t="str">
        <f t="shared" si="224"/>
        <v/>
      </c>
    </row>
    <row r="2861" spans="1:13" x14ac:dyDescent="0.25">
      <c r="A2861" s="16"/>
      <c r="B2861" s="10"/>
      <c r="C2861" s="14" t="str">
        <f>IFERROR(INDEX(Menu!$C$6:$C$205,MATCH($B2861,Menu!$B$6:$B$205,0)),"")</f>
        <v/>
      </c>
      <c r="D2861" s="18"/>
      <c r="E2861" s="8" t="str">
        <f>IFERROR(INDEX(Menu!$E$6:$E$205,MATCH($B2861,Menu!$B$6:$B$205,0)),"")</f>
        <v/>
      </c>
      <c r="F2861" s="8" t="str">
        <f t="shared" si="220"/>
        <v/>
      </c>
      <c r="G2861" s="15" t="str">
        <f>IFERROR(INDEX(Menu!$D$6:$D$205,MATCH($B2861,Menu!$B$6:$B$205,0)),"")</f>
        <v/>
      </c>
      <c r="H2861" s="15" t="str">
        <f t="shared" si="221"/>
        <v/>
      </c>
      <c r="I2861" s="15" t="str">
        <f t="shared" si="222"/>
        <v/>
      </c>
      <c r="J2861" s="10"/>
      <c r="K2861" s="10"/>
      <c r="L2861" t="str">
        <f t="shared" si="223"/>
        <v/>
      </c>
      <c r="M2861" s="14" t="str">
        <f t="shared" si="224"/>
        <v/>
      </c>
    </row>
    <row r="2862" spans="1:13" x14ac:dyDescent="0.25">
      <c r="A2862" s="16"/>
      <c r="B2862" s="10"/>
      <c r="C2862" s="14" t="str">
        <f>IFERROR(INDEX(Menu!$C$6:$C$205,MATCH($B2862,Menu!$B$6:$B$205,0)),"")</f>
        <v/>
      </c>
      <c r="D2862" s="18"/>
      <c r="E2862" s="8" t="str">
        <f>IFERROR(INDEX(Menu!$E$6:$E$205,MATCH($B2862,Menu!$B$6:$B$205,0)),"")</f>
        <v/>
      </c>
      <c r="F2862" s="8" t="str">
        <f t="shared" si="220"/>
        <v/>
      </c>
      <c r="G2862" s="15" t="str">
        <f>IFERROR(INDEX(Menu!$D$6:$D$205,MATCH($B2862,Menu!$B$6:$B$205,0)),"")</f>
        <v/>
      </c>
      <c r="H2862" s="15" t="str">
        <f t="shared" si="221"/>
        <v/>
      </c>
      <c r="I2862" s="15" t="str">
        <f t="shared" si="222"/>
        <v/>
      </c>
      <c r="J2862" s="10"/>
      <c r="K2862" s="10"/>
      <c r="L2862" t="str">
        <f t="shared" si="223"/>
        <v/>
      </c>
      <c r="M2862" s="14" t="str">
        <f t="shared" si="224"/>
        <v/>
      </c>
    </row>
    <row r="2863" spans="1:13" x14ac:dyDescent="0.25">
      <c r="A2863" s="16"/>
      <c r="B2863" s="10"/>
      <c r="C2863" s="14" t="str">
        <f>IFERROR(INDEX(Menu!$C$6:$C$205,MATCH($B2863,Menu!$B$6:$B$205,0)),"")</f>
        <v/>
      </c>
      <c r="D2863" s="18"/>
      <c r="E2863" s="8" t="str">
        <f>IFERROR(INDEX(Menu!$E$6:$E$205,MATCH($B2863,Menu!$B$6:$B$205,0)),"")</f>
        <v/>
      </c>
      <c r="F2863" s="8" t="str">
        <f t="shared" si="220"/>
        <v/>
      </c>
      <c r="G2863" s="15" t="str">
        <f>IFERROR(INDEX(Menu!$D$6:$D$205,MATCH($B2863,Menu!$B$6:$B$205,0)),"")</f>
        <v/>
      </c>
      <c r="H2863" s="15" t="str">
        <f t="shared" si="221"/>
        <v/>
      </c>
      <c r="I2863" s="15" t="str">
        <f t="shared" si="222"/>
        <v/>
      </c>
      <c r="J2863" s="10"/>
      <c r="K2863" s="10"/>
      <c r="L2863" t="str">
        <f t="shared" si="223"/>
        <v/>
      </c>
      <c r="M2863" s="14" t="str">
        <f t="shared" si="224"/>
        <v/>
      </c>
    </row>
    <row r="2864" spans="1:13" x14ac:dyDescent="0.25">
      <c r="A2864" s="16"/>
      <c r="B2864" s="10"/>
      <c r="C2864" s="14" t="str">
        <f>IFERROR(INDEX(Menu!$C$6:$C$205,MATCH($B2864,Menu!$B$6:$B$205,0)),"")</f>
        <v/>
      </c>
      <c r="D2864" s="18"/>
      <c r="E2864" s="8" t="str">
        <f>IFERROR(INDEX(Menu!$E$6:$E$205,MATCH($B2864,Menu!$B$6:$B$205,0)),"")</f>
        <v/>
      </c>
      <c r="F2864" s="8" t="str">
        <f t="shared" si="220"/>
        <v/>
      </c>
      <c r="G2864" s="15" t="str">
        <f>IFERROR(INDEX(Menu!$D$6:$D$205,MATCH($B2864,Menu!$B$6:$B$205,0)),"")</f>
        <v/>
      </c>
      <c r="H2864" s="15" t="str">
        <f t="shared" si="221"/>
        <v/>
      </c>
      <c r="I2864" s="15" t="str">
        <f t="shared" si="222"/>
        <v/>
      </c>
      <c r="J2864" s="10"/>
      <c r="K2864" s="10"/>
      <c r="L2864" t="str">
        <f t="shared" si="223"/>
        <v/>
      </c>
      <c r="M2864" s="14" t="str">
        <f t="shared" si="224"/>
        <v/>
      </c>
    </row>
    <row r="2865" spans="1:13" x14ac:dyDescent="0.25">
      <c r="A2865" s="16"/>
      <c r="B2865" s="10"/>
      <c r="C2865" s="14" t="str">
        <f>IFERROR(INDEX(Menu!$C$6:$C$205,MATCH($B2865,Menu!$B$6:$B$205,0)),"")</f>
        <v/>
      </c>
      <c r="D2865" s="18"/>
      <c r="E2865" s="8" t="str">
        <f>IFERROR(INDEX(Menu!$E$6:$E$205,MATCH($B2865,Menu!$B$6:$B$205,0)),"")</f>
        <v/>
      </c>
      <c r="F2865" s="8" t="str">
        <f t="shared" si="220"/>
        <v/>
      </c>
      <c r="G2865" s="15" t="str">
        <f>IFERROR(INDEX(Menu!$D$6:$D$205,MATCH($B2865,Menu!$B$6:$B$205,0)),"")</f>
        <v/>
      </c>
      <c r="H2865" s="15" t="str">
        <f t="shared" si="221"/>
        <v/>
      </c>
      <c r="I2865" s="15" t="str">
        <f t="shared" si="222"/>
        <v/>
      </c>
      <c r="J2865" s="10"/>
      <c r="K2865" s="10"/>
      <c r="L2865" t="str">
        <f t="shared" si="223"/>
        <v/>
      </c>
      <c r="M2865" s="14" t="str">
        <f t="shared" si="224"/>
        <v/>
      </c>
    </row>
    <row r="2866" spans="1:13" x14ac:dyDescent="0.25">
      <c r="A2866" s="16"/>
      <c r="B2866" s="10"/>
      <c r="C2866" s="14" t="str">
        <f>IFERROR(INDEX(Menu!$C$6:$C$205,MATCH($B2866,Menu!$B$6:$B$205,0)),"")</f>
        <v/>
      </c>
      <c r="D2866" s="18"/>
      <c r="E2866" s="8" t="str">
        <f>IFERROR(INDEX(Menu!$E$6:$E$205,MATCH($B2866,Menu!$B$6:$B$205,0)),"")</f>
        <v/>
      </c>
      <c r="F2866" s="8" t="str">
        <f t="shared" si="220"/>
        <v/>
      </c>
      <c r="G2866" s="15" t="str">
        <f>IFERROR(INDEX(Menu!$D$6:$D$205,MATCH($B2866,Menu!$B$6:$B$205,0)),"")</f>
        <v/>
      </c>
      <c r="H2866" s="15" t="str">
        <f t="shared" si="221"/>
        <v/>
      </c>
      <c r="I2866" s="15" t="str">
        <f t="shared" si="222"/>
        <v/>
      </c>
      <c r="J2866" s="10"/>
      <c r="K2866" s="10"/>
      <c r="L2866" t="str">
        <f t="shared" si="223"/>
        <v/>
      </c>
      <c r="M2866" s="14" t="str">
        <f t="shared" si="224"/>
        <v/>
      </c>
    </row>
    <row r="2867" spans="1:13" x14ac:dyDescent="0.25">
      <c r="A2867" s="16"/>
      <c r="B2867" s="10"/>
      <c r="C2867" s="14" t="str">
        <f>IFERROR(INDEX(Menu!$C$6:$C$205,MATCH($B2867,Menu!$B$6:$B$205,0)),"")</f>
        <v/>
      </c>
      <c r="D2867" s="18"/>
      <c r="E2867" s="8" t="str">
        <f>IFERROR(INDEX(Menu!$E$6:$E$205,MATCH($B2867,Menu!$B$6:$B$205,0)),"")</f>
        <v/>
      </c>
      <c r="F2867" s="8" t="str">
        <f t="shared" si="220"/>
        <v/>
      </c>
      <c r="G2867" s="15" t="str">
        <f>IFERROR(INDEX(Menu!$D$6:$D$205,MATCH($B2867,Menu!$B$6:$B$205,0)),"")</f>
        <v/>
      </c>
      <c r="H2867" s="15" t="str">
        <f t="shared" si="221"/>
        <v/>
      </c>
      <c r="I2867" s="15" t="str">
        <f t="shared" si="222"/>
        <v/>
      </c>
      <c r="J2867" s="10"/>
      <c r="K2867" s="10"/>
      <c r="L2867" t="str">
        <f t="shared" si="223"/>
        <v/>
      </c>
      <c r="M2867" s="14" t="str">
        <f t="shared" si="224"/>
        <v/>
      </c>
    </row>
    <row r="2868" spans="1:13" x14ac:dyDescent="0.25">
      <c r="A2868" s="16"/>
      <c r="B2868" s="10"/>
      <c r="C2868" s="14" t="str">
        <f>IFERROR(INDEX(Menu!$C$6:$C$205,MATCH($B2868,Menu!$B$6:$B$205,0)),"")</f>
        <v/>
      </c>
      <c r="D2868" s="18"/>
      <c r="E2868" s="8" t="str">
        <f>IFERROR(INDEX(Menu!$E$6:$E$205,MATCH($B2868,Menu!$B$6:$B$205,0)),"")</f>
        <v/>
      </c>
      <c r="F2868" s="8" t="str">
        <f t="shared" si="220"/>
        <v/>
      </c>
      <c r="G2868" s="15" t="str">
        <f>IFERROR(INDEX(Menu!$D$6:$D$205,MATCH($B2868,Menu!$B$6:$B$205,0)),"")</f>
        <v/>
      </c>
      <c r="H2868" s="15" t="str">
        <f t="shared" si="221"/>
        <v/>
      </c>
      <c r="I2868" s="15" t="str">
        <f t="shared" si="222"/>
        <v/>
      </c>
      <c r="J2868" s="10"/>
      <c r="K2868" s="10"/>
      <c r="L2868" t="str">
        <f t="shared" si="223"/>
        <v/>
      </c>
      <c r="M2868" s="14" t="str">
        <f t="shared" si="224"/>
        <v/>
      </c>
    </row>
    <row r="2869" spans="1:13" x14ac:dyDescent="0.25">
      <c r="A2869" s="16"/>
      <c r="B2869" s="10"/>
      <c r="C2869" s="14" t="str">
        <f>IFERROR(INDEX(Menu!$C$6:$C$205,MATCH($B2869,Menu!$B$6:$B$205,0)),"")</f>
        <v/>
      </c>
      <c r="D2869" s="18"/>
      <c r="E2869" s="8" t="str">
        <f>IFERROR(INDEX(Menu!$E$6:$E$205,MATCH($B2869,Menu!$B$6:$B$205,0)),"")</f>
        <v/>
      </c>
      <c r="F2869" s="8" t="str">
        <f t="shared" si="220"/>
        <v/>
      </c>
      <c r="G2869" s="15" t="str">
        <f>IFERROR(INDEX(Menu!$D$6:$D$205,MATCH($B2869,Menu!$B$6:$B$205,0)),"")</f>
        <v/>
      </c>
      <c r="H2869" s="15" t="str">
        <f t="shared" si="221"/>
        <v/>
      </c>
      <c r="I2869" s="15" t="str">
        <f t="shared" si="222"/>
        <v/>
      </c>
      <c r="J2869" s="10"/>
      <c r="K2869" s="10"/>
      <c r="L2869" t="str">
        <f t="shared" si="223"/>
        <v/>
      </c>
      <c r="M2869" s="14" t="str">
        <f t="shared" si="224"/>
        <v/>
      </c>
    </row>
    <row r="2870" spans="1:13" x14ac:dyDescent="0.25">
      <c r="A2870" s="16"/>
      <c r="B2870" s="10"/>
      <c r="C2870" s="14" t="str">
        <f>IFERROR(INDEX(Menu!$C$6:$C$205,MATCH($B2870,Menu!$B$6:$B$205,0)),"")</f>
        <v/>
      </c>
      <c r="D2870" s="18"/>
      <c r="E2870" s="8" t="str">
        <f>IFERROR(INDEX(Menu!$E$6:$E$205,MATCH($B2870,Menu!$B$6:$B$205,0)),"")</f>
        <v/>
      </c>
      <c r="F2870" s="8" t="str">
        <f t="shared" si="220"/>
        <v/>
      </c>
      <c r="G2870" s="15" t="str">
        <f>IFERROR(INDEX(Menu!$D$6:$D$205,MATCH($B2870,Menu!$B$6:$B$205,0)),"")</f>
        <v/>
      </c>
      <c r="H2870" s="15" t="str">
        <f t="shared" si="221"/>
        <v/>
      </c>
      <c r="I2870" s="15" t="str">
        <f t="shared" si="222"/>
        <v/>
      </c>
      <c r="J2870" s="10"/>
      <c r="K2870" s="10"/>
      <c r="L2870" t="str">
        <f t="shared" si="223"/>
        <v/>
      </c>
      <c r="M2870" s="14" t="str">
        <f t="shared" si="224"/>
        <v/>
      </c>
    </row>
    <row r="2871" spans="1:13" x14ac:dyDescent="0.25">
      <c r="A2871" s="16"/>
      <c r="B2871" s="10"/>
      <c r="C2871" s="14" t="str">
        <f>IFERROR(INDEX(Menu!$C$6:$C$205,MATCH($B2871,Menu!$B$6:$B$205,0)),"")</f>
        <v/>
      </c>
      <c r="D2871" s="18"/>
      <c r="E2871" s="8" t="str">
        <f>IFERROR(INDEX(Menu!$E$6:$E$205,MATCH($B2871,Menu!$B$6:$B$205,0)),"")</f>
        <v/>
      </c>
      <c r="F2871" s="8" t="str">
        <f t="shared" si="220"/>
        <v/>
      </c>
      <c r="G2871" s="15" t="str">
        <f>IFERROR(INDEX(Menu!$D$6:$D$205,MATCH($B2871,Menu!$B$6:$B$205,0)),"")</f>
        <v/>
      </c>
      <c r="H2871" s="15" t="str">
        <f t="shared" si="221"/>
        <v/>
      </c>
      <c r="I2871" s="15" t="str">
        <f t="shared" si="222"/>
        <v/>
      </c>
      <c r="J2871" s="10"/>
      <c r="K2871" s="10"/>
      <c r="L2871" t="str">
        <f t="shared" si="223"/>
        <v/>
      </c>
      <c r="M2871" s="14" t="str">
        <f t="shared" si="224"/>
        <v/>
      </c>
    </row>
    <row r="2872" spans="1:13" x14ac:dyDescent="0.25">
      <c r="A2872" s="16"/>
      <c r="B2872" s="10"/>
      <c r="C2872" s="14" t="str">
        <f>IFERROR(INDEX(Menu!$C$6:$C$205,MATCH($B2872,Menu!$B$6:$B$205,0)),"")</f>
        <v/>
      </c>
      <c r="D2872" s="18"/>
      <c r="E2872" s="8" t="str">
        <f>IFERROR(INDEX(Menu!$E$6:$E$205,MATCH($B2872,Menu!$B$6:$B$205,0)),"")</f>
        <v/>
      </c>
      <c r="F2872" s="8" t="str">
        <f t="shared" si="220"/>
        <v/>
      </c>
      <c r="G2872" s="15" t="str">
        <f>IFERROR(INDEX(Menu!$D$6:$D$205,MATCH($B2872,Menu!$B$6:$B$205,0)),"")</f>
        <v/>
      </c>
      <c r="H2872" s="15" t="str">
        <f t="shared" si="221"/>
        <v/>
      </c>
      <c r="I2872" s="15" t="str">
        <f t="shared" si="222"/>
        <v/>
      </c>
      <c r="J2872" s="10"/>
      <c r="K2872" s="10"/>
      <c r="L2872" t="str">
        <f t="shared" si="223"/>
        <v/>
      </c>
      <c r="M2872" s="14" t="str">
        <f t="shared" si="224"/>
        <v/>
      </c>
    </row>
    <row r="2873" spans="1:13" x14ac:dyDescent="0.25">
      <c r="A2873" s="16"/>
      <c r="B2873" s="10"/>
      <c r="C2873" s="14" t="str">
        <f>IFERROR(INDEX(Menu!$C$6:$C$205,MATCH($B2873,Menu!$B$6:$B$205,0)),"")</f>
        <v/>
      </c>
      <c r="D2873" s="18"/>
      <c r="E2873" s="8" t="str">
        <f>IFERROR(INDEX(Menu!$E$6:$E$205,MATCH($B2873,Menu!$B$6:$B$205,0)),"")</f>
        <v/>
      </c>
      <c r="F2873" s="8" t="str">
        <f t="shared" si="220"/>
        <v/>
      </c>
      <c r="G2873" s="15" t="str">
        <f>IFERROR(INDEX(Menu!$D$6:$D$205,MATCH($B2873,Menu!$B$6:$B$205,0)),"")</f>
        <v/>
      </c>
      <c r="H2873" s="15" t="str">
        <f t="shared" si="221"/>
        <v/>
      </c>
      <c r="I2873" s="15" t="str">
        <f t="shared" si="222"/>
        <v/>
      </c>
      <c r="J2873" s="10"/>
      <c r="K2873" s="10"/>
      <c r="L2873" t="str">
        <f t="shared" si="223"/>
        <v/>
      </c>
      <c r="M2873" s="14" t="str">
        <f t="shared" si="224"/>
        <v/>
      </c>
    </row>
    <row r="2874" spans="1:13" x14ac:dyDescent="0.25">
      <c r="A2874" s="16"/>
      <c r="B2874" s="10"/>
      <c r="C2874" s="14" t="str">
        <f>IFERROR(INDEX(Menu!$C$6:$C$205,MATCH($B2874,Menu!$B$6:$B$205,0)),"")</f>
        <v/>
      </c>
      <c r="D2874" s="18"/>
      <c r="E2874" s="8" t="str">
        <f>IFERROR(INDEX(Menu!$E$6:$E$205,MATCH($B2874,Menu!$B$6:$B$205,0)),"")</f>
        <v/>
      </c>
      <c r="F2874" s="8" t="str">
        <f t="shared" si="220"/>
        <v/>
      </c>
      <c r="G2874" s="15" t="str">
        <f>IFERROR(INDEX(Menu!$D$6:$D$205,MATCH($B2874,Menu!$B$6:$B$205,0)),"")</f>
        <v/>
      </c>
      <c r="H2874" s="15" t="str">
        <f t="shared" si="221"/>
        <v/>
      </c>
      <c r="I2874" s="15" t="str">
        <f t="shared" si="222"/>
        <v/>
      </c>
      <c r="J2874" s="10"/>
      <c r="K2874" s="10"/>
      <c r="L2874" t="str">
        <f t="shared" si="223"/>
        <v/>
      </c>
      <c r="M2874" s="14" t="str">
        <f t="shared" si="224"/>
        <v/>
      </c>
    </row>
    <row r="2875" spans="1:13" x14ac:dyDescent="0.25">
      <c r="A2875" s="16"/>
      <c r="B2875" s="10"/>
      <c r="C2875" s="14" t="str">
        <f>IFERROR(INDEX(Menu!$C$6:$C$205,MATCH($B2875,Menu!$B$6:$B$205,0)),"")</f>
        <v/>
      </c>
      <c r="D2875" s="18"/>
      <c r="E2875" s="8" t="str">
        <f>IFERROR(INDEX(Menu!$E$6:$E$205,MATCH($B2875,Menu!$B$6:$B$205,0)),"")</f>
        <v/>
      </c>
      <c r="F2875" s="8" t="str">
        <f t="shared" si="220"/>
        <v/>
      </c>
      <c r="G2875" s="15" t="str">
        <f>IFERROR(INDEX(Menu!$D$6:$D$205,MATCH($B2875,Menu!$B$6:$B$205,0)),"")</f>
        <v/>
      </c>
      <c r="H2875" s="15" t="str">
        <f t="shared" si="221"/>
        <v/>
      </c>
      <c r="I2875" s="15" t="str">
        <f t="shared" si="222"/>
        <v/>
      </c>
      <c r="J2875" s="10"/>
      <c r="K2875" s="10"/>
      <c r="L2875" t="str">
        <f t="shared" si="223"/>
        <v/>
      </c>
      <c r="M2875" s="14" t="str">
        <f t="shared" si="224"/>
        <v/>
      </c>
    </row>
    <row r="2876" spans="1:13" x14ac:dyDescent="0.25">
      <c r="A2876" s="16"/>
      <c r="B2876" s="10"/>
      <c r="C2876" s="14" t="str">
        <f>IFERROR(INDEX(Menu!$C$6:$C$205,MATCH($B2876,Menu!$B$6:$B$205,0)),"")</f>
        <v/>
      </c>
      <c r="D2876" s="18"/>
      <c r="E2876" s="8" t="str">
        <f>IFERROR(INDEX(Menu!$E$6:$E$205,MATCH($B2876,Menu!$B$6:$B$205,0)),"")</f>
        <v/>
      </c>
      <c r="F2876" s="8" t="str">
        <f t="shared" si="220"/>
        <v/>
      </c>
      <c r="G2876" s="15" t="str">
        <f>IFERROR(INDEX(Menu!$D$6:$D$205,MATCH($B2876,Menu!$B$6:$B$205,0)),"")</f>
        <v/>
      </c>
      <c r="H2876" s="15" t="str">
        <f t="shared" si="221"/>
        <v/>
      </c>
      <c r="I2876" s="15" t="str">
        <f t="shared" si="222"/>
        <v/>
      </c>
      <c r="J2876" s="10"/>
      <c r="K2876" s="10"/>
      <c r="L2876" t="str">
        <f t="shared" si="223"/>
        <v/>
      </c>
      <c r="M2876" s="14" t="str">
        <f t="shared" si="224"/>
        <v/>
      </c>
    </row>
    <row r="2877" spans="1:13" x14ac:dyDescent="0.25">
      <c r="A2877" s="16"/>
      <c r="B2877" s="10"/>
      <c r="C2877" s="14" t="str">
        <f>IFERROR(INDEX(Menu!$C$6:$C$205,MATCH($B2877,Menu!$B$6:$B$205,0)),"")</f>
        <v/>
      </c>
      <c r="D2877" s="18"/>
      <c r="E2877" s="8" t="str">
        <f>IFERROR(INDEX(Menu!$E$6:$E$205,MATCH($B2877,Menu!$B$6:$B$205,0)),"")</f>
        <v/>
      </c>
      <c r="F2877" s="8" t="str">
        <f t="shared" si="220"/>
        <v/>
      </c>
      <c r="G2877" s="15" t="str">
        <f>IFERROR(INDEX(Menu!$D$6:$D$205,MATCH($B2877,Menu!$B$6:$B$205,0)),"")</f>
        <v/>
      </c>
      <c r="H2877" s="15" t="str">
        <f t="shared" si="221"/>
        <v/>
      </c>
      <c r="I2877" s="15" t="str">
        <f t="shared" si="222"/>
        <v/>
      </c>
      <c r="J2877" s="10"/>
      <c r="K2877" s="10"/>
      <c r="L2877" t="str">
        <f t="shared" si="223"/>
        <v/>
      </c>
      <c r="M2877" s="14" t="str">
        <f t="shared" si="224"/>
        <v/>
      </c>
    </row>
    <row r="2878" spans="1:13" x14ac:dyDescent="0.25">
      <c r="A2878" s="16"/>
      <c r="B2878" s="10"/>
      <c r="C2878" s="14" t="str">
        <f>IFERROR(INDEX(Menu!$C$6:$C$205,MATCH($B2878,Menu!$B$6:$B$205,0)),"")</f>
        <v/>
      </c>
      <c r="D2878" s="18"/>
      <c r="E2878" s="8" t="str">
        <f>IFERROR(INDEX(Menu!$E$6:$E$205,MATCH($B2878,Menu!$B$6:$B$205,0)),"")</f>
        <v/>
      </c>
      <c r="F2878" s="8" t="str">
        <f t="shared" si="220"/>
        <v/>
      </c>
      <c r="G2878" s="15" t="str">
        <f>IFERROR(INDEX(Menu!$D$6:$D$205,MATCH($B2878,Menu!$B$6:$B$205,0)),"")</f>
        <v/>
      </c>
      <c r="H2878" s="15" t="str">
        <f t="shared" si="221"/>
        <v/>
      </c>
      <c r="I2878" s="15" t="str">
        <f t="shared" si="222"/>
        <v/>
      </c>
      <c r="J2878" s="10"/>
      <c r="K2878" s="10"/>
      <c r="L2878" t="str">
        <f t="shared" si="223"/>
        <v/>
      </c>
      <c r="M2878" s="14" t="str">
        <f t="shared" si="224"/>
        <v/>
      </c>
    </row>
    <row r="2879" spans="1:13" x14ac:dyDescent="0.25">
      <c r="A2879" s="16"/>
      <c r="B2879" s="10"/>
      <c r="C2879" s="14" t="str">
        <f>IFERROR(INDEX(Menu!$C$6:$C$205,MATCH($B2879,Menu!$B$6:$B$205,0)),"")</f>
        <v/>
      </c>
      <c r="D2879" s="18"/>
      <c r="E2879" s="8" t="str">
        <f>IFERROR(INDEX(Menu!$E$6:$E$205,MATCH($B2879,Menu!$B$6:$B$205,0)),"")</f>
        <v/>
      </c>
      <c r="F2879" s="8" t="str">
        <f t="shared" si="220"/>
        <v/>
      </c>
      <c r="G2879" s="15" t="str">
        <f>IFERROR(INDEX(Menu!$D$6:$D$205,MATCH($B2879,Menu!$B$6:$B$205,0)),"")</f>
        <v/>
      </c>
      <c r="H2879" s="15" t="str">
        <f t="shared" si="221"/>
        <v/>
      </c>
      <c r="I2879" s="15" t="str">
        <f t="shared" si="222"/>
        <v/>
      </c>
      <c r="J2879" s="10"/>
      <c r="K2879" s="10"/>
      <c r="L2879" t="str">
        <f t="shared" si="223"/>
        <v/>
      </c>
      <c r="M2879" s="14" t="str">
        <f t="shared" si="224"/>
        <v/>
      </c>
    </row>
    <row r="2880" spans="1:13" x14ac:dyDescent="0.25">
      <c r="A2880" s="16"/>
      <c r="B2880" s="10"/>
      <c r="C2880" s="14" t="str">
        <f>IFERROR(INDEX(Menu!$C$6:$C$205,MATCH($B2880,Menu!$B$6:$B$205,0)),"")</f>
        <v/>
      </c>
      <c r="D2880" s="18"/>
      <c r="E2880" s="8" t="str">
        <f>IFERROR(INDEX(Menu!$E$6:$E$205,MATCH($B2880,Menu!$B$6:$B$205,0)),"")</f>
        <v/>
      </c>
      <c r="F2880" s="8" t="str">
        <f t="shared" si="220"/>
        <v/>
      </c>
      <c r="G2880" s="15" t="str">
        <f>IFERROR(INDEX(Menu!$D$6:$D$205,MATCH($B2880,Menu!$B$6:$B$205,0)),"")</f>
        <v/>
      </c>
      <c r="H2880" s="15" t="str">
        <f t="shared" si="221"/>
        <v/>
      </c>
      <c r="I2880" s="15" t="str">
        <f t="shared" si="222"/>
        <v/>
      </c>
      <c r="J2880" s="10"/>
      <c r="K2880" s="10"/>
      <c r="L2880" t="str">
        <f t="shared" si="223"/>
        <v/>
      </c>
      <c r="M2880" s="14" t="str">
        <f t="shared" si="224"/>
        <v/>
      </c>
    </row>
    <row r="2881" spans="1:13" x14ac:dyDescent="0.25">
      <c r="A2881" s="16"/>
      <c r="B2881" s="10"/>
      <c r="C2881" s="14" t="str">
        <f>IFERROR(INDEX(Menu!$C$6:$C$205,MATCH($B2881,Menu!$B$6:$B$205,0)),"")</f>
        <v/>
      </c>
      <c r="D2881" s="18"/>
      <c r="E2881" s="8" t="str">
        <f>IFERROR(INDEX(Menu!$E$6:$E$205,MATCH($B2881,Menu!$B$6:$B$205,0)),"")</f>
        <v/>
      </c>
      <c r="F2881" s="8" t="str">
        <f t="shared" si="220"/>
        <v/>
      </c>
      <c r="G2881" s="15" t="str">
        <f>IFERROR(INDEX(Menu!$D$6:$D$205,MATCH($B2881,Menu!$B$6:$B$205,0)),"")</f>
        <v/>
      </c>
      <c r="H2881" s="15" t="str">
        <f t="shared" si="221"/>
        <v/>
      </c>
      <c r="I2881" s="15" t="str">
        <f t="shared" si="222"/>
        <v/>
      </c>
      <c r="J2881" s="10"/>
      <c r="K2881" s="10"/>
      <c r="L2881" t="str">
        <f t="shared" si="223"/>
        <v/>
      </c>
      <c r="M2881" s="14" t="str">
        <f t="shared" si="224"/>
        <v/>
      </c>
    </row>
    <row r="2882" spans="1:13" x14ac:dyDescent="0.25">
      <c r="A2882" s="16"/>
      <c r="B2882" s="10"/>
      <c r="C2882" s="14" t="str">
        <f>IFERROR(INDEX(Menu!$C$6:$C$205,MATCH($B2882,Menu!$B$6:$B$205,0)),"")</f>
        <v/>
      </c>
      <c r="D2882" s="18"/>
      <c r="E2882" s="8" t="str">
        <f>IFERROR(INDEX(Menu!$E$6:$E$205,MATCH($B2882,Menu!$B$6:$B$205,0)),"")</f>
        <v/>
      </c>
      <c r="F2882" s="8" t="str">
        <f t="shared" si="220"/>
        <v/>
      </c>
      <c r="G2882" s="15" t="str">
        <f>IFERROR(INDEX(Menu!$D$6:$D$205,MATCH($B2882,Menu!$B$6:$B$205,0)),"")</f>
        <v/>
      </c>
      <c r="H2882" s="15" t="str">
        <f t="shared" si="221"/>
        <v/>
      </c>
      <c r="I2882" s="15" t="str">
        <f t="shared" si="222"/>
        <v/>
      </c>
      <c r="J2882" s="10"/>
      <c r="K2882" s="10"/>
      <c r="L2882" t="str">
        <f t="shared" si="223"/>
        <v/>
      </c>
      <c r="M2882" s="14" t="str">
        <f t="shared" si="224"/>
        <v/>
      </c>
    </row>
    <row r="2883" spans="1:13" x14ac:dyDescent="0.25">
      <c r="A2883" s="16"/>
      <c r="B2883" s="10"/>
      <c r="C2883" s="14" t="str">
        <f>IFERROR(INDEX(Menu!$C$6:$C$205,MATCH($B2883,Menu!$B$6:$B$205,0)),"")</f>
        <v/>
      </c>
      <c r="D2883" s="18"/>
      <c r="E2883" s="8" t="str">
        <f>IFERROR(INDEX(Menu!$E$6:$E$205,MATCH($B2883,Menu!$B$6:$B$205,0)),"")</f>
        <v/>
      </c>
      <c r="F2883" s="8" t="str">
        <f t="shared" si="220"/>
        <v/>
      </c>
      <c r="G2883" s="15" t="str">
        <f>IFERROR(INDEX(Menu!$D$6:$D$205,MATCH($B2883,Menu!$B$6:$B$205,0)),"")</f>
        <v/>
      </c>
      <c r="H2883" s="15" t="str">
        <f t="shared" si="221"/>
        <v/>
      </c>
      <c r="I2883" s="15" t="str">
        <f t="shared" si="222"/>
        <v/>
      </c>
      <c r="J2883" s="10"/>
      <c r="K2883" s="10"/>
      <c r="L2883" t="str">
        <f t="shared" si="223"/>
        <v/>
      </c>
      <c r="M2883" s="14" t="str">
        <f t="shared" si="224"/>
        <v/>
      </c>
    </row>
    <row r="2884" spans="1:13" x14ac:dyDescent="0.25">
      <c r="A2884" s="16"/>
      <c r="B2884" s="10"/>
      <c r="C2884" s="14" t="str">
        <f>IFERROR(INDEX(Menu!$C$6:$C$205,MATCH($B2884,Menu!$B$6:$B$205,0)),"")</f>
        <v/>
      </c>
      <c r="D2884" s="18"/>
      <c r="E2884" s="8" t="str">
        <f>IFERROR(INDEX(Menu!$E$6:$E$205,MATCH($B2884,Menu!$B$6:$B$205,0)),"")</f>
        <v/>
      </c>
      <c r="F2884" s="8" t="str">
        <f t="shared" si="220"/>
        <v/>
      </c>
      <c r="G2884" s="15" t="str">
        <f>IFERROR(INDEX(Menu!$D$6:$D$205,MATCH($B2884,Menu!$B$6:$B$205,0)),"")</f>
        <v/>
      </c>
      <c r="H2884" s="15" t="str">
        <f t="shared" si="221"/>
        <v/>
      </c>
      <c r="I2884" s="15" t="str">
        <f t="shared" si="222"/>
        <v/>
      </c>
      <c r="J2884" s="10"/>
      <c r="K2884" s="10"/>
      <c r="L2884" t="str">
        <f t="shared" si="223"/>
        <v/>
      </c>
      <c r="M2884" s="14" t="str">
        <f t="shared" si="224"/>
        <v/>
      </c>
    </row>
    <row r="2885" spans="1:13" x14ac:dyDescent="0.25">
      <c r="A2885" s="16"/>
      <c r="B2885" s="10"/>
      <c r="C2885" s="14" t="str">
        <f>IFERROR(INDEX(Menu!$C$6:$C$205,MATCH($B2885,Menu!$B$6:$B$205,0)),"")</f>
        <v/>
      </c>
      <c r="D2885" s="18"/>
      <c r="E2885" s="8" t="str">
        <f>IFERROR(INDEX(Menu!$E$6:$E$205,MATCH($B2885,Menu!$B$6:$B$205,0)),"")</f>
        <v/>
      </c>
      <c r="F2885" s="8" t="str">
        <f t="shared" si="220"/>
        <v/>
      </c>
      <c r="G2885" s="15" t="str">
        <f>IFERROR(INDEX(Menu!$D$6:$D$205,MATCH($B2885,Menu!$B$6:$B$205,0)),"")</f>
        <v/>
      </c>
      <c r="H2885" s="15" t="str">
        <f t="shared" si="221"/>
        <v/>
      </c>
      <c r="I2885" s="15" t="str">
        <f t="shared" si="222"/>
        <v/>
      </c>
      <c r="J2885" s="10"/>
      <c r="K2885" s="10"/>
      <c r="L2885" t="str">
        <f t="shared" si="223"/>
        <v/>
      </c>
      <c r="M2885" s="14" t="str">
        <f t="shared" si="224"/>
        <v/>
      </c>
    </row>
    <row r="2886" spans="1:13" x14ac:dyDescent="0.25">
      <c r="A2886" s="16"/>
      <c r="B2886" s="10"/>
      <c r="C2886" s="14" t="str">
        <f>IFERROR(INDEX(Menu!$C$6:$C$205,MATCH($B2886,Menu!$B$6:$B$205,0)),"")</f>
        <v/>
      </c>
      <c r="D2886" s="18"/>
      <c r="E2886" s="8" t="str">
        <f>IFERROR(INDEX(Menu!$E$6:$E$205,MATCH($B2886,Menu!$B$6:$B$205,0)),"")</f>
        <v/>
      </c>
      <c r="F2886" s="8" t="str">
        <f t="shared" ref="F2886:F2949" si="225">IF(OR($D2886="",$E2886=""),"",$D2886*$E2886)</f>
        <v/>
      </c>
      <c r="G2886" s="15" t="str">
        <f>IFERROR(INDEX(Menu!$D$6:$D$205,MATCH($B2886,Menu!$B$6:$B$205,0)),"")</f>
        <v/>
      </c>
      <c r="H2886" s="15" t="str">
        <f t="shared" ref="H2886:H2949" si="226">IF(OR($D2886="",$G2886=""),"",$D2886*$G2886)</f>
        <v/>
      </c>
      <c r="I2886" s="15" t="str">
        <f t="shared" ref="I2886:I2949" si="227">IF(OR($F2886="",$H2886=""),"",$F2886-$H2886)</f>
        <v/>
      </c>
      <c r="J2886" s="10"/>
      <c r="K2886" s="10"/>
      <c r="L2886" t="str">
        <f t="shared" ref="L2886:L2949" si="228">IF($A2886="","",CHOOSE(WEEKDAY($A2886,2),"Lunes","Martes","Miercoles","Jueves","Viernes","Sabado","Domingo"))</f>
        <v/>
      </c>
      <c r="M2886" s="14" t="str">
        <f t="shared" ref="M2886:M2949" si="229">IF($A2886="","",TEXT($A2886,"YYYY-MM"))</f>
        <v/>
      </c>
    </row>
    <row r="2887" spans="1:13" x14ac:dyDescent="0.25">
      <c r="A2887" s="16"/>
      <c r="B2887" s="10"/>
      <c r="C2887" s="14" t="str">
        <f>IFERROR(INDEX(Menu!$C$6:$C$205,MATCH($B2887,Menu!$B$6:$B$205,0)),"")</f>
        <v/>
      </c>
      <c r="D2887" s="18"/>
      <c r="E2887" s="8" t="str">
        <f>IFERROR(INDEX(Menu!$E$6:$E$205,MATCH($B2887,Menu!$B$6:$B$205,0)),"")</f>
        <v/>
      </c>
      <c r="F2887" s="8" t="str">
        <f t="shared" si="225"/>
        <v/>
      </c>
      <c r="G2887" s="15" t="str">
        <f>IFERROR(INDEX(Menu!$D$6:$D$205,MATCH($B2887,Menu!$B$6:$B$205,0)),"")</f>
        <v/>
      </c>
      <c r="H2887" s="15" t="str">
        <f t="shared" si="226"/>
        <v/>
      </c>
      <c r="I2887" s="15" t="str">
        <f t="shared" si="227"/>
        <v/>
      </c>
      <c r="J2887" s="10"/>
      <c r="K2887" s="10"/>
      <c r="L2887" t="str">
        <f t="shared" si="228"/>
        <v/>
      </c>
      <c r="M2887" s="14" t="str">
        <f t="shared" si="229"/>
        <v/>
      </c>
    </row>
    <row r="2888" spans="1:13" x14ac:dyDescent="0.25">
      <c r="A2888" s="16"/>
      <c r="B2888" s="10"/>
      <c r="C2888" s="14" t="str">
        <f>IFERROR(INDEX(Menu!$C$6:$C$205,MATCH($B2888,Menu!$B$6:$B$205,0)),"")</f>
        <v/>
      </c>
      <c r="D2888" s="18"/>
      <c r="E2888" s="8" t="str">
        <f>IFERROR(INDEX(Menu!$E$6:$E$205,MATCH($B2888,Menu!$B$6:$B$205,0)),"")</f>
        <v/>
      </c>
      <c r="F2888" s="8" t="str">
        <f t="shared" si="225"/>
        <v/>
      </c>
      <c r="G2888" s="15" t="str">
        <f>IFERROR(INDEX(Menu!$D$6:$D$205,MATCH($B2888,Menu!$B$6:$B$205,0)),"")</f>
        <v/>
      </c>
      <c r="H2888" s="15" t="str">
        <f t="shared" si="226"/>
        <v/>
      </c>
      <c r="I2888" s="15" t="str">
        <f t="shared" si="227"/>
        <v/>
      </c>
      <c r="J2888" s="10"/>
      <c r="K2888" s="10"/>
      <c r="L2888" t="str">
        <f t="shared" si="228"/>
        <v/>
      </c>
      <c r="M2888" s="14" t="str">
        <f t="shared" si="229"/>
        <v/>
      </c>
    </row>
    <row r="2889" spans="1:13" x14ac:dyDescent="0.25">
      <c r="A2889" s="16"/>
      <c r="B2889" s="10"/>
      <c r="C2889" s="14" t="str">
        <f>IFERROR(INDEX(Menu!$C$6:$C$205,MATCH($B2889,Menu!$B$6:$B$205,0)),"")</f>
        <v/>
      </c>
      <c r="D2889" s="18"/>
      <c r="E2889" s="8" t="str">
        <f>IFERROR(INDEX(Menu!$E$6:$E$205,MATCH($B2889,Menu!$B$6:$B$205,0)),"")</f>
        <v/>
      </c>
      <c r="F2889" s="8" t="str">
        <f t="shared" si="225"/>
        <v/>
      </c>
      <c r="G2889" s="15" t="str">
        <f>IFERROR(INDEX(Menu!$D$6:$D$205,MATCH($B2889,Menu!$B$6:$B$205,0)),"")</f>
        <v/>
      </c>
      <c r="H2889" s="15" t="str">
        <f t="shared" si="226"/>
        <v/>
      </c>
      <c r="I2889" s="15" t="str">
        <f t="shared" si="227"/>
        <v/>
      </c>
      <c r="J2889" s="10"/>
      <c r="K2889" s="10"/>
      <c r="L2889" t="str">
        <f t="shared" si="228"/>
        <v/>
      </c>
      <c r="M2889" s="14" t="str">
        <f t="shared" si="229"/>
        <v/>
      </c>
    </row>
    <row r="2890" spans="1:13" x14ac:dyDescent="0.25">
      <c r="A2890" s="16"/>
      <c r="B2890" s="10"/>
      <c r="C2890" s="14" t="str">
        <f>IFERROR(INDEX(Menu!$C$6:$C$205,MATCH($B2890,Menu!$B$6:$B$205,0)),"")</f>
        <v/>
      </c>
      <c r="D2890" s="18"/>
      <c r="E2890" s="8" t="str">
        <f>IFERROR(INDEX(Menu!$E$6:$E$205,MATCH($B2890,Menu!$B$6:$B$205,0)),"")</f>
        <v/>
      </c>
      <c r="F2890" s="8" t="str">
        <f t="shared" si="225"/>
        <v/>
      </c>
      <c r="G2890" s="15" t="str">
        <f>IFERROR(INDEX(Menu!$D$6:$D$205,MATCH($B2890,Menu!$B$6:$B$205,0)),"")</f>
        <v/>
      </c>
      <c r="H2890" s="15" t="str">
        <f t="shared" si="226"/>
        <v/>
      </c>
      <c r="I2890" s="15" t="str">
        <f t="shared" si="227"/>
        <v/>
      </c>
      <c r="J2890" s="10"/>
      <c r="K2890" s="10"/>
      <c r="L2890" t="str">
        <f t="shared" si="228"/>
        <v/>
      </c>
      <c r="M2890" s="14" t="str">
        <f t="shared" si="229"/>
        <v/>
      </c>
    </row>
    <row r="2891" spans="1:13" x14ac:dyDescent="0.25">
      <c r="A2891" s="16"/>
      <c r="B2891" s="10"/>
      <c r="C2891" s="14" t="str">
        <f>IFERROR(INDEX(Menu!$C$6:$C$205,MATCH($B2891,Menu!$B$6:$B$205,0)),"")</f>
        <v/>
      </c>
      <c r="D2891" s="18"/>
      <c r="E2891" s="8" t="str">
        <f>IFERROR(INDEX(Menu!$E$6:$E$205,MATCH($B2891,Menu!$B$6:$B$205,0)),"")</f>
        <v/>
      </c>
      <c r="F2891" s="8" t="str">
        <f t="shared" si="225"/>
        <v/>
      </c>
      <c r="G2891" s="15" t="str">
        <f>IFERROR(INDEX(Menu!$D$6:$D$205,MATCH($B2891,Menu!$B$6:$B$205,0)),"")</f>
        <v/>
      </c>
      <c r="H2891" s="15" t="str">
        <f t="shared" si="226"/>
        <v/>
      </c>
      <c r="I2891" s="15" t="str">
        <f t="shared" si="227"/>
        <v/>
      </c>
      <c r="J2891" s="10"/>
      <c r="K2891" s="10"/>
      <c r="L2891" t="str">
        <f t="shared" si="228"/>
        <v/>
      </c>
      <c r="M2891" s="14" t="str">
        <f t="shared" si="229"/>
        <v/>
      </c>
    </row>
    <row r="2892" spans="1:13" x14ac:dyDescent="0.25">
      <c r="A2892" s="16"/>
      <c r="B2892" s="10"/>
      <c r="C2892" s="14" t="str">
        <f>IFERROR(INDEX(Menu!$C$6:$C$205,MATCH($B2892,Menu!$B$6:$B$205,0)),"")</f>
        <v/>
      </c>
      <c r="D2892" s="18"/>
      <c r="E2892" s="8" t="str">
        <f>IFERROR(INDEX(Menu!$E$6:$E$205,MATCH($B2892,Menu!$B$6:$B$205,0)),"")</f>
        <v/>
      </c>
      <c r="F2892" s="8" t="str">
        <f t="shared" si="225"/>
        <v/>
      </c>
      <c r="G2892" s="15" t="str">
        <f>IFERROR(INDEX(Menu!$D$6:$D$205,MATCH($B2892,Menu!$B$6:$B$205,0)),"")</f>
        <v/>
      </c>
      <c r="H2892" s="15" t="str">
        <f t="shared" si="226"/>
        <v/>
      </c>
      <c r="I2892" s="15" t="str">
        <f t="shared" si="227"/>
        <v/>
      </c>
      <c r="J2892" s="10"/>
      <c r="K2892" s="10"/>
      <c r="L2892" t="str">
        <f t="shared" si="228"/>
        <v/>
      </c>
      <c r="M2892" s="14" t="str">
        <f t="shared" si="229"/>
        <v/>
      </c>
    </row>
    <row r="2893" spans="1:13" x14ac:dyDescent="0.25">
      <c r="A2893" s="16"/>
      <c r="B2893" s="10"/>
      <c r="C2893" s="14" t="str">
        <f>IFERROR(INDEX(Menu!$C$6:$C$205,MATCH($B2893,Menu!$B$6:$B$205,0)),"")</f>
        <v/>
      </c>
      <c r="D2893" s="18"/>
      <c r="E2893" s="8" t="str">
        <f>IFERROR(INDEX(Menu!$E$6:$E$205,MATCH($B2893,Menu!$B$6:$B$205,0)),"")</f>
        <v/>
      </c>
      <c r="F2893" s="8" t="str">
        <f t="shared" si="225"/>
        <v/>
      </c>
      <c r="G2893" s="15" t="str">
        <f>IFERROR(INDEX(Menu!$D$6:$D$205,MATCH($B2893,Menu!$B$6:$B$205,0)),"")</f>
        <v/>
      </c>
      <c r="H2893" s="15" t="str">
        <f t="shared" si="226"/>
        <v/>
      </c>
      <c r="I2893" s="15" t="str">
        <f t="shared" si="227"/>
        <v/>
      </c>
      <c r="J2893" s="10"/>
      <c r="K2893" s="10"/>
      <c r="L2893" t="str">
        <f t="shared" si="228"/>
        <v/>
      </c>
      <c r="M2893" s="14" t="str">
        <f t="shared" si="229"/>
        <v/>
      </c>
    </row>
    <row r="2894" spans="1:13" x14ac:dyDescent="0.25">
      <c r="A2894" s="16"/>
      <c r="B2894" s="10"/>
      <c r="C2894" s="14" t="str">
        <f>IFERROR(INDEX(Menu!$C$6:$C$205,MATCH($B2894,Menu!$B$6:$B$205,0)),"")</f>
        <v/>
      </c>
      <c r="D2894" s="18"/>
      <c r="E2894" s="8" t="str">
        <f>IFERROR(INDEX(Menu!$E$6:$E$205,MATCH($B2894,Menu!$B$6:$B$205,0)),"")</f>
        <v/>
      </c>
      <c r="F2894" s="8" t="str">
        <f t="shared" si="225"/>
        <v/>
      </c>
      <c r="G2894" s="15" t="str">
        <f>IFERROR(INDEX(Menu!$D$6:$D$205,MATCH($B2894,Menu!$B$6:$B$205,0)),"")</f>
        <v/>
      </c>
      <c r="H2894" s="15" t="str">
        <f t="shared" si="226"/>
        <v/>
      </c>
      <c r="I2894" s="15" t="str">
        <f t="shared" si="227"/>
        <v/>
      </c>
      <c r="J2894" s="10"/>
      <c r="K2894" s="10"/>
      <c r="L2894" t="str">
        <f t="shared" si="228"/>
        <v/>
      </c>
      <c r="M2894" s="14" t="str">
        <f t="shared" si="229"/>
        <v/>
      </c>
    </row>
    <row r="2895" spans="1:13" x14ac:dyDescent="0.25">
      <c r="A2895" s="16"/>
      <c r="B2895" s="10"/>
      <c r="C2895" s="14" t="str">
        <f>IFERROR(INDEX(Menu!$C$6:$C$205,MATCH($B2895,Menu!$B$6:$B$205,0)),"")</f>
        <v/>
      </c>
      <c r="D2895" s="18"/>
      <c r="E2895" s="8" t="str">
        <f>IFERROR(INDEX(Menu!$E$6:$E$205,MATCH($B2895,Menu!$B$6:$B$205,0)),"")</f>
        <v/>
      </c>
      <c r="F2895" s="8" t="str">
        <f t="shared" si="225"/>
        <v/>
      </c>
      <c r="G2895" s="15" t="str">
        <f>IFERROR(INDEX(Menu!$D$6:$D$205,MATCH($B2895,Menu!$B$6:$B$205,0)),"")</f>
        <v/>
      </c>
      <c r="H2895" s="15" t="str">
        <f t="shared" si="226"/>
        <v/>
      </c>
      <c r="I2895" s="15" t="str">
        <f t="shared" si="227"/>
        <v/>
      </c>
      <c r="J2895" s="10"/>
      <c r="K2895" s="10"/>
      <c r="L2895" t="str">
        <f t="shared" si="228"/>
        <v/>
      </c>
      <c r="M2895" s="14" t="str">
        <f t="shared" si="229"/>
        <v/>
      </c>
    </row>
    <row r="2896" spans="1:13" x14ac:dyDescent="0.25">
      <c r="A2896" s="16"/>
      <c r="B2896" s="10"/>
      <c r="C2896" s="14" t="str">
        <f>IFERROR(INDEX(Menu!$C$6:$C$205,MATCH($B2896,Menu!$B$6:$B$205,0)),"")</f>
        <v/>
      </c>
      <c r="D2896" s="18"/>
      <c r="E2896" s="8" t="str">
        <f>IFERROR(INDEX(Menu!$E$6:$E$205,MATCH($B2896,Menu!$B$6:$B$205,0)),"")</f>
        <v/>
      </c>
      <c r="F2896" s="8" t="str">
        <f t="shared" si="225"/>
        <v/>
      </c>
      <c r="G2896" s="15" t="str">
        <f>IFERROR(INDEX(Menu!$D$6:$D$205,MATCH($B2896,Menu!$B$6:$B$205,0)),"")</f>
        <v/>
      </c>
      <c r="H2896" s="15" t="str">
        <f t="shared" si="226"/>
        <v/>
      </c>
      <c r="I2896" s="15" t="str">
        <f t="shared" si="227"/>
        <v/>
      </c>
      <c r="J2896" s="10"/>
      <c r="K2896" s="10"/>
      <c r="L2896" t="str">
        <f t="shared" si="228"/>
        <v/>
      </c>
      <c r="M2896" s="14" t="str">
        <f t="shared" si="229"/>
        <v/>
      </c>
    </row>
    <row r="2897" spans="1:13" x14ac:dyDescent="0.25">
      <c r="A2897" s="16"/>
      <c r="B2897" s="10"/>
      <c r="C2897" s="14" t="str">
        <f>IFERROR(INDEX(Menu!$C$6:$C$205,MATCH($B2897,Menu!$B$6:$B$205,0)),"")</f>
        <v/>
      </c>
      <c r="D2897" s="18"/>
      <c r="E2897" s="8" t="str">
        <f>IFERROR(INDEX(Menu!$E$6:$E$205,MATCH($B2897,Menu!$B$6:$B$205,0)),"")</f>
        <v/>
      </c>
      <c r="F2897" s="8" t="str">
        <f t="shared" si="225"/>
        <v/>
      </c>
      <c r="G2897" s="15" t="str">
        <f>IFERROR(INDEX(Menu!$D$6:$D$205,MATCH($B2897,Menu!$B$6:$B$205,0)),"")</f>
        <v/>
      </c>
      <c r="H2897" s="15" t="str">
        <f t="shared" si="226"/>
        <v/>
      </c>
      <c r="I2897" s="15" t="str">
        <f t="shared" si="227"/>
        <v/>
      </c>
      <c r="J2897" s="10"/>
      <c r="K2897" s="10"/>
      <c r="L2897" t="str">
        <f t="shared" si="228"/>
        <v/>
      </c>
      <c r="M2897" s="14" t="str">
        <f t="shared" si="229"/>
        <v/>
      </c>
    </row>
    <row r="2898" spans="1:13" x14ac:dyDescent="0.25">
      <c r="A2898" s="16"/>
      <c r="B2898" s="10"/>
      <c r="C2898" s="14" t="str">
        <f>IFERROR(INDEX(Menu!$C$6:$C$205,MATCH($B2898,Menu!$B$6:$B$205,0)),"")</f>
        <v/>
      </c>
      <c r="D2898" s="18"/>
      <c r="E2898" s="8" t="str">
        <f>IFERROR(INDEX(Menu!$E$6:$E$205,MATCH($B2898,Menu!$B$6:$B$205,0)),"")</f>
        <v/>
      </c>
      <c r="F2898" s="8" t="str">
        <f t="shared" si="225"/>
        <v/>
      </c>
      <c r="G2898" s="15" t="str">
        <f>IFERROR(INDEX(Menu!$D$6:$D$205,MATCH($B2898,Menu!$B$6:$B$205,0)),"")</f>
        <v/>
      </c>
      <c r="H2898" s="15" t="str">
        <f t="shared" si="226"/>
        <v/>
      </c>
      <c r="I2898" s="15" t="str">
        <f t="shared" si="227"/>
        <v/>
      </c>
      <c r="J2898" s="10"/>
      <c r="K2898" s="10"/>
      <c r="L2898" t="str">
        <f t="shared" si="228"/>
        <v/>
      </c>
      <c r="M2898" s="14" t="str">
        <f t="shared" si="229"/>
        <v/>
      </c>
    </row>
    <row r="2899" spans="1:13" x14ac:dyDescent="0.25">
      <c r="A2899" s="16"/>
      <c r="B2899" s="10"/>
      <c r="C2899" s="14" t="str">
        <f>IFERROR(INDEX(Menu!$C$6:$C$205,MATCH($B2899,Menu!$B$6:$B$205,0)),"")</f>
        <v/>
      </c>
      <c r="D2899" s="18"/>
      <c r="E2899" s="8" t="str">
        <f>IFERROR(INDEX(Menu!$E$6:$E$205,MATCH($B2899,Menu!$B$6:$B$205,0)),"")</f>
        <v/>
      </c>
      <c r="F2899" s="8" t="str">
        <f t="shared" si="225"/>
        <v/>
      </c>
      <c r="G2899" s="15" t="str">
        <f>IFERROR(INDEX(Menu!$D$6:$D$205,MATCH($B2899,Menu!$B$6:$B$205,0)),"")</f>
        <v/>
      </c>
      <c r="H2899" s="15" t="str">
        <f t="shared" si="226"/>
        <v/>
      </c>
      <c r="I2899" s="15" t="str">
        <f t="shared" si="227"/>
        <v/>
      </c>
      <c r="J2899" s="10"/>
      <c r="K2899" s="10"/>
      <c r="L2899" t="str">
        <f t="shared" si="228"/>
        <v/>
      </c>
      <c r="M2899" s="14" t="str">
        <f t="shared" si="229"/>
        <v/>
      </c>
    </row>
    <row r="2900" spans="1:13" x14ac:dyDescent="0.25">
      <c r="A2900" s="16"/>
      <c r="B2900" s="10"/>
      <c r="C2900" s="14" t="str">
        <f>IFERROR(INDEX(Menu!$C$6:$C$205,MATCH($B2900,Menu!$B$6:$B$205,0)),"")</f>
        <v/>
      </c>
      <c r="D2900" s="18"/>
      <c r="E2900" s="8" t="str">
        <f>IFERROR(INDEX(Menu!$E$6:$E$205,MATCH($B2900,Menu!$B$6:$B$205,0)),"")</f>
        <v/>
      </c>
      <c r="F2900" s="8" t="str">
        <f t="shared" si="225"/>
        <v/>
      </c>
      <c r="G2900" s="15" t="str">
        <f>IFERROR(INDEX(Menu!$D$6:$D$205,MATCH($B2900,Menu!$B$6:$B$205,0)),"")</f>
        <v/>
      </c>
      <c r="H2900" s="15" t="str">
        <f t="shared" si="226"/>
        <v/>
      </c>
      <c r="I2900" s="15" t="str">
        <f t="shared" si="227"/>
        <v/>
      </c>
      <c r="J2900" s="10"/>
      <c r="K2900" s="10"/>
      <c r="L2900" t="str">
        <f t="shared" si="228"/>
        <v/>
      </c>
      <c r="M2900" s="14" t="str">
        <f t="shared" si="229"/>
        <v/>
      </c>
    </row>
    <row r="2901" spans="1:13" x14ac:dyDescent="0.25">
      <c r="A2901" s="16"/>
      <c r="B2901" s="10"/>
      <c r="C2901" s="14" t="str">
        <f>IFERROR(INDEX(Menu!$C$6:$C$205,MATCH($B2901,Menu!$B$6:$B$205,0)),"")</f>
        <v/>
      </c>
      <c r="D2901" s="18"/>
      <c r="E2901" s="8" t="str">
        <f>IFERROR(INDEX(Menu!$E$6:$E$205,MATCH($B2901,Menu!$B$6:$B$205,0)),"")</f>
        <v/>
      </c>
      <c r="F2901" s="8" t="str">
        <f t="shared" si="225"/>
        <v/>
      </c>
      <c r="G2901" s="15" t="str">
        <f>IFERROR(INDEX(Menu!$D$6:$D$205,MATCH($B2901,Menu!$B$6:$B$205,0)),"")</f>
        <v/>
      </c>
      <c r="H2901" s="15" t="str">
        <f t="shared" si="226"/>
        <v/>
      </c>
      <c r="I2901" s="15" t="str">
        <f t="shared" si="227"/>
        <v/>
      </c>
      <c r="J2901" s="10"/>
      <c r="K2901" s="10"/>
      <c r="L2901" t="str">
        <f t="shared" si="228"/>
        <v/>
      </c>
      <c r="M2901" s="14" t="str">
        <f t="shared" si="229"/>
        <v/>
      </c>
    </row>
    <row r="2902" spans="1:13" x14ac:dyDescent="0.25">
      <c r="A2902" s="16"/>
      <c r="B2902" s="10"/>
      <c r="C2902" s="14" t="str">
        <f>IFERROR(INDEX(Menu!$C$6:$C$205,MATCH($B2902,Menu!$B$6:$B$205,0)),"")</f>
        <v/>
      </c>
      <c r="D2902" s="18"/>
      <c r="E2902" s="8" t="str">
        <f>IFERROR(INDEX(Menu!$E$6:$E$205,MATCH($B2902,Menu!$B$6:$B$205,0)),"")</f>
        <v/>
      </c>
      <c r="F2902" s="8" t="str">
        <f t="shared" si="225"/>
        <v/>
      </c>
      <c r="G2902" s="15" t="str">
        <f>IFERROR(INDEX(Menu!$D$6:$D$205,MATCH($B2902,Menu!$B$6:$B$205,0)),"")</f>
        <v/>
      </c>
      <c r="H2902" s="15" t="str">
        <f t="shared" si="226"/>
        <v/>
      </c>
      <c r="I2902" s="15" t="str">
        <f t="shared" si="227"/>
        <v/>
      </c>
      <c r="J2902" s="10"/>
      <c r="K2902" s="10"/>
      <c r="L2902" t="str">
        <f t="shared" si="228"/>
        <v/>
      </c>
      <c r="M2902" s="14" t="str">
        <f t="shared" si="229"/>
        <v/>
      </c>
    </row>
    <row r="2903" spans="1:13" x14ac:dyDescent="0.25">
      <c r="A2903" s="16"/>
      <c r="B2903" s="10"/>
      <c r="C2903" s="14" t="str">
        <f>IFERROR(INDEX(Menu!$C$6:$C$205,MATCH($B2903,Menu!$B$6:$B$205,0)),"")</f>
        <v/>
      </c>
      <c r="D2903" s="18"/>
      <c r="E2903" s="8" t="str">
        <f>IFERROR(INDEX(Menu!$E$6:$E$205,MATCH($B2903,Menu!$B$6:$B$205,0)),"")</f>
        <v/>
      </c>
      <c r="F2903" s="8" t="str">
        <f t="shared" si="225"/>
        <v/>
      </c>
      <c r="G2903" s="15" t="str">
        <f>IFERROR(INDEX(Menu!$D$6:$D$205,MATCH($B2903,Menu!$B$6:$B$205,0)),"")</f>
        <v/>
      </c>
      <c r="H2903" s="15" t="str">
        <f t="shared" si="226"/>
        <v/>
      </c>
      <c r="I2903" s="15" t="str">
        <f t="shared" si="227"/>
        <v/>
      </c>
      <c r="J2903" s="10"/>
      <c r="K2903" s="10"/>
      <c r="L2903" t="str">
        <f t="shared" si="228"/>
        <v/>
      </c>
      <c r="M2903" s="14" t="str">
        <f t="shared" si="229"/>
        <v/>
      </c>
    </row>
    <row r="2904" spans="1:13" x14ac:dyDescent="0.25">
      <c r="A2904" s="16"/>
      <c r="B2904" s="10"/>
      <c r="C2904" s="14" t="str">
        <f>IFERROR(INDEX(Menu!$C$6:$C$205,MATCH($B2904,Menu!$B$6:$B$205,0)),"")</f>
        <v/>
      </c>
      <c r="D2904" s="18"/>
      <c r="E2904" s="8" t="str">
        <f>IFERROR(INDEX(Menu!$E$6:$E$205,MATCH($B2904,Menu!$B$6:$B$205,0)),"")</f>
        <v/>
      </c>
      <c r="F2904" s="8" t="str">
        <f t="shared" si="225"/>
        <v/>
      </c>
      <c r="G2904" s="15" t="str">
        <f>IFERROR(INDEX(Menu!$D$6:$D$205,MATCH($B2904,Menu!$B$6:$B$205,0)),"")</f>
        <v/>
      </c>
      <c r="H2904" s="15" t="str">
        <f t="shared" si="226"/>
        <v/>
      </c>
      <c r="I2904" s="15" t="str">
        <f t="shared" si="227"/>
        <v/>
      </c>
      <c r="J2904" s="10"/>
      <c r="K2904" s="10"/>
      <c r="L2904" t="str">
        <f t="shared" si="228"/>
        <v/>
      </c>
      <c r="M2904" s="14" t="str">
        <f t="shared" si="229"/>
        <v/>
      </c>
    </row>
    <row r="2905" spans="1:13" x14ac:dyDescent="0.25">
      <c r="A2905" s="16"/>
      <c r="B2905" s="10"/>
      <c r="C2905" s="14" t="str">
        <f>IFERROR(INDEX(Menu!$C$6:$C$205,MATCH($B2905,Menu!$B$6:$B$205,0)),"")</f>
        <v/>
      </c>
      <c r="D2905" s="18"/>
      <c r="E2905" s="8" t="str">
        <f>IFERROR(INDEX(Menu!$E$6:$E$205,MATCH($B2905,Menu!$B$6:$B$205,0)),"")</f>
        <v/>
      </c>
      <c r="F2905" s="8" t="str">
        <f t="shared" si="225"/>
        <v/>
      </c>
      <c r="G2905" s="15" t="str">
        <f>IFERROR(INDEX(Menu!$D$6:$D$205,MATCH($B2905,Menu!$B$6:$B$205,0)),"")</f>
        <v/>
      </c>
      <c r="H2905" s="15" t="str">
        <f t="shared" si="226"/>
        <v/>
      </c>
      <c r="I2905" s="15" t="str">
        <f t="shared" si="227"/>
        <v/>
      </c>
      <c r="J2905" s="10"/>
      <c r="K2905" s="10"/>
      <c r="L2905" t="str">
        <f t="shared" si="228"/>
        <v/>
      </c>
      <c r="M2905" s="14" t="str">
        <f t="shared" si="229"/>
        <v/>
      </c>
    </row>
    <row r="2906" spans="1:13" x14ac:dyDescent="0.25">
      <c r="A2906" s="16"/>
      <c r="B2906" s="10"/>
      <c r="C2906" s="14" t="str">
        <f>IFERROR(INDEX(Menu!$C$6:$C$205,MATCH($B2906,Menu!$B$6:$B$205,0)),"")</f>
        <v/>
      </c>
      <c r="D2906" s="18"/>
      <c r="E2906" s="8" t="str">
        <f>IFERROR(INDEX(Menu!$E$6:$E$205,MATCH($B2906,Menu!$B$6:$B$205,0)),"")</f>
        <v/>
      </c>
      <c r="F2906" s="8" t="str">
        <f t="shared" si="225"/>
        <v/>
      </c>
      <c r="G2906" s="15" t="str">
        <f>IFERROR(INDEX(Menu!$D$6:$D$205,MATCH($B2906,Menu!$B$6:$B$205,0)),"")</f>
        <v/>
      </c>
      <c r="H2906" s="15" t="str">
        <f t="shared" si="226"/>
        <v/>
      </c>
      <c r="I2906" s="15" t="str">
        <f t="shared" si="227"/>
        <v/>
      </c>
      <c r="J2906" s="10"/>
      <c r="K2906" s="10"/>
      <c r="L2906" t="str">
        <f t="shared" si="228"/>
        <v/>
      </c>
      <c r="M2906" s="14" t="str">
        <f t="shared" si="229"/>
        <v/>
      </c>
    </row>
    <row r="2907" spans="1:13" x14ac:dyDescent="0.25">
      <c r="A2907" s="16"/>
      <c r="B2907" s="10"/>
      <c r="C2907" s="14" t="str">
        <f>IFERROR(INDEX(Menu!$C$6:$C$205,MATCH($B2907,Menu!$B$6:$B$205,0)),"")</f>
        <v/>
      </c>
      <c r="D2907" s="18"/>
      <c r="E2907" s="8" t="str">
        <f>IFERROR(INDEX(Menu!$E$6:$E$205,MATCH($B2907,Menu!$B$6:$B$205,0)),"")</f>
        <v/>
      </c>
      <c r="F2907" s="8" t="str">
        <f t="shared" si="225"/>
        <v/>
      </c>
      <c r="G2907" s="15" t="str">
        <f>IFERROR(INDEX(Menu!$D$6:$D$205,MATCH($B2907,Menu!$B$6:$B$205,0)),"")</f>
        <v/>
      </c>
      <c r="H2907" s="15" t="str">
        <f t="shared" si="226"/>
        <v/>
      </c>
      <c r="I2907" s="15" t="str">
        <f t="shared" si="227"/>
        <v/>
      </c>
      <c r="J2907" s="10"/>
      <c r="K2907" s="10"/>
      <c r="L2907" t="str">
        <f t="shared" si="228"/>
        <v/>
      </c>
      <c r="M2907" s="14" t="str">
        <f t="shared" si="229"/>
        <v/>
      </c>
    </row>
    <row r="2908" spans="1:13" x14ac:dyDescent="0.25">
      <c r="A2908" s="16"/>
      <c r="B2908" s="10"/>
      <c r="C2908" s="14" t="str">
        <f>IFERROR(INDEX(Menu!$C$6:$C$205,MATCH($B2908,Menu!$B$6:$B$205,0)),"")</f>
        <v/>
      </c>
      <c r="D2908" s="18"/>
      <c r="E2908" s="8" t="str">
        <f>IFERROR(INDEX(Menu!$E$6:$E$205,MATCH($B2908,Menu!$B$6:$B$205,0)),"")</f>
        <v/>
      </c>
      <c r="F2908" s="8" t="str">
        <f t="shared" si="225"/>
        <v/>
      </c>
      <c r="G2908" s="15" t="str">
        <f>IFERROR(INDEX(Menu!$D$6:$D$205,MATCH($B2908,Menu!$B$6:$B$205,0)),"")</f>
        <v/>
      </c>
      <c r="H2908" s="15" t="str">
        <f t="shared" si="226"/>
        <v/>
      </c>
      <c r="I2908" s="15" t="str">
        <f t="shared" si="227"/>
        <v/>
      </c>
      <c r="J2908" s="10"/>
      <c r="K2908" s="10"/>
      <c r="L2908" t="str">
        <f t="shared" si="228"/>
        <v/>
      </c>
      <c r="M2908" s="14" t="str">
        <f t="shared" si="229"/>
        <v/>
      </c>
    </row>
    <row r="2909" spans="1:13" x14ac:dyDescent="0.25">
      <c r="A2909" s="16"/>
      <c r="B2909" s="10"/>
      <c r="C2909" s="14" t="str">
        <f>IFERROR(INDEX(Menu!$C$6:$C$205,MATCH($B2909,Menu!$B$6:$B$205,0)),"")</f>
        <v/>
      </c>
      <c r="D2909" s="18"/>
      <c r="E2909" s="8" t="str">
        <f>IFERROR(INDEX(Menu!$E$6:$E$205,MATCH($B2909,Menu!$B$6:$B$205,0)),"")</f>
        <v/>
      </c>
      <c r="F2909" s="8" t="str">
        <f t="shared" si="225"/>
        <v/>
      </c>
      <c r="G2909" s="15" t="str">
        <f>IFERROR(INDEX(Menu!$D$6:$D$205,MATCH($B2909,Menu!$B$6:$B$205,0)),"")</f>
        <v/>
      </c>
      <c r="H2909" s="15" t="str">
        <f t="shared" si="226"/>
        <v/>
      </c>
      <c r="I2909" s="15" t="str">
        <f t="shared" si="227"/>
        <v/>
      </c>
      <c r="J2909" s="10"/>
      <c r="K2909" s="10"/>
      <c r="L2909" t="str">
        <f t="shared" si="228"/>
        <v/>
      </c>
      <c r="M2909" s="14" t="str">
        <f t="shared" si="229"/>
        <v/>
      </c>
    </row>
    <row r="2910" spans="1:13" x14ac:dyDescent="0.25">
      <c r="A2910" s="16"/>
      <c r="B2910" s="10"/>
      <c r="C2910" s="14" t="str">
        <f>IFERROR(INDEX(Menu!$C$6:$C$205,MATCH($B2910,Menu!$B$6:$B$205,0)),"")</f>
        <v/>
      </c>
      <c r="D2910" s="18"/>
      <c r="E2910" s="8" t="str">
        <f>IFERROR(INDEX(Menu!$E$6:$E$205,MATCH($B2910,Menu!$B$6:$B$205,0)),"")</f>
        <v/>
      </c>
      <c r="F2910" s="8" t="str">
        <f t="shared" si="225"/>
        <v/>
      </c>
      <c r="G2910" s="15" t="str">
        <f>IFERROR(INDEX(Menu!$D$6:$D$205,MATCH($B2910,Menu!$B$6:$B$205,0)),"")</f>
        <v/>
      </c>
      <c r="H2910" s="15" t="str">
        <f t="shared" si="226"/>
        <v/>
      </c>
      <c r="I2910" s="15" t="str">
        <f t="shared" si="227"/>
        <v/>
      </c>
      <c r="J2910" s="10"/>
      <c r="K2910" s="10"/>
      <c r="L2910" t="str">
        <f t="shared" si="228"/>
        <v/>
      </c>
      <c r="M2910" s="14" t="str">
        <f t="shared" si="229"/>
        <v/>
      </c>
    </row>
    <row r="2911" spans="1:13" x14ac:dyDescent="0.25">
      <c r="A2911" s="16"/>
      <c r="B2911" s="10"/>
      <c r="C2911" s="14" t="str">
        <f>IFERROR(INDEX(Menu!$C$6:$C$205,MATCH($B2911,Menu!$B$6:$B$205,0)),"")</f>
        <v/>
      </c>
      <c r="D2911" s="18"/>
      <c r="E2911" s="8" t="str">
        <f>IFERROR(INDEX(Menu!$E$6:$E$205,MATCH($B2911,Menu!$B$6:$B$205,0)),"")</f>
        <v/>
      </c>
      <c r="F2911" s="8" t="str">
        <f t="shared" si="225"/>
        <v/>
      </c>
      <c r="G2911" s="15" t="str">
        <f>IFERROR(INDEX(Menu!$D$6:$D$205,MATCH($B2911,Menu!$B$6:$B$205,0)),"")</f>
        <v/>
      </c>
      <c r="H2911" s="15" t="str">
        <f t="shared" si="226"/>
        <v/>
      </c>
      <c r="I2911" s="15" t="str">
        <f t="shared" si="227"/>
        <v/>
      </c>
      <c r="J2911" s="10"/>
      <c r="K2911" s="10"/>
      <c r="L2911" t="str">
        <f t="shared" si="228"/>
        <v/>
      </c>
      <c r="M2911" s="14" t="str">
        <f t="shared" si="229"/>
        <v/>
      </c>
    </row>
    <row r="2912" spans="1:13" x14ac:dyDescent="0.25">
      <c r="A2912" s="16"/>
      <c r="B2912" s="10"/>
      <c r="C2912" s="14" t="str">
        <f>IFERROR(INDEX(Menu!$C$6:$C$205,MATCH($B2912,Menu!$B$6:$B$205,0)),"")</f>
        <v/>
      </c>
      <c r="D2912" s="18"/>
      <c r="E2912" s="8" t="str">
        <f>IFERROR(INDEX(Menu!$E$6:$E$205,MATCH($B2912,Menu!$B$6:$B$205,0)),"")</f>
        <v/>
      </c>
      <c r="F2912" s="8" t="str">
        <f t="shared" si="225"/>
        <v/>
      </c>
      <c r="G2912" s="15" t="str">
        <f>IFERROR(INDEX(Menu!$D$6:$D$205,MATCH($B2912,Menu!$B$6:$B$205,0)),"")</f>
        <v/>
      </c>
      <c r="H2912" s="15" t="str">
        <f t="shared" si="226"/>
        <v/>
      </c>
      <c r="I2912" s="15" t="str">
        <f t="shared" si="227"/>
        <v/>
      </c>
      <c r="J2912" s="10"/>
      <c r="K2912" s="10"/>
      <c r="L2912" t="str">
        <f t="shared" si="228"/>
        <v/>
      </c>
      <c r="M2912" s="14" t="str">
        <f t="shared" si="229"/>
        <v/>
      </c>
    </row>
    <row r="2913" spans="1:13" x14ac:dyDescent="0.25">
      <c r="A2913" s="16"/>
      <c r="B2913" s="10"/>
      <c r="C2913" s="14" t="str">
        <f>IFERROR(INDEX(Menu!$C$6:$C$205,MATCH($B2913,Menu!$B$6:$B$205,0)),"")</f>
        <v/>
      </c>
      <c r="D2913" s="18"/>
      <c r="E2913" s="8" t="str">
        <f>IFERROR(INDEX(Menu!$E$6:$E$205,MATCH($B2913,Menu!$B$6:$B$205,0)),"")</f>
        <v/>
      </c>
      <c r="F2913" s="8" t="str">
        <f t="shared" si="225"/>
        <v/>
      </c>
      <c r="G2913" s="15" t="str">
        <f>IFERROR(INDEX(Menu!$D$6:$D$205,MATCH($B2913,Menu!$B$6:$B$205,0)),"")</f>
        <v/>
      </c>
      <c r="H2913" s="15" t="str">
        <f t="shared" si="226"/>
        <v/>
      </c>
      <c r="I2913" s="15" t="str">
        <f t="shared" si="227"/>
        <v/>
      </c>
      <c r="J2913" s="10"/>
      <c r="K2913" s="10"/>
      <c r="L2913" t="str">
        <f t="shared" si="228"/>
        <v/>
      </c>
      <c r="M2913" s="14" t="str">
        <f t="shared" si="229"/>
        <v/>
      </c>
    </row>
    <row r="2914" spans="1:13" x14ac:dyDescent="0.25">
      <c r="A2914" s="16"/>
      <c r="B2914" s="10"/>
      <c r="C2914" s="14" t="str">
        <f>IFERROR(INDEX(Menu!$C$6:$C$205,MATCH($B2914,Menu!$B$6:$B$205,0)),"")</f>
        <v/>
      </c>
      <c r="D2914" s="18"/>
      <c r="E2914" s="8" t="str">
        <f>IFERROR(INDEX(Menu!$E$6:$E$205,MATCH($B2914,Menu!$B$6:$B$205,0)),"")</f>
        <v/>
      </c>
      <c r="F2914" s="8" t="str">
        <f t="shared" si="225"/>
        <v/>
      </c>
      <c r="G2914" s="15" t="str">
        <f>IFERROR(INDEX(Menu!$D$6:$D$205,MATCH($B2914,Menu!$B$6:$B$205,0)),"")</f>
        <v/>
      </c>
      <c r="H2914" s="15" t="str">
        <f t="shared" si="226"/>
        <v/>
      </c>
      <c r="I2914" s="15" t="str">
        <f t="shared" si="227"/>
        <v/>
      </c>
      <c r="J2914" s="10"/>
      <c r="K2914" s="10"/>
      <c r="L2914" t="str">
        <f t="shared" si="228"/>
        <v/>
      </c>
      <c r="M2914" s="14" t="str">
        <f t="shared" si="229"/>
        <v/>
      </c>
    </row>
    <row r="2915" spans="1:13" x14ac:dyDescent="0.25">
      <c r="A2915" s="16"/>
      <c r="B2915" s="10"/>
      <c r="C2915" s="14" t="str">
        <f>IFERROR(INDEX(Menu!$C$6:$C$205,MATCH($B2915,Menu!$B$6:$B$205,0)),"")</f>
        <v/>
      </c>
      <c r="D2915" s="18"/>
      <c r="E2915" s="8" t="str">
        <f>IFERROR(INDEX(Menu!$E$6:$E$205,MATCH($B2915,Menu!$B$6:$B$205,0)),"")</f>
        <v/>
      </c>
      <c r="F2915" s="8" t="str">
        <f t="shared" si="225"/>
        <v/>
      </c>
      <c r="G2915" s="15" t="str">
        <f>IFERROR(INDEX(Menu!$D$6:$D$205,MATCH($B2915,Menu!$B$6:$B$205,0)),"")</f>
        <v/>
      </c>
      <c r="H2915" s="15" t="str">
        <f t="shared" si="226"/>
        <v/>
      </c>
      <c r="I2915" s="15" t="str">
        <f t="shared" si="227"/>
        <v/>
      </c>
      <c r="J2915" s="10"/>
      <c r="K2915" s="10"/>
      <c r="L2915" t="str">
        <f t="shared" si="228"/>
        <v/>
      </c>
      <c r="M2915" s="14" t="str">
        <f t="shared" si="229"/>
        <v/>
      </c>
    </row>
    <row r="2916" spans="1:13" x14ac:dyDescent="0.25">
      <c r="A2916" s="16"/>
      <c r="B2916" s="10"/>
      <c r="C2916" s="14" t="str">
        <f>IFERROR(INDEX(Menu!$C$6:$C$205,MATCH($B2916,Menu!$B$6:$B$205,0)),"")</f>
        <v/>
      </c>
      <c r="D2916" s="18"/>
      <c r="E2916" s="8" t="str">
        <f>IFERROR(INDEX(Menu!$E$6:$E$205,MATCH($B2916,Menu!$B$6:$B$205,0)),"")</f>
        <v/>
      </c>
      <c r="F2916" s="8" t="str">
        <f t="shared" si="225"/>
        <v/>
      </c>
      <c r="G2916" s="15" t="str">
        <f>IFERROR(INDEX(Menu!$D$6:$D$205,MATCH($B2916,Menu!$B$6:$B$205,0)),"")</f>
        <v/>
      </c>
      <c r="H2916" s="15" t="str">
        <f t="shared" si="226"/>
        <v/>
      </c>
      <c r="I2916" s="15" t="str">
        <f t="shared" si="227"/>
        <v/>
      </c>
      <c r="J2916" s="10"/>
      <c r="K2916" s="10"/>
      <c r="L2916" t="str">
        <f t="shared" si="228"/>
        <v/>
      </c>
      <c r="M2916" s="14" t="str">
        <f t="shared" si="229"/>
        <v/>
      </c>
    </row>
    <row r="2917" spans="1:13" x14ac:dyDescent="0.25">
      <c r="A2917" s="16"/>
      <c r="B2917" s="10"/>
      <c r="C2917" s="14" t="str">
        <f>IFERROR(INDEX(Menu!$C$6:$C$205,MATCH($B2917,Menu!$B$6:$B$205,0)),"")</f>
        <v/>
      </c>
      <c r="D2917" s="18"/>
      <c r="E2917" s="8" t="str">
        <f>IFERROR(INDEX(Menu!$E$6:$E$205,MATCH($B2917,Menu!$B$6:$B$205,0)),"")</f>
        <v/>
      </c>
      <c r="F2917" s="8" t="str">
        <f t="shared" si="225"/>
        <v/>
      </c>
      <c r="G2917" s="15" t="str">
        <f>IFERROR(INDEX(Menu!$D$6:$D$205,MATCH($B2917,Menu!$B$6:$B$205,0)),"")</f>
        <v/>
      </c>
      <c r="H2917" s="15" t="str">
        <f t="shared" si="226"/>
        <v/>
      </c>
      <c r="I2917" s="15" t="str">
        <f t="shared" si="227"/>
        <v/>
      </c>
      <c r="J2917" s="10"/>
      <c r="K2917" s="10"/>
      <c r="L2917" t="str">
        <f t="shared" si="228"/>
        <v/>
      </c>
      <c r="M2917" s="14" t="str">
        <f t="shared" si="229"/>
        <v/>
      </c>
    </row>
    <row r="2918" spans="1:13" x14ac:dyDescent="0.25">
      <c r="A2918" s="16"/>
      <c r="B2918" s="10"/>
      <c r="C2918" s="14" t="str">
        <f>IFERROR(INDEX(Menu!$C$6:$C$205,MATCH($B2918,Menu!$B$6:$B$205,0)),"")</f>
        <v/>
      </c>
      <c r="D2918" s="18"/>
      <c r="E2918" s="8" t="str">
        <f>IFERROR(INDEX(Menu!$E$6:$E$205,MATCH($B2918,Menu!$B$6:$B$205,0)),"")</f>
        <v/>
      </c>
      <c r="F2918" s="8" t="str">
        <f t="shared" si="225"/>
        <v/>
      </c>
      <c r="G2918" s="15" t="str">
        <f>IFERROR(INDEX(Menu!$D$6:$D$205,MATCH($B2918,Menu!$B$6:$B$205,0)),"")</f>
        <v/>
      </c>
      <c r="H2918" s="15" t="str">
        <f t="shared" si="226"/>
        <v/>
      </c>
      <c r="I2918" s="15" t="str">
        <f t="shared" si="227"/>
        <v/>
      </c>
      <c r="J2918" s="10"/>
      <c r="K2918" s="10"/>
      <c r="L2918" t="str">
        <f t="shared" si="228"/>
        <v/>
      </c>
      <c r="M2918" s="14" t="str">
        <f t="shared" si="229"/>
        <v/>
      </c>
    </row>
    <row r="2919" spans="1:13" x14ac:dyDescent="0.25">
      <c r="A2919" s="16"/>
      <c r="B2919" s="10"/>
      <c r="C2919" s="14" t="str">
        <f>IFERROR(INDEX(Menu!$C$6:$C$205,MATCH($B2919,Menu!$B$6:$B$205,0)),"")</f>
        <v/>
      </c>
      <c r="D2919" s="18"/>
      <c r="E2919" s="8" t="str">
        <f>IFERROR(INDEX(Menu!$E$6:$E$205,MATCH($B2919,Menu!$B$6:$B$205,0)),"")</f>
        <v/>
      </c>
      <c r="F2919" s="8" t="str">
        <f t="shared" si="225"/>
        <v/>
      </c>
      <c r="G2919" s="15" t="str">
        <f>IFERROR(INDEX(Menu!$D$6:$D$205,MATCH($B2919,Menu!$B$6:$B$205,0)),"")</f>
        <v/>
      </c>
      <c r="H2919" s="15" t="str">
        <f t="shared" si="226"/>
        <v/>
      </c>
      <c r="I2919" s="15" t="str">
        <f t="shared" si="227"/>
        <v/>
      </c>
      <c r="J2919" s="10"/>
      <c r="K2919" s="10"/>
      <c r="L2919" t="str">
        <f t="shared" si="228"/>
        <v/>
      </c>
      <c r="M2919" s="14" t="str">
        <f t="shared" si="229"/>
        <v/>
      </c>
    </row>
    <row r="2920" spans="1:13" x14ac:dyDescent="0.25">
      <c r="A2920" s="16"/>
      <c r="B2920" s="10"/>
      <c r="C2920" s="14" t="str">
        <f>IFERROR(INDEX(Menu!$C$6:$C$205,MATCH($B2920,Menu!$B$6:$B$205,0)),"")</f>
        <v/>
      </c>
      <c r="D2920" s="18"/>
      <c r="E2920" s="8" t="str">
        <f>IFERROR(INDEX(Menu!$E$6:$E$205,MATCH($B2920,Menu!$B$6:$B$205,0)),"")</f>
        <v/>
      </c>
      <c r="F2920" s="8" t="str">
        <f t="shared" si="225"/>
        <v/>
      </c>
      <c r="G2920" s="15" t="str">
        <f>IFERROR(INDEX(Menu!$D$6:$D$205,MATCH($B2920,Menu!$B$6:$B$205,0)),"")</f>
        <v/>
      </c>
      <c r="H2920" s="15" t="str">
        <f t="shared" si="226"/>
        <v/>
      </c>
      <c r="I2920" s="15" t="str">
        <f t="shared" si="227"/>
        <v/>
      </c>
      <c r="J2920" s="10"/>
      <c r="K2920" s="10"/>
      <c r="L2920" t="str">
        <f t="shared" si="228"/>
        <v/>
      </c>
      <c r="M2920" s="14" t="str">
        <f t="shared" si="229"/>
        <v/>
      </c>
    </row>
    <row r="2921" spans="1:13" x14ac:dyDescent="0.25">
      <c r="A2921" s="16"/>
      <c r="B2921" s="10"/>
      <c r="C2921" s="14" t="str">
        <f>IFERROR(INDEX(Menu!$C$6:$C$205,MATCH($B2921,Menu!$B$6:$B$205,0)),"")</f>
        <v/>
      </c>
      <c r="D2921" s="18"/>
      <c r="E2921" s="8" t="str">
        <f>IFERROR(INDEX(Menu!$E$6:$E$205,MATCH($B2921,Menu!$B$6:$B$205,0)),"")</f>
        <v/>
      </c>
      <c r="F2921" s="8" t="str">
        <f t="shared" si="225"/>
        <v/>
      </c>
      <c r="G2921" s="15" t="str">
        <f>IFERROR(INDEX(Menu!$D$6:$D$205,MATCH($B2921,Menu!$B$6:$B$205,0)),"")</f>
        <v/>
      </c>
      <c r="H2921" s="15" t="str">
        <f t="shared" si="226"/>
        <v/>
      </c>
      <c r="I2921" s="15" t="str">
        <f t="shared" si="227"/>
        <v/>
      </c>
      <c r="J2921" s="10"/>
      <c r="K2921" s="10"/>
      <c r="L2921" t="str">
        <f t="shared" si="228"/>
        <v/>
      </c>
      <c r="M2921" s="14" t="str">
        <f t="shared" si="229"/>
        <v/>
      </c>
    </row>
    <row r="2922" spans="1:13" x14ac:dyDescent="0.25">
      <c r="A2922" s="16"/>
      <c r="B2922" s="10"/>
      <c r="C2922" s="14" t="str">
        <f>IFERROR(INDEX(Menu!$C$6:$C$205,MATCH($B2922,Menu!$B$6:$B$205,0)),"")</f>
        <v/>
      </c>
      <c r="D2922" s="18"/>
      <c r="E2922" s="8" t="str">
        <f>IFERROR(INDEX(Menu!$E$6:$E$205,MATCH($B2922,Menu!$B$6:$B$205,0)),"")</f>
        <v/>
      </c>
      <c r="F2922" s="8" t="str">
        <f t="shared" si="225"/>
        <v/>
      </c>
      <c r="G2922" s="15" t="str">
        <f>IFERROR(INDEX(Menu!$D$6:$D$205,MATCH($B2922,Menu!$B$6:$B$205,0)),"")</f>
        <v/>
      </c>
      <c r="H2922" s="15" t="str">
        <f t="shared" si="226"/>
        <v/>
      </c>
      <c r="I2922" s="15" t="str">
        <f t="shared" si="227"/>
        <v/>
      </c>
      <c r="J2922" s="10"/>
      <c r="K2922" s="10"/>
      <c r="L2922" t="str">
        <f t="shared" si="228"/>
        <v/>
      </c>
      <c r="M2922" s="14" t="str">
        <f t="shared" si="229"/>
        <v/>
      </c>
    </row>
    <row r="2923" spans="1:13" x14ac:dyDescent="0.25">
      <c r="A2923" s="16"/>
      <c r="B2923" s="10"/>
      <c r="C2923" s="14" t="str">
        <f>IFERROR(INDEX(Menu!$C$6:$C$205,MATCH($B2923,Menu!$B$6:$B$205,0)),"")</f>
        <v/>
      </c>
      <c r="D2923" s="18"/>
      <c r="E2923" s="8" t="str">
        <f>IFERROR(INDEX(Menu!$E$6:$E$205,MATCH($B2923,Menu!$B$6:$B$205,0)),"")</f>
        <v/>
      </c>
      <c r="F2923" s="8" t="str">
        <f t="shared" si="225"/>
        <v/>
      </c>
      <c r="G2923" s="15" t="str">
        <f>IFERROR(INDEX(Menu!$D$6:$D$205,MATCH($B2923,Menu!$B$6:$B$205,0)),"")</f>
        <v/>
      </c>
      <c r="H2923" s="15" t="str">
        <f t="shared" si="226"/>
        <v/>
      </c>
      <c r="I2923" s="15" t="str">
        <f t="shared" si="227"/>
        <v/>
      </c>
      <c r="J2923" s="10"/>
      <c r="K2923" s="10"/>
      <c r="L2923" t="str">
        <f t="shared" si="228"/>
        <v/>
      </c>
      <c r="M2923" s="14" t="str">
        <f t="shared" si="229"/>
        <v/>
      </c>
    </row>
    <row r="2924" spans="1:13" x14ac:dyDescent="0.25">
      <c r="A2924" s="16"/>
      <c r="B2924" s="10"/>
      <c r="C2924" s="14" t="str">
        <f>IFERROR(INDEX(Menu!$C$6:$C$205,MATCH($B2924,Menu!$B$6:$B$205,0)),"")</f>
        <v/>
      </c>
      <c r="D2924" s="18"/>
      <c r="E2924" s="8" t="str">
        <f>IFERROR(INDEX(Menu!$E$6:$E$205,MATCH($B2924,Menu!$B$6:$B$205,0)),"")</f>
        <v/>
      </c>
      <c r="F2924" s="8" t="str">
        <f t="shared" si="225"/>
        <v/>
      </c>
      <c r="G2924" s="15" t="str">
        <f>IFERROR(INDEX(Menu!$D$6:$D$205,MATCH($B2924,Menu!$B$6:$B$205,0)),"")</f>
        <v/>
      </c>
      <c r="H2924" s="15" t="str">
        <f t="shared" si="226"/>
        <v/>
      </c>
      <c r="I2924" s="15" t="str">
        <f t="shared" si="227"/>
        <v/>
      </c>
      <c r="J2924" s="10"/>
      <c r="K2924" s="10"/>
      <c r="L2924" t="str">
        <f t="shared" si="228"/>
        <v/>
      </c>
      <c r="M2924" s="14" t="str">
        <f t="shared" si="229"/>
        <v/>
      </c>
    </row>
    <row r="2925" spans="1:13" x14ac:dyDescent="0.25">
      <c r="A2925" s="16"/>
      <c r="B2925" s="10"/>
      <c r="C2925" s="14" t="str">
        <f>IFERROR(INDEX(Menu!$C$6:$C$205,MATCH($B2925,Menu!$B$6:$B$205,0)),"")</f>
        <v/>
      </c>
      <c r="D2925" s="18"/>
      <c r="E2925" s="8" t="str">
        <f>IFERROR(INDEX(Menu!$E$6:$E$205,MATCH($B2925,Menu!$B$6:$B$205,0)),"")</f>
        <v/>
      </c>
      <c r="F2925" s="8" t="str">
        <f t="shared" si="225"/>
        <v/>
      </c>
      <c r="G2925" s="15" t="str">
        <f>IFERROR(INDEX(Menu!$D$6:$D$205,MATCH($B2925,Menu!$B$6:$B$205,0)),"")</f>
        <v/>
      </c>
      <c r="H2925" s="15" t="str">
        <f t="shared" si="226"/>
        <v/>
      </c>
      <c r="I2925" s="15" t="str">
        <f t="shared" si="227"/>
        <v/>
      </c>
      <c r="J2925" s="10"/>
      <c r="K2925" s="10"/>
      <c r="L2925" t="str">
        <f t="shared" si="228"/>
        <v/>
      </c>
      <c r="M2925" s="14" t="str">
        <f t="shared" si="229"/>
        <v/>
      </c>
    </row>
    <row r="2926" spans="1:13" x14ac:dyDescent="0.25">
      <c r="A2926" s="16"/>
      <c r="B2926" s="10"/>
      <c r="C2926" s="14" t="str">
        <f>IFERROR(INDEX(Menu!$C$6:$C$205,MATCH($B2926,Menu!$B$6:$B$205,0)),"")</f>
        <v/>
      </c>
      <c r="D2926" s="18"/>
      <c r="E2926" s="8" t="str">
        <f>IFERROR(INDEX(Menu!$E$6:$E$205,MATCH($B2926,Menu!$B$6:$B$205,0)),"")</f>
        <v/>
      </c>
      <c r="F2926" s="8" t="str">
        <f t="shared" si="225"/>
        <v/>
      </c>
      <c r="G2926" s="15" t="str">
        <f>IFERROR(INDEX(Menu!$D$6:$D$205,MATCH($B2926,Menu!$B$6:$B$205,0)),"")</f>
        <v/>
      </c>
      <c r="H2926" s="15" t="str">
        <f t="shared" si="226"/>
        <v/>
      </c>
      <c r="I2926" s="15" t="str">
        <f t="shared" si="227"/>
        <v/>
      </c>
      <c r="J2926" s="10"/>
      <c r="K2926" s="10"/>
      <c r="L2926" t="str">
        <f t="shared" si="228"/>
        <v/>
      </c>
      <c r="M2926" s="14" t="str">
        <f t="shared" si="229"/>
        <v/>
      </c>
    </row>
    <row r="2927" spans="1:13" x14ac:dyDescent="0.25">
      <c r="A2927" s="16"/>
      <c r="B2927" s="10"/>
      <c r="C2927" s="14" t="str">
        <f>IFERROR(INDEX(Menu!$C$6:$C$205,MATCH($B2927,Menu!$B$6:$B$205,0)),"")</f>
        <v/>
      </c>
      <c r="D2927" s="18"/>
      <c r="E2927" s="8" t="str">
        <f>IFERROR(INDEX(Menu!$E$6:$E$205,MATCH($B2927,Menu!$B$6:$B$205,0)),"")</f>
        <v/>
      </c>
      <c r="F2927" s="8" t="str">
        <f t="shared" si="225"/>
        <v/>
      </c>
      <c r="G2927" s="15" t="str">
        <f>IFERROR(INDEX(Menu!$D$6:$D$205,MATCH($B2927,Menu!$B$6:$B$205,0)),"")</f>
        <v/>
      </c>
      <c r="H2927" s="15" t="str">
        <f t="shared" si="226"/>
        <v/>
      </c>
      <c r="I2927" s="15" t="str">
        <f t="shared" si="227"/>
        <v/>
      </c>
      <c r="J2927" s="10"/>
      <c r="K2927" s="10"/>
      <c r="L2927" t="str">
        <f t="shared" si="228"/>
        <v/>
      </c>
      <c r="M2927" s="14" t="str">
        <f t="shared" si="229"/>
        <v/>
      </c>
    </row>
    <row r="2928" spans="1:13" x14ac:dyDescent="0.25">
      <c r="A2928" s="16"/>
      <c r="B2928" s="10"/>
      <c r="C2928" s="14" t="str">
        <f>IFERROR(INDEX(Menu!$C$6:$C$205,MATCH($B2928,Menu!$B$6:$B$205,0)),"")</f>
        <v/>
      </c>
      <c r="D2928" s="18"/>
      <c r="E2928" s="8" t="str">
        <f>IFERROR(INDEX(Menu!$E$6:$E$205,MATCH($B2928,Menu!$B$6:$B$205,0)),"")</f>
        <v/>
      </c>
      <c r="F2928" s="8" t="str">
        <f t="shared" si="225"/>
        <v/>
      </c>
      <c r="G2928" s="15" t="str">
        <f>IFERROR(INDEX(Menu!$D$6:$D$205,MATCH($B2928,Menu!$B$6:$B$205,0)),"")</f>
        <v/>
      </c>
      <c r="H2928" s="15" t="str">
        <f t="shared" si="226"/>
        <v/>
      </c>
      <c r="I2928" s="15" t="str">
        <f t="shared" si="227"/>
        <v/>
      </c>
      <c r="J2928" s="10"/>
      <c r="K2928" s="10"/>
      <c r="L2928" t="str">
        <f t="shared" si="228"/>
        <v/>
      </c>
      <c r="M2928" s="14" t="str">
        <f t="shared" si="229"/>
        <v/>
      </c>
    </row>
    <row r="2929" spans="1:13" x14ac:dyDescent="0.25">
      <c r="A2929" s="16"/>
      <c r="B2929" s="10"/>
      <c r="C2929" s="14" t="str">
        <f>IFERROR(INDEX(Menu!$C$6:$C$205,MATCH($B2929,Menu!$B$6:$B$205,0)),"")</f>
        <v/>
      </c>
      <c r="D2929" s="18"/>
      <c r="E2929" s="8" t="str">
        <f>IFERROR(INDEX(Menu!$E$6:$E$205,MATCH($B2929,Menu!$B$6:$B$205,0)),"")</f>
        <v/>
      </c>
      <c r="F2929" s="8" t="str">
        <f t="shared" si="225"/>
        <v/>
      </c>
      <c r="G2929" s="15" t="str">
        <f>IFERROR(INDEX(Menu!$D$6:$D$205,MATCH($B2929,Menu!$B$6:$B$205,0)),"")</f>
        <v/>
      </c>
      <c r="H2929" s="15" t="str">
        <f t="shared" si="226"/>
        <v/>
      </c>
      <c r="I2929" s="15" t="str">
        <f t="shared" si="227"/>
        <v/>
      </c>
      <c r="J2929" s="10"/>
      <c r="K2929" s="10"/>
      <c r="L2929" t="str">
        <f t="shared" si="228"/>
        <v/>
      </c>
      <c r="M2929" s="14" t="str">
        <f t="shared" si="229"/>
        <v/>
      </c>
    </row>
    <row r="2930" spans="1:13" x14ac:dyDescent="0.25">
      <c r="A2930" s="16"/>
      <c r="B2930" s="10"/>
      <c r="C2930" s="14" t="str">
        <f>IFERROR(INDEX(Menu!$C$6:$C$205,MATCH($B2930,Menu!$B$6:$B$205,0)),"")</f>
        <v/>
      </c>
      <c r="D2930" s="18"/>
      <c r="E2930" s="8" t="str">
        <f>IFERROR(INDEX(Menu!$E$6:$E$205,MATCH($B2930,Menu!$B$6:$B$205,0)),"")</f>
        <v/>
      </c>
      <c r="F2930" s="8" t="str">
        <f t="shared" si="225"/>
        <v/>
      </c>
      <c r="G2930" s="15" t="str">
        <f>IFERROR(INDEX(Menu!$D$6:$D$205,MATCH($B2930,Menu!$B$6:$B$205,0)),"")</f>
        <v/>
      </c>
      <c r="H2930" s="15" t="str">
        <f t="shared" si="226"/>
        <v/>
      </c>
      <c r="I2930" s="15" t="str">
        <f t="shared" si="227"/>
        <v/>
      </c>
      <c r="J2930" s="10"/>
      <c r="K2930" s="10"/>
      <c r="L2930" t="str">
        <f t="shared" si="228"/>
        <v/>
      </c>
      <c r="M2930" s="14" t="str">
        <f t="shared" si="229"/>
        <v/>
      </c>
    </row>
    <row r="2931" spans="1:13" x14ac:dyDescent="0.25">
      <c r="A2931" s="16"/>
      <c r="B2931" s="10"/>
      <c r="C2931" s="14" t="str">
        <f>IFERROR(INDEX(Menu!$C$6:$C$205,MATCH($B2931,Menu!$B$6:$B$205,0)),"")</f>
        <v/>
      </c>
      <c r="D2931" s="18"/>
      <c r="E2931" s="8" t="str">
        <f>IFERROR(INDEX(Menu!$E$6:$E$205,MATCH($B2931,Menu!$B$6:$B$205,0)),"")</f>
        <v/>
      </c>
      <c r="F2931" s="8" t="str">
        <f t="shared" si="225"/>
        <v/>
      </c>
      <c r="G2931" s="15" t="str">
        <f>IFERROR(INDEX(Menu!$D$6:$D$205,MATCH($B2931,Menu!$B$6:$B$205,0)),"")</f>
        <v/>
      </c>
      <c r="H2931" s="15" t="str">
        <f t="shared" si="226"/>
        <v/>
      </c>
      <c r="I2931" s="15" t="str">
        <f t="shared" si="227"/>
        <v/>
      </c>
      <c r="J2931" s="10"/>
      <c r="K2931" s="10"/>
      <c r="L2931" t="str">
        <f t="shared" si="228"/>
        <v/>
      </c>
      <c r="M2931" s="14" t="str">
        <f t="shared" si="229"/>
        <v/>
      </c>
    </row>
    <row r="2932" spans="1:13" x14ac:dyDescent="0.25">
      <c r="A2932" s="16"/>
      <c r="B2932" s="10"/>
      <c r="C2932" s="14" t="str">
        <f>IFERROR(INDEX(Menu!$C$6:$C$205,MATCH($B2932,Menu!$B$6:$B$205,0)),"")</f>
        <v/>
      </c>
      <c r="D2932" s="18"/>
      <c r="E2932" s="8" t="str">
        <f>IFERROR(INDEX(Menu!$E$6:$E$205,MATCH($B2932,Menu!$B$6:$B$205,0)),"")</f>
        <v/>
      </c>
      <c r="F2932" s="8" t="str">
        <f t="shared" si="225"/>
        <v/>
      </c>
      <c r="G2932" s="15" t="str">
        <f>IFERROR(INDEX(Menu!$D$6:$D$205,MATCH($B2932,Menu!$B$6:$B$205,0)),"")</f>
        <v/>
      </c>
      <c r="H2932" s="15" t="str">
        <f t="shared" si="226"/>
        <v/>
      </c>
      <c r="I2932" s="15" t="str">
        <f t="shared" si="227"/>
        <v/>
      </c>
      <c r="J2932" s="10"/>
      <c r="K2932" s="10"/>
      <c r="L2932" t="str">
        <f t="shared" si="228"/>
        <v/>
      </c>
      <c r="M2932" s="14" t="str">
        <f t="shared" si="229"/>
        <v/>
      </c>
    </row>
    <row r="2933" spans="1:13" x14ac:dyDescent="0.25">
      <c r="A2933" s="16"/>
      <c r="B2933" s="10"/>
      <c r="C2933" s="14" t="str">
        <f>IFERROR(INDEX(Menu!$C$6:$C$205,MATCH($B2933,Menu!$B$6:$B$205,0)),"")</f>
        <v/>
      </c>
      <c r="D2933" s="18"/>
      <c r="E2933" s="8" t="str">
        <f>IFERROR(INDEX(Menu!$E$6:$E$205,MATCH($B2933,Menu!$B$6:$B$205,0)),"")</f>
        <v/>
      </c>
      <c r="F2933" s="8" t="str">
        <f t="shared" si="225"/>
        <v/>
      </c>
      <c r="G2933" s="15" t="str">
        <f>IFERROR(INDEX(Menu!$D$6:$D$205,MATCH($B2933,Menu!$B$6:$B$205,0)),"")</f>
        <v/>
      </c>
      <c r="H2933" s="15" t="str">
        <f t="shared" si="226"/>
        <v/>
      </c>
      <c r="I2933" s="15" t="str">
        <f t="shared" si="227"/>
        <v/>
      </c>
      <c r="J2933" s="10"/>
      <c r="K2933" s="10"/>
      <c r="L2933" t="str">
        <f t="shared" si="228"/>
        <v/>
      </c>
      <c r="M2933" s="14" t="str">
        <f t="shared" si="229"/>
        <v/>
      </c>
    </row>
    <row r="2934" spans="1:13" x14ac:dyDescent="0.25">
      <c r="A2934" s="16"/>
      <c r="B2934" s="10"/>
      <c r="C2934" s="14" t="str">
        <f>IFERROR(INDEX(Menu!$C$6:$C$205,MATCH($B2934,Menu!$B$6:$B$205,0)),"")</f>
        <v/>
      </c>
      <c r="D2934" s="18"/>
      <c r="E2934" s="8" t="str">
        <f>IFERROR(INDEX(Menu!$E$6:$E$205,MATCH($B2934,Menu!$B$6:$B$205,0)),"")</f>
        <v/>
      </c>
      <c r="F2934" s="8" t="str">
        <f t="shared" si="225"/>
        <v/>
      </c>
      <c r="G2934" s="15" t="str">
        <f>IFERROR(INDEX(Menu!$D$6:$D$205,MATCH($B2934,Menu!$B$6:$B$205,0)),"")</f>
        <v/>
      </c>
      <c r="H2934" s="15" t="str">
        <f t="shared" si="226"/>
        <v/>
      </c>
      <c r="I2934" s="15" t="str">
        <f t="shared" si="227"/>
        <v/>
      </c>
      <c r="J2934" s="10"/>
      <c r="K2934" s="10"/>
      <c r="L2934" t="str">
        <f t="shared" si="228"/>
        <v/>
      </c>
      <c r="M2934" s="14" t="str">
        <f t="shared" si="229"/>
        <v/>
      </c>
    </row>
    <row r="2935" spans="1:13" x14ac:dyDescent="0.25">
      <c r="A2935" s="16"/>
      <c r="B2935" s="10"/>
      <c r="C2935" s="14" t="str">
        <f>IFERROR(INDEX(Menu!$C$6:$C$205,MATCH($B2935,Menu!$B$6:$B$205,0)),"")</f>
        <v/>
      </c>
      <c r="D2935" s="18"/>
      <c r="E2935" s="8" t="str">
        <f>IFERROR(INDEX(Menu!$E$6:$E$205,MATCH($B2935,Menu!$B$6:$B$205,0)),"")</f>
        <v/>
      </c>
      <c r="F2935" s="8" t="str">
        <f t="shared" si="225"/>
        <v/>
      </c>
      <c r="G2935" s="15" t="str">
        <f>IFERROR(INDEX(Menu!$D$6:$D$205,MATCH($B2935,Menu!$B$6:$B$205,0)),"")</f>
        <v/>
      </c>
      <c r="H2935" s="15" t="str">
        <f t="shared" si="226"/>
        <v/>
      </c>
      <c r="I2935" s="15" t="str">
        <f t="shared" si="227"/>
        <v/>
      </c>
      <c r="J2935" s="10"/>
      <c r="K2935" s="10"/>
      <c r="L2935" t="str">
        <f t="shared" si="228"/>
        <v/>
      </c>
      <c r="M2935" s="14" t="str">
        <f t="shared" si="229"/>
        <v/>
      </c>
    </row>
    <row r="2936" spans="1:13" x14ac:dyDescent="0.25">
      <c r="A2936" s="16"/>
      <c r="B2936" s="10"/>
      <c r="C2936" s="14" t="str">
        <f>IFERROR(INDEX(Menu!$C$6:$C$205,MATCH($B2936,Menu!$B$6:$B$205,0)),"")</f>
        <v/>
      </c>
      <c r="D2936" s="18"/>
      <c r="E2936" s="8" t="str">
        <f>IFERROR(INDEX(Menu!$E$6:$E$205,MATCH($B2936,Menu!$B$6:$B$205,0)),"")</f>
        <v/>
      </c>
      <c r="F2936" s="8" t="str">
        <f t="shared" si="225"/>
        <v/>
      </c>
      <c r="G2936" s="15" t="str">
        <f>IFERROR(INDEX(Menu!$D$6:$D$205,MATCH($B2936,Menu!$B$6:$B$205,0)),"")</f>
        <v/>
      </c>
      <c r="H2936" s="15" t="str">
        <f t="shared" si="226"/>
        <v/>
      </c>
      <c r="I2936" s="15" t="str">
        <f t="shared" si="227"/>
        <v/>
      </c>
      <c r="J2936" s="10"/>
      <c r="K2936" s="10"/>
      <c r="L2936" t="str">
        <f t="shared" si="228"/>
        <v/>
      </c>
      <c r="M2936" s="14" t="str">
        <f t="shared" si="229"/>
        <v/>
      </c>
    </row>
    <row r="2937" spans="1:13" x14ac:dyDescent="0.25">
      <c r="A2937" s="16"/>
      <c r="B2937" s="10"/>
      <c r="C2937" s="14" t="str">
        <f>IFERROR(INDEX(Menu!$C$6:$C$205,MATCH($B2937,Menu!$B$6:$B$205,0)),"")</f>
        <v/>
      </c>
      <c r="D2937" s="18"/>
      <c r="E2937" s="8" t="str">
        <f>IFERROR(INDEX(Menu!$E$6:$E$205,MATCH($B2937,Menu!$B$6:$B$205,0)),"")</f>
        <v/>
      </c>
      <c r="F2937" s="8" t="str">
        <f t="shared" si="225"/>
        <v/>
      </c>
      <c r="G2937" s="15" t="str">
        <f>IFERROR(INDEX(Menu!$D$6:$D$205,MATCH($B2937,Menu!$B$6:$B$205,0)),"")</f>
        <v/>
      </c>
      <c r="H2937" s="15" t="str">
        <f t="shared" si="226"/>
        <v/>
      </c>
      <c r="I2937" s="15" t="str">
        <f t="shared" si="227"/>
        <v/>
      </c>
      <c r="J2937" s="10"/>
      <c r="K2937" s="10"/>
      <c r="L2937" t="str">
        <f t="shared" si="228"/>
        <v/>
      </c>
      <c r="M2937" s="14" t="str">
        <f t="shared" si="229"/>
        <v/>
      </c>
    </row>
    <row r="2938" spans="1:13" x14ac:dyDescent="0.25">
      <c r="A2938" s="16"/>
      <c r="B2938" s="10"/>
      <c r="C2938" s="14" t="str">
        <f>IFERROR(INDEX(Menu!$C$6:$C$205,MATCH($B2938,Menu!$B$6:$B$205,0)),"")</f>
        <v/>
      </c>
      <c r="D2938" s="18"/>
      <c r="E2938" s="8" t="str">
        <f>IFERROR(INDEX(Menu!$E$6:$E$205,MATCH($B2938,Menu!$B$6:$B$205,0)),"")</f>
        <v/>
      </c>
      <c r="F2938" s="8" t="str">
        <f t="shared" si="225"/>
        <v/>
      </c>
      <c r="G2938" s="15" t="str">
        <f>IFERROR(INDEX(Menu!$D$6:$D$205,MATCH($B2938,Menu!$B$6:$B$205,0)),"")</f>
        <v/>
      </c>
      <c r="H2938" s="15" t="str">
        <f t="shared" si="226"/>
        <v/>
      </c>
      <c r="I2938" s="15" t="str">
        <f t="shared" si="227"/>
        <v/>
      </c>
      <c r="J2938" s="10"/>
      <c r="K2938" s="10"/>
      <c r="L2938" t="str">
        <f t="shared" si="228"/>
        <v/>
      </c>
      <c r="M2938" s="14" t="str">
        <f t="shared" si="229"/>
        <v/>
      </c>
    </row>
    <row r="2939" spans="1:13" x14ac:dyDescent="0.25">
      <c r="A2939" s="16"/>
      <c r="B2939" s="10"/>
      <c r="C2939" s="14" t="str">
        <f>IFERROR(INDEX(Menu!$C$6:$C$205,MATCH($B2939,Menu!$B$6:$B$205,0)),"")</f>
        <v/>
      </c>
      <c r="D2939" s="18"/>
      <c r="E2939" s="8" t="str">
        <f>IFERROR(INDEX(Menu!$E$6:$E$205,MATCH($B2939,Menu!$B$6:$B$205,0)),"")</f>
        <v/>
      </c>
      <c r="F2939" s="8" t="str">
        <f t="shared" si="225"/>
        <v/>
      </c>
      <c r="G2939" s="15" t="str">
        <f>IFERROR(INDEX(Menu!$D$6:$D$205,MATCH($B2939,Menu!$B$6:$B$205,0)),"")</f>
        <v/>
      </c>
      <c r="H2939" s="15" t="str">
        <f t="shared" si="226"/>
        <v/>
      </c>
      <c r="I2939" s="15" t="str">
        <f t="shared" si="227"/>
        <v/>
      </c>
      <c r="J2939" s="10"/>
      <c r="K2939" s="10"/>
      <c r="L2939" t="str">
        <f t="shared" si="228"/>
        <v/>
      </c>
      <c r="M2939" s="14" t="str">
        <f t="shared" si="229"/>
        <v/>
      </c>
    </row>
    <row r="2940" spans="1:13" x14ac:dyDescent="0.25">
      <c r="A2940" s="16"/>
      <c r="B2940" s="10"/>
      <c r="C2940" s="14" t="str">
        <f>IFERROR(INDEX(Menu!$C$6:$C$205,MATCH($B2940,Menu!$B$6:$B$205,0)),"")</f>
        <v/>
      </c>
      <c r="D2940" s="18"/>
      <c r="E2940" s="8" t="str">
        <f>IFERROR(INDEX(Menu!$E$6:$E$205,MATCH($B2940,Menu!$B$6:$B$205,0)),"")</f>
        <v/>
      </c>
      <c r="F2940" s="8" t="str">
        <f t="shared" si="225"/>
        <v/>
      </c>
      <c r="G2940" s="15" t="str">
        <f>IFERROR(INDEX(Menu!$D$6:$D$205,MATCH($B2940,Menu!$B$6:$B$205,0)),"")</f>
        <v/>
      </c>
      <c r="H2940" s="15" t="str">
        <f t="shared" si="226"/>
        <v/>
      </c>
      <c r="I2940" s="15" t="str">
        <f t="shared" si="227"/>
        <v/>
      </c>
      <c r="J2940" s="10"/>
      <c r="K2940" s="10"/>
      <c r="L2940" t="str">
        <f t="shared" si="228"/>
        <v/>
      </c>
      <c r="M2940" s="14" t="str">
        <f t="shared" si="229"/>
        <v/>
      </c>
    </row>
    <row r="2941" spans="1:13" x14ac:dyDescent="0.25">
      <c r="A2941" s="16"/>
      <c r="B2941" s="10"/>
      <c r="C2941" s="14" t="str">
        <f>IFERROR(INDEX(Menu!$C$6:$C$205,MATCH($B2941,Menu!$B$6:$B$205,0)),"")</f>
        <v/>
      </c>
      <c r="D2941" s="18"/>
      <c r="E2941" s="8" t="str">
        <f>IFERROR(INDEX(Menu!$E$6:$E$205,MATCH($B2941,Menu!$B$6:$B$205,0)),"")</f>
        <v/>
      </c>
      <c r="F2941" s="8" t="str">
        <f t="shared" si="225"/>
        <v/>
      </c>
      <c r="G2941" s="15" t="str">
        <f>IFERROR(INDEX(Menu!$D$6:$D$205,MATCH($B2941,Menu!$B$6:$B$205,0)),"")</f>
        <v/>
      </c>
      <c r="H2941" s="15" t="str">
        <f t="shared" si="226"/>
        <v/>
      </c>
      <c r="I2941" s="15" t="str">
        <f t="shared" si="227"/>
        <v/>
      </c>
      <c r="J2941" s="10"/>
      <c r="K2941" s="10"/>
      <c r="L2941" t="str">
        <f t="shared" si="228"/>
        <v/>
      </c>
      <c r="M2941" s="14" t="str">
        <f t="shared" si="229"/>
        <v/>
      </c>
    </row>
    <row r="2942" spans="1:13" x14ac:dyDescent="0.25">
      <c r="A2942" s="16"/>
      <c r="B2942" s="10"/>
      <c r="C2942" s="14" t="str">
        <f>IFERROR(INDEX(Menu!$C$6:$C$205,MATCH($B2942,Menu!$B$6:$B$205,0)),"")</f>
        <v/>
      </c>
      <c r="D2942" s="18"/>
      <c r="E2942" s="8" t="str">
        <f>IFERROR(INDEX(Menu!$E$6:$E$205,MATCH($B2942,Menu!$B$6:$B$205,0)),"")</f>
        <v/>
      </c>
      <c r="F2942" s="8" t="str">
        <f t="shared" si="225"/>
        <v/>
      </c>
      <c r="G2942" s="15" t="str">
        <f>IFERROR(INDEX(Menu!$D$6:$D$205,MATCH($B2942,Menu!$B$6:$B$205,0)),"")</f>
        <v/>
      </c>
      <c r="H2942" s="15" t="str">
        <f t="shared" si="226"/>
        <v/>
      </c>
      <c r="I2942" s="15" t="str">
        <f t="shared" si="227"/>
        <v/>
      </c>
      <c r="J2942" s="10"/>
      <c r="K2942" s="10"/>
      <c r="L2942" t="str">
        <f t="shared" si="228"/>
        <v/>
      </c>
      <c r="M2942" s="14" t="str">
        <f t="shared" si="229"/>
        <v/>
      </c>
    </row>
    <row r="2943" spans="1:13" x14ac:dyDescent="0.25">
      <c r="A2943" s="16"/>
      <c r="B2943" s="10"/>
      <c r="C2943" s="14" t="str">
        <f>IFERROR(INDEX(Menu!$C$6:$C$205,MATCH($B2943,Menu!$B$6:$B$205,0)),"")</f>
        <v/>
      </c>
      <c r="D2943" s="18"/>
      <c r="E2943" s="8" t="str">
        <f>IFERROR(INDEX(Menu!$E$6:$E$205,MATCH($B2943,Menu!$B$6:$B$205,0)),"")</f>
        <v/>
      </c>
      <c r="F2943" s="8" t="str">
        <f t="shared" si="225"/>
        <v/>
      </c>
      <c r="G2943" s="15" t="str">
        <f>IFERROR(INDEX(Menu!$D$6:$D$205,MATCH($B2943,Menu!$B$6:$B$205,0)),"")</f>
        <v/>
      </c>
      <c r="H2943" s="15" t="str">
        <f t="shared" si="226"/>
        <v/>
      </c>
      <c r="I2943" s="15" t="str">
        <f t="shared" si="227"/>
        <v/>
      </c>
      <c r="J2943" s="10"/>
      <c r="K2943" s="10"/>
      <c r="L2943" t="str">
        <f t="shared" si="228"/>
        <v/>
      </c>
      <c r="M2943" s="14" t="str">
        <f t="shared" si="229"/>
        <v/>
      </c>
    </row>
    <row r="2944" spans="1:13" x14ac:dyDescent="0.25">
      <c r="A2944" s="16"/>
      <c r="B2944" s="10"/>
      <c r="C2944" s="14" t="str">
        <f>IFERROR(INDEX(Menu!$C$6:$C$205,MATCH($B2944,Menu!$B$6:$B$205,0)),"")</f>
        <v/>
      </c>
      <c r="D2944" s="18"/>
      <c r="E2944" s="8" t="str">
        <f>IFERROR(INDEX(Menu!$E$6:$E$205,MATCH($B2944,Menu!$B$6:$B$205,0)),"")</f>
        <v/>
      </c>
      <c r="F2944" s="8" t="str">
        <f t="shared" si="225"/>
        <v/>
      </c>
      <c r="G2944" s="15" t="str">
        <f>IFERROR(INDEX(Menu!$D$6:$D$205,MATCH($B2944,Menu!$B$6:$B$205,0)),"")</f>
        <v/>
      </c>
      <c r="H2944" s="15" t="str">
        <f t="shared" si="226"/>
        <v/>
      </c>
      <c r="I2944" s="15" t="str">
        <f t="shared" si="227"/>
        <v/>
      </c>
      <c r="J2944" s="10"/>
      <c r="K2944" s="10"/>
      <c r="L2944" t="str">
        <f t="shared" si="228"/>
        <v/>
      </c>
      <c r="M2944" s="14" t="str">
        <f t="shared" si="229"/>
        <v/>
      </c>
    </row>
    <row r="2945" spans="1:13" x14ac:dyDescent="0.25">
      <c r="A2945" s="16"/>
      <c r="B2945" s="10"/>
      <c r="C2945" s="14" t="str">
        <f>IFERROR(INDEX(Menu!$C$6:$C$205,MATCH($B2945,Menu!$B$6:$B$205,0)),"")</f>
        <v/>
      </c>
      <c r="D2945" s="18"/>
      <c r="E2945" s="8" t="str">
        <f>IFERROR(INDEX(Menu!$E$6:$E$205,MATCH($B2945,Menu!$B$6:$B$205,0)),"")</f>
        <v/>
      </c>
      <c r="F2945" s="8" t="str">
        <f t="shared" si="225"/>
        <v/>
      </c>
      <c r="G2945" s="15" t="str">
        <f>IFERROR(INDEX(Menu!$D$6:$D$205,MATCH($B2945,Menu!$B$6:$B$205,0)),"")</f>
        <v/>
      </c>
      <c r="H2945" s="15" t="str">
        <f t="shared" si="226"/>
        <v/>
      </c>
      <c r="I2945" s="15" t="str">
        <f t="shared" si="227"/>
        <v/>
      </c>
      <c r="J2945" s="10"/>
      <c r="K2945" s="10"/>
      <c r="L2945" t="str">
        <f t="shared" si="228"/>
        <v/>
      </c>
      <c r="M2945" s="14" t="str">
        <f t="shared" si="229"/>
        <v/>
      </c>
    </row>
    <row r="2946" spans="1:13" x14ac:dyDescent="0.25">
      <c r="A2946" s="16"/>
      <c r="B2946" s="10"/>
      <c r="C2946" s="14" t="str">
        <f>IFERROR(INDEX(Menu!$C$6:$C$205,MATCH($B2946,Menu!$B$6:$B$205,0)),"")</f>
        <v/>
      </c>
      <c r="D2946" s="18"/>
      <c r="E2946" s="8" t="str">
        <f>IFERROR(INDEX(Menu!$E$6:$E$205,MATCH($B2946,Menu!$B$6:$B$205,0)),"")</f>
        <v/>
      </c>
      <c r="F2946" s="8" t="str">
        <f t="shared" si="225"/>
        <v/>
      </c>
      <c r="G2946" s="15" t="str">
        <f>IFERROR(INDEX(Menu!$D$6:$D$205,MATCH($B2946,Menu!$B$6:$B$205,0)),"")</f>
        <v/>
      </c>
      <c r="H2946" s="15" t="str">
        <f t="shared" si="226"/>
        <v/>
      </c>
      <c r="I2946" s="15" t="str">
        <f t="shared" si="227"/>
        <v/>
      </c>
      <c r="J2946" s="10"/>
      <c r="K2946" s="10"/>
      <c r="L2946" t="str">
        <f t="shared" si="228"/>
        <v/>
      </c>
      <c r="M2946" s="14" t="str">
        <f t="shared" si="229"/>
        <v/>
      </c>
    </row>
    <row r="2947" spans="1:13" x14ac:dyDescent="0.25">
      <c r="A2947" s="16"/>
      <c r="B2947" s="10"/>
      <c r="C2947" s="14" t="str">
        <f>IFERROR(INDEX(Menu!$C$6:$C$205,MATCH($B2947,Menu!$B$6:$B$205,0)),"")</f>
        <v/>
      </c>
      <c r="D2947" s="18"/>
      <c r="E2947" s="8" t="str">
        <f>IFERROR(INDEX(Menu!$E$6:$E$205,MATCH($B2947,Menu!$B$6:$B$205,0)),"")</f>
        <v/>
      </c>
      <c r="F2947" s="8" t="str">
        <f t="shared" si="225"/>
        <v/>
      </c>
      <c r="G2947" s="15" t="str">
        <f>IFERROR(INDEX(Menu!$D$6:$D$205,MATCH($B2947,Menu!$B$6:$B$205,0)),"")</f>
        <v/>
      </c>
      <c r="H2947" s="15" t="str">
        <f t="shared" si="226"/>
        <v/>
      </c>
      <c r="I2947" s="15" t="str">
        <f t="shared" si="227"/>
        <v/>
      </c>
      <c r="J2947" s="10"/>
      <c r="K2947" s="10"/>
      <c r="L2947" t="str">
        <f t="shared" si="228"/>
        <v/>
      </c>
      <c r="M2947" s="14" t="str">
        <f t="shared" si="229"/>
        <v/>
      </c>
    </row>
    <row r="2948" spans="1:13" x14ac:dyDescent="0.25">
      <c r="A2948" s="16"/>
      <c r="B2948" s="10"/>
      <c r="C2948" s="14" t="str">
        <f>IFERROR(INDEX(Menu!$C$6:$C$205,MATCH($B2948,Menu!$B$6:$B$205,0)),"")</f>
        <v/>
      </c>
      <c r="D2948" s="18"/>
      <c r="E2948" s="8" t="str">
        <f>IFERROR(INDEX(Menu!$E$6:$E$205,MATCH($B2948,Menu!$B$6:$B$205,0)),"")</f>
        <v/>
      </c>
      <c r="F2948" s="8" t="str">
        <f t="shared" si="225"/>
        <v/>
      </c>
      <c r="G2948" s="15" t="str">
        <f>IFERROR(INDEX(Menu!$D$6:$D$205,MATCH($B2948,Menu!$B$6:$B$205,0)),"")</f>
        <v/>
      </c>
      <c r="H2948" s="15" t="str">
        <f t="shared" si="226"/>
        <v/>
      </c>
      <c r="I2948" s="15" t="str">
        <f t="shared" si="227"/>
        <v/>
      </c>
      <c r="J2948" s="10"/>
      <c r="K2948" s="10"/>
      <c r="L2948" t="str">
        <f t="shared" si="228"/>
        <v/>
      </c>
      <c r="M2948" s="14" t="str">
        <f t="shared" si="229"/>
        <v/>
      </c>
    </row>
    <row r="2949" spans="1:13" x14ac:dyDescent="0.25">
      <c r="A2949" s="16"/>
      <c r="B2949" s="10"/>
      <c r="C2949" s="14" t="str">
        <f>IFERROR(INDEX(Menu!$C$6:$C$205,MATCH($B2949,Menu!$B$6:$B$205,0)),"")</f>
        <v/>
      </c>
      <c r="D2949" s="18"/>
      <c r="E2949" s="8" t="str">
        <f>IFERROR(INDEX(Menu!$E$6:$E$205,MATCH($B2949,Menu!$B$6:$B$205,0)),"")</f>
        <v/>
      </c>
      <c r="F2949" s="8" t="str">
        <f t="shared" si="225"/>
        <v/>
      </c>
      <c r="G2949" s="15" t="str">
        <f>IFERROR(INDEX(Menu!$D$6:$D$205,MATCH($B2949,Menu!$B$6:$B$205,0)),"")</f>
        <v/>
      </c>
      <c r="H2949" s="15" t="str">
        <f t="shared" si="226"/>
        <v/>
      </c>
      <c r="I2949" s="15" t="str">
        <f t="shared" si="227"/>
        <v/>
      </c>
      <c r="J2949" s="10"/>
      <c r="K2949" s="10"/>
      <c r="L2949" t="str">
        <f t="shared" si="228"/>
        <v/>
      </c>
      <c r="M2949" s="14" t="str">
        <f t="shared" si="229"/>
        <v/>
      </c>
    </row>
    <row r="2950" spans="1:13" x14ac:dyDescent="0.25">
      <c r="A2950" s="16"/>
      <c r="B2950" s="10"/>
      <c r="C2950" s="14" t="str">
        <f>IFERROR(INDEX(Menu!$C$6:$C$205,MATCH($B2950,Menu!$B$6:$B$205,0)),"")</f>
        <v/>
      </c>
      <c r="D2950" s="18"/>
      <c r="E2950" s="8" t="str">
        <f>IFERROR(INDEX(Menu!$E$6:$E$205,MATCH($B2950,Menu!$B$6:$B$205,0)),"")</f>
        <v/>
      </c>
      <c r="F2950" s="8" t="str">
        <f t="shared" ref="F2950:F3005" si="230">IF(OR($D2950="",$E2950=""),"",$D2950*$E2950)</f>
        <v/>
      </c>
      <c r="G2950" s="15" t="str">
        <f>IFERROR(INDEX(Menu!$D$6:$D$205,MATCH($B2950,Menu!$B$6:$B$205,0)),"")</f>
        <v/>
      </c>
      <c r="H2950" s="15" t="str">
        <f t="shared" ref="H2950:H3005" si="231">IF(OR($D2950="",$G2950=""),"",$D2950*$G2950)</f>
        <v/>
      </c>
      <c r="I2950" s="15" t="str">
        <f t="shared" ref="I2950:I3005" si="232">IF(OR($F2950="",$H2950=""),"",$F2950-$H2950)</f>
        <v/>
      </c>
      <c r="J2950" s="10"/>
      <c r="K2950" s="10"/>
      <c r="L2950" t="str">
        <f t="shared" ref="L2950:L3005" si="233">IF($A2950="","",CHOOSE(WEEKDAY($A2950,2),"Lunes","Martes","Miercoles","Jueves","Viernes","Sabado","Domingo"))</f>
        <v/>
      </c>
      <c r="M2950" s="14" t="str">
        <f t="shared" ref="M2950:M3005" si="234">IF($A2950="","",TEXT($A2950,"YYYY-MM"))</f>
        <v/>
      </c>
    </row>
    <row r="2951" spans="1:13" x14ac:dyDescent="0.25">
      <c r="A2951" s="16"/>
      <c r="B2951" s="10"/>
      <c r="C2951" s="14" t="str">
        <f>IFERROR(INDEX(Menu!$C$6:$C$205,MATCH($B2951,Menu!$B$6:$B$205,0)),"")</f>
        <v/>
      </c>
      <c r="D2951" s="18"/>
      <c r="E2951" s="8" t="str">
        <f>IFERROR(INDEX(Menu!$E$6:$E$205,MATCH($B2951,Menu!$B$6:$B$205,0)),"")</f>
        <v/>
      </c>
      <c r="F2951" s="8" t="str">
        <f t="shared" si="230"/>
        <v/>
      </c>
      <c r="G2951" s="15" t="str">
        <f>IFERROR(INDEX(Menu!$D$6:$D$205,MATCH($B2951,Menu!$B$6:$B$205,0)),"")</f>
        <v/>
      </c>
      <c r="H2951" s="15" t="str">
        <f t="shared" si="231"/>
        <v/>
      </c>
      <c r="I2951" s="15" t="str">
        <f t="shared" si="232"/>
        <v/>
      </c>
      <c r="J2951" s="10"/>
      <c r="K2951" s="10"/>
      <c r="L2951" t="str">
        <f t="shared" si="233"/>
        <v/>
      </c>
      <c r="M2951" s="14" t="str">
        <f t="shared" si="234"/>
        <v/>
      </c>
    </row>
    <row r="2952" spans="1:13" x14ac:dyDescent="0.25">
      <c r="A2952" s="16"/>
      <c r="B2952" s="10"/>
      <c r="C2952" s="14" t="str">
        <f>IFERROR(INDEX(Menu!$C$6:$C$205,MATCH($B2952,Menu!$B$6:$B$205,0)),"")</f>
        <v/>
      </c>
      <c r="D2952" s="18"/>
      <c r="E2952" s="8" t="str">
        <f>IFERROR(INDEX(Menu!$E$6:$E$205,MATCH($B2952,Menu!$B$6:$B$205,0)),"")</f>
        <v/>
      </c>
      <c r="F2952" s="8" t="str">
        <f t="shared" si="230"/>
        <v/>
      </c>
      <c r="G2952" s="15" t="str">
        <f>IFERROR(INDEX(Menu!$D$6:$D$205,MATCH($B2952,Menu!$B$6:$B$205,0)),"")</f>
        <v/>
      </c>
      <c r="H2952" s="15" t="str">
        <f t="shared" si="231"/>
        <v/>
      </c>
      <c r="I2952" s="15" t="str">
        <f t="shared" si="232"/>
        <v/>
      </c>
      <c r="J2952" s="10"/>
      <c r="K2952" s="10"/>
      <c r="L2952" t="str">
        <f t="shared" si="233"/>
        <v/>
      </c>
      <c r="M2952" s="14" t="str">
        <f t="shared" si="234"/>
        <v/>
      </c>
    </row>
    <row r="2953" spans="1:13" x14ac:dyDescent="0.25">
      <c r="A2953" s="16"/>
      <c r="B2953" s="10"/>
      <c r="C2953" s="14" t="str">
        <f>IFERROR(INDEX(Menu!$C$6:$C$205,MATCH($B2953,Menu!$B$6:$B$205,0)),"")</f>
        <v/>
      </c>
      <c r="D2953" s="18"/>
      <c r="E2953" s="8" t="str">
        <f>IFERROR(INDEX(Menu!$E$6:$E$205,MATCH($B2953,Menu!$B$6:$B$205,0)),"")</f>
        <v/>
      </c>
      <c r="F2953" s="8" t="str">
        <f t="shared" si="230"/>
        <v/>
      </c>
      <c r="G2953" s="15" t="str">
        <f>IFERROR(INDEX(Menu!$D$6:$D$205,MATCH($B2953,Menu!$B$6:$B$205,0)),"")</f>
        <v/>
      </c>
      <c r="H2953" s="15" t="str">
        <f t="shared" si="231"/>
        <v/>
      </c>
      <c r="I2953" s="15" t="str">
        <f t="shared" si="232"/>
        <v/>
      </c>
      <c r="J2953" s="10"/>
      <c r="K2953" s="10"/>
      <c r="L2953" t="str">
        <f t="shared" si="233"/>
        <v/>
      </c>
      <c r="M2953" s="14" t="str">
        <f t="shared" si="234"/>
        <v/>
      </c>
    </row>
    <row r="2954" spans="1:13" x14ac:dyDescent="0.25">
      <c r="A2954" s="16"/>
      <c r="B2954" s="10"/>
      <c r="C2954" s="14" t="str">
        <f>IFERROR(INDEX(Menu!$C$6:$C$205,MATCH($B2954,Menu!$B$6:$B$205,0)),"")</f>
        <v/>
      </c>
      <c r="D2954" s="18"/>
      <c r="E2954" s="8" t="str">
        <f>IFERROR(INDEX(Menu!$E$6:$E$205,MATCH($B2954,Menu!$B$6:$B$205,0)),"")</f>
        <v/>
      </c>
      <c r="F2954" s="8" t="str">
        <f t="shared" si="230"/>
        <v/>
      </c>
      <c r="G2954" s="15" t="str">
        <f>IFERROR(INDEX(Menu!$D$6:$D$205,MATCH($B2954,Menu!$B$6:$B$205,0)),"")</f>
        <v/>
      </c>
      <c r="H2954" s="15" t="str">
        <f t="shared" si="231"/>
        <v/>
      </c>
      <c r="I2954" s="15" t="str">
        <f t="shared" si="232"/>
        <v/>
      </c>
      <c r="J2954" s="10"/>
      <c r="K2954" s="10"/>
      <c r="L2954" t="str">
        <f t="shared" si="233"/>
        <v/>
      </c>
      <c r="M2954" s="14" t="str">
        <f t="shared" si="234"/>
        <v/>
      </c>
    </row>
    <row r="2955" spans="1:13" x14ac:dyDescent="0.25">
      <c r="A2955" s="16"/>
      <c r="B2955" s="10"/>
      <c r="C2955" s="14" t="str">
        <f>IFERROR(INDEX(Menu!$C$6:$C$205,MATCH($B2955,Menu!$B$6:$B$205,0)),"")</f>
        <v/>
      </c>
      <c r="D2955" s="18"/>
      <c r="E2955" s="8" t="str">
        <f>IFERROR(INDEX(Menu!$E$6:$E$205,MATCH($B2955,Menu!$B$6:$B$205,0)),"")</f>
        <v/>
      </c>
      <c r="F2955" s="8" t="str">
        <f t="shared" si="230"/>
        <v/>
      </c>
      <c r="G2955" s="15" t="str">
        <f>IFERROR(INDEX(Menu!$D$6:$D$205,MATCH($B2955,Menu!$B$6:$B$205,0)),"")</f>
        <v/>
      </c>
      <c r="H2955" s="15" t="str">
        <f t="shared" si="231"/>
        <v/>
      </c>
      <c r="I2955" s="15" t="str">
        <f t="shared" si="232"/>
        <v/>
      </c>
      <c r="J2955" s="10"/>
      <c r="K2955" s="10"/>
      <c r="L2955" t="str">
        <f t="shared" si="233"/>
        <v/>
      </c>
      <c r="M2955" s="14" t="str">
        <f t="shared" si="234"/>
        <v/>
      </c>
    </row>
    <row r="2956" spans="1:13" x14ac:dyDescent="0.25">
      <c r="A2956" s="16"/>
      <c r="B2956" s="10"/>
      <c r="C2956" s="14" t="str">
        <f>IFERROR(INDEX(Menu!$C$6:$C$205,MATCH($B2956,Menu!$B$6:$B$205,0)),"")</f>
        <v/>
      </c>
      <c r="D2956" s="18"/>
      <c r="E2956" s="8" t="str">
        <f>IFERROR(INDEX(Menu!$E$6:$E$205,MATCH($B2956,Menu!$B$6:$B$205,0)),"")</f>
        <v/>
      </c>
      <c r="F2956" s="8" t="str">
        <f t="shared" si="230"/>
        <v/>
      </c>
      <c r="G2956" s="15" t="str">
        <f>IFERROR(INDEX(Menu!$D$6:$D$205,MATCH($B2956,Menu!$B$6:$B$205,0)),"")</f>
        <v/>
      </c>
      <c r="H2956" s="15" t="str">
        <f t="shared" si="231"/>
        <v/>
      </c>
      <c r="I2956" s="15" t="str">
        <f t="shared" si="232"/>
        <v/>
      </c>
      <c r="J2956" s="10"/>
      <c r="K2956" s="10"/>
      <c r="L2956" t="str">
        <f t="shared" si="233"/>
        <v/>
      </c>
      <c r="M2956" s="14" t="str">
        <f t="shared" si="234"/>
        <v/>
      </c>
    </row>
    <row r="2957" spans="1:13" x14ac:dyDescent="0.25">
      <c r="A2957" s="16"/>
      <c r="B2957" s="10"/>
      <c r="C2957" s="14" t="str">
        <f>IFERROR(INDEX(Menu!$C$6:$C$205,MATCH($B2957,Menu!$B$6:$B$205,0)),"")</f>
        <v/>
      </c>
      <c r="D2957" s="18"/>
      <c r="E2957" s="8" t="str">
        <f>IFERROR(INDEX(Menu!$E$6:$E$205,MATCH($B2957,Menu!$B$6:$B$205,0)),"")</f>
        <v/>
      </c>
      <c r="F2957" s="8" t="str">
        <f t="shared" si="230"/>
        <v/>
      </c>
      <c r="G2957" s="15" t="str">
        <f>IFERROR(INDEX(Menu!$D$6:$D$205,MATCH($B2957,Menu!$B$6:$B$205,0)),"")</f>
        <v/>
      </c>
      <c r="H2957" s="15" t="str">
        <f t="shared" si="231"/>
        <v/>
      </c>
      <c r="I2957" s="15" t="str">
        <f t="shared" si="232"/>
        <v/>
      </c>
      <c r="J2957" s="10"/>
      <c r="K2957" s="10"/>
      <c r="L2957" t="str">
        <f t="shared" si="233"/>
        <v/>
      </c>
      <c r="M2957" s="14" t="str">
        <f t="shared" si="234"/>
        <v/>
      </c>
    </row>
    <row r="2958" spans="1:13" x14ac:dyDescent="0.25">
      <c r="A2958" s="16"/>
      <c r="B2958" s="10"/>
      <c r="C2958" s="14" t="str">
        <f>IFERROR(INDEX(Menu!$C$6:$C$205,MATCH($B2958,Menu!$B$6:$B$205,0)),"")</f>
        <v/>
      </c>
      <c r="D2958" s="18"/>
      <c r="E2958" s="8" t="str">
        <f>IFERROR(INDEX(Menu!$E$6:$E$205,MATCH($B2958,Menu!$B$6:$B$205,0)),"")</f>
        <v/>
      </c>
      <c r="F2958" s="8" t="str">
        <f t="shared" si="230"/>
        <v/>
      </c>
      <c r="G2958" s="15" t="str">
        <f>IFERROR(INDEX(Menu!$D$6:$D$205,MATCH($B2958,Menu!$B$6:$B$205,0)),"")</f>
        <v/>
      </c>
      <c r="H2958" s="15" t="str">
        <f t="shared" si="231"/>
        <v/>
      </c>
      <c r="I2958" s="15" t="str">
        <f t="shared" si="232"/>
        <v/>
      </c>
      <c r="J2958" s="10"/>
      <c r="K2958" s="10"/>
      <c r="L2958" t="str">
        <f t="shared" si="233"/>
        <v/>
      </c>
      <c r="M2958" s="14" t="str">
        <f t="shared" si="234"/>
        <v/>
      </c>
    </row>
    <row r="2959" spans="1:13" x14ac:dyDescent="0.25">
      <c r="A2959" s="16"/>
      <c r="B2959" s="10"/>
      <c r="C2959" s="14" t="str">
        <f>IFERROR(INDEX(Menu!$C$6:$C$205,MATCH($B2959,Menu!$B$6:$B$205,0)),"")</f>
        <v/>
      </c>
      <c r="D2959" s="18"/>
      <c r="E2959" s="8" t="str">
        <f>IFERROR(INDEX(Menu!$E$6:$E$205,MATCH($B2959,Menu!$B$6:$B$205,0)),"")</f>
        <v/>
      </c>
      <c r="F2959" s="8" t="str">
        <f t="shared" si="230"/>
        <v/>
      </c>
      <c r="G2959" s="15" t="str">
        <f>IFERROR(INDEX(Menu!$D$6:$D$205,MATCH($B2959,Menu!$B$6:$B$205,0)),"")</f>
        <v/>
      </c>
      <c r="H2959" s="15" t="str">
        <f t="shared" si="231"/>
        <v/>
      </c>
      <c r="I2959" s="15" t="str">
        <f t="shared" si="232"/>
        <v/>
      </c>
      <c r="J2959" s="10"/>
      <c r="K2959" s="10"/>
      <c r="L2959" t="str">
        <f t="shared" si="233"/>
        <v/>
      </c>
      <c r="M2959" s="14" t="str">
        <f t="shared" si="234"/>
        <v/>
      </c>
    </row>
    <row r="2960" spans="1:13" x14ac:dyDescent="0.25">
      <c r="A2960" s="16"/>
      <c r="B2960" s="10"/>
      <c r="C2960" s="14" t="str">
        <f>IFERROR(INDEX(Menu!$C$6:$C$205,MATCH($B2960,Menu!$B$6:$B$205,0)),"")</f>
        <v/>
      </c>
      <c r="D2960" s="18"/>
      <c r="E2960" s="8" t="str">
        <f>IFERROR(INDEX(Menu!$E$6:$E$205,MATCH($B2960,Menu!$B$6:$B$205,0)),"")</f>
        <v/>
      </c>
      <c r="F2960" s="8" t="str">
        <f t="shared" si="230"/>
        <v/>
      </c>
      <c r="G2960" s="15" t="str">
        <f>IFERROR(INDEX(Menu!$D$6:$D$205,MATCH($B2960,Menu!$B$6:$B$205,0)),"")</f>
        <v/>
      </c>
      <c r="H2960" s="15" t="str">
        <f t="shared" si="231"/>
        <v/>
      </c>
      <c r="I2960" s="15" t="str">
        <f t="shared" si="232"/>
        <v/>
      </c>
      <c r="J2960" s="10"/>
      <c r="K2960" s="10"/>
      <c r="L2960" t="str">
        <f t="shared" si="233"/>
        <v/>
      </c>
      <c r="M2960" s="14" t="str">
        <f t="shared" si="234"/>
        <v/>
      </c>
    </row>
    <row r="2961" spans="1:13" x14ac:dyDescent="0.25">
      <c r="A2961" s="16"/>
      <c r="B2961" s="10"/>
      <c r="C2961" s="14" t="str">
        <f>IFERROR(INDEX(Menu!$C$6:$C$205,MATCH($B2961,Menu!$B$6:$B$205,0)),"")</f>
        <v/>
      </c>
      <c r="D2961" s="18"/>
      <c r="E2961" s="8" t="str">
        <f>IFERROR(INDEX(Menu!$E$6:$E$205,MATCH($B2961,Menu!$B$6:$B$205,0)),"")</f>
        <v/>
      </c>
      <c r="F2961" s="8" t="str">
        <f t="shared" si="230"/>
        <v/>
      </c>
      <c r="G2961" s="15" t="str">
        <f>IFERROR(INDEX(Menu!$D$6:$D$205,MATCH($B2961,Menu!$B$6:$B$205,0)),"")</f>
        <v/>
      </c>
      <c r="H2961" s="15" t="str">
        <f t="shared" si="231"/>
        <v/>
      </c>
      <c r="I2961" s="15" t="str">
        <f t="shared" si="232"/>
        <v/>
      </c>
      <c r="J2961" s="10"/>
      <c r="K2961" s="10"/>
      <c r="L2961" t="str">
        <f t="shared" si="233"/>
        <v/>
      </c>
      <c r="M2961" s="14" t="str">
        <f t="shared" si="234"/>
        <v/>
      </c>
    </row>
    <row r="2962" spans="1:13" x14ac:dyDescent="0.25">
      <c r="A2962" s="16"/>
      <c r="B2962" s="10"/>
      <c r="C2962" s="14" t="str">
        <f>IFERROR(INDEX(Menu!$C$6:$C$205,MATCH($B2962,Menu!$B$6:$B$205,0)),"")</f>
        <v/>
      </c>
      <c r="D2962" s="18"/>
      <c r="E2962" s="8" t="str">
        <f>IFERROR(INDEX(Menu!$E$6:$E$205,MATCH($B2962,Menu!$B$6:$B$205,0)),"")</f>
        <v/>
      </c>
      <c r="F2962" s="8" t="str">
        <f t="shared" si="230"/>
        <v/>
      </c>
      <c r="G2962" s="15" t="str">
        <f>IFERROR(INDEX(Menu!$D$6:$D$205,MATCH($B2962,Menu!$B$6:$B$205,0)),"")</f>
        <v/>
      </c>
      <c r="H2962" s="15" t="str">
        <f t="shared" si="231"/>
        <v/>
      </c>
      <c r="I2962" s="15" t="str">
        <f t="shared" si="232"/>
        <v/>
      </c>
      <c r="J2962" s="10"/>
      <c r="K2962" s="10"/>
      <c r="L2962" t="str">
        <f t="shared" si="233"/>
        <v/>
      </c>
      <c r="M2962" s="14" t="str">
        <f t="shared" si="234"/>
        <v/>
      </c>
    </row>
    <row r="2963" spans="1:13" x14ac:dyDescent="0.25">
      <c r="A2963" s="16"/>
      <c r="B2963" s="10"/>
      <c r="C2963" s="14" t="str">
        <f>IFERROR(INDEX(Menu!$C$6:$C$205,MATCH($B2963,Menu!$B$6:$B$205,0)),"")</f>
        <v/>
      </c>
      <c r="D2963" s="18"/>
      <c r="E2963" s="8" t="str">
        <f>IFERROR(INDEX(Menu!$E$6:$E$205,MATCH($B2963,Menu!$B$6:$B$205,0)),"")</f>
        <v/>
      </c>
      <c r="F2963" s="8" t="str">
        <f t="shared" si="230"/>
        <v/>
      </c>
      <c r="G2963" s="15" t="str">
        <f>IFERROR(INDEX(Menu!$D$6:$D$205,MATCH($B2963,Menu!$B$6:$B$205,0)),"")</f>
        <v/>
      </c>
      <c r="H2963" s="15" t="str">
        <f t="shared" si="231"/>
        <v/>
      </c>
      <c r="I2963" s="15" t="str">
        <f t="shared" si="232"/>
        <v/>
      </c>
      <c r="J2963" s="10"/>
      <c r="K2963" s="10"/>
      <c r="L2963" t="str">
        <f t="shared" si="233"/>
        <v/>
      </c>
      <c r="M2963" s="14" t="str">
        <f t="shared" si="234"/>
        <v/>
      </c>
    </row>
    <row r="2964" spans="1:13" x14ac:dyDescent="0.25">
      <c r="A2964" s="16"/>
      <c r="B2964" s="10"/>
      <c r="C2964" s="14" t="str">
        <f>IFERROR(INDEX(Menu!$C$6:$C$205,MATCH($B2964,Menu!$B$6:$B$205,0)),"")</f>
        <v/>
      </c>
      <c r="D2964" s="18"/>
      <c r="E2964" s="8" t="str">
        <f>IFERROR(INDEX(Menu!$E$6:$E$205,MATCH($B2964,Menu!$B$6:$B$205,0)),"")</f>
        <v/>
      </c>
      <c r="F2964" s="8" t="str">
        <f t="shared" si="230"/>
        <v/>
      </c>
      <c r="G2964" s="15" t="str">
        <f>IFERROR(INDEX(Menu!$D$6:$D$205,MATCH($B2964,Menu!$B$6:$B$205,0)),"")</f>
        <v/>
      </c>
      <c r="H2964" s="15" t="str">
        <f t="shared" si="231"/>
        <v/>
      </c>
      <c r="I2964" s="15" t="str">
        <f t="shared" si="232"/>
        <v/>
      </c>
      <c r="J2964" s="10"/>
      <c r="K2964" s="10"/>
      <c r="L2964" t="str">
        <f t="shared" si="233"/>
        <v/>
      </c>
      <c r="M2964" s="14" t="str">
        <f t="shared" si="234"/>
        <v/>
      </c>
    </row>
    <row r="2965" spans="1:13" x14ac:dyDescent="0.25">
      <c r="A2965" s="16"/>
      <c r="B2965" s="10"/>
      <c r="C2965" s="14" t="str">
        <f>IFERROR(INDEX(Menu!$C$6:$C$205,MATCH($B2965,Menu!$B$6:$B$205,0)),"")</f>
        <v/>
      </c>
      <c r="D2965" s="18"/>
      <c r="E2965" s="8" t="str">
        <f>IFERROR(INDEX(Menu!$E$6:$E$205,MATCH($B2965,Menu!$B$6:$B$205,0)),"")</f>
        <v/>
      </c>
      <c r="F2965" s="8" t="str">
        <f t="shared" si="230"/>
        <v/>
      </c>
      <c r="G2965" s="15" t="str">
        <f>IFERROR(INDEX(Menu!$D$6:$D$205,MATCH($B2965,Menu!$B$6:$B$205,0)),"")</f>
        <v/>
      </c>
      <c r="H2965" s="15" t="str">
        <f t="shared" si="231"/>
        <v/>
      </c>
      <c r="I2965" s="15" t="str">
        <f t="shared" si="232"/>
        <v/>
      </c>
      <c r="J2965" s="10"/>
      <c r="K2965" s="10"/>
      <c r="L2965" t="str">
        <f t="shared" si="233"/>
        <v/>
      </c>
      <c r="M2965" s="14" t="str">
        <f t="shared" si="234"/>
        <v/>
      </c>
    </row>
    <row r="2966" spans="1:13" x14ac:dyDescent="0.25">
      <c r="A2966" s="16"/>
      <c r="B2966" s="10"/>
      <c r="C2966" s="14" t="str">
        <f>IFERROR(INDEX(Menu!$C$6:$C$205,MATCH($B2966,Menu!$B$6:$B$205,0)),"")</f>
        <v/>
      </c>
      <c r="D2966" s="18"/>
      <c r="E2966" s="8" t="str">
        <f>IFERROR(INDEX(Menu!$E$6:$E$205,MATCH($B2966,Menu!$B$6:$B$205,0)),"")</f>
        <v/>
      </c>
      <c r="F2966" s="8" t="str">
        <f t="shared" si="230"/>
        <v/>
      </c>
      <c r="G2966" s="15" t="str">
        <f>IFERROR(INDEX(Menu!$D$6:$D$205,MATCH($B2966,Menu!$B$6:$B$205,0)),"")</f>
        <v/>
      </c>
      <c r="H2966" s="15" t="str">
        <f t="shared" si="231"/>
        <v/>
      </c>
      <c r="I2966" s="15" t="str">
        <f t="shared" si="232"/>
        <v/>
      </c>
      <c r="J2966" s="10"/>
      <c r="K2966" s="10"/>
      <c r="L2966" t="str">
        <f t="shared" si="233"/>
        <v/>
      </c>
      <c r="M2966" s="14" t="str">
        <f t="shared" si="234"/>
        <v/>
      </c>
    </row>
    <row r="2967" spans="1:13" x14ac:dyDescent="0.25">
      <c r="A2967" s="16"/>
      <c r="B2967" s="10"/>
      <c r="C2967" s="14" t="str">
        <f>IFERROR(INDEX(Menu!$C$6:$C$205,MATCH($B2967,Menu!$B$6:$B$205,0)),"")</f>
        <v/>
      </c>
      <c r="D2967" s="18"/>
      <c r="E2967" s="8" t="str">
        <f>IFERROR(INDEX(Menu!$E$6:$E$205,MATCH($B2967,Menu!$B$6:$B$205,0)),"")</f>
        <v/>
      </c>
      <c r="F2967" s="8" t="str">
        <f t="shared" si="230"/>
        <v/>
      </c>
      <c r="G2967" s="15" t="str">
        <f>IFERROR(INDEX(Menu!$D$6:$D$205,MATCH($B2967,Menu!$B$6:$B$205,0)),"")</f>
        <v/>
      </c>
      <c r="H2967" s="15" t="str">
        <f t="shared" si="231"/>
        <v/>
      </c>
      <c r="I2967" s="15" t="str">
        <f t="shared" si="232"/>
        <v/>
      </c>
      <c r="J2967" s="10"/>
      <c r="K2967" s="10"/>
      <c r="L2967" t="str">
        <f t="shared" si="233"/>
        <v/>
      </c>
      <c r="M2967" s="14" t="str">
        <f t="shared" si="234"/>
        <v/>
      </c>
    </row>
    <row r="2968" spans="1:13" x14ac:dyDescent="0.25">
      <c r="A2968" s="16"/>
      <c r="B2968" s="10"/>
      <c r="C2968" s="14" t="str">
        <f>IFERROR(INDEX(Menu!$C$6:$C$205,MATCH($B2968,Menu!$B$6:$B$205,0)),"")</f>
        <v/>
      </c>
      <c r="D2968" s="18"/>
      <c r="E2968" s="8" t="str">
        <f>IFERROR(INDEX(Menu!$E$6:$E$205,MATCH($B2968,Menu!$B$6:$B$205,0)),"")</f>
        <v/>
      </c>
      <c r="F2968" s="8" t="str">
        <f t="shared" si="230"/>
        <v/>
      </c>
      <c r="G2968" s="15" t="str">
        <f>IFERROR(INDEX(Menu!$D$6:$D$205,MATCH($B2968,Menu!$B$6:$B$205,0)),"")</f>
        <v/>
      </c>
      <c r="H2968" s="15" t="str">
        <f t="shared" si="231"/>
        <v/>
      </c>
      <c r="I2968" s="15" t="str">
        <f t="shared" si="232"/>
        <v/>
      </c>
      <c r="J2968" s="10"/>
      <c r="K2968" s="10"/>
      <c r="L2968" t="str">
        <f t="shared" si="233"/>
        <v/>
      </c>
      <c r="M2968" s="14" t="str">
        <f t="shared" si="234"/>
        <v/>
      </c>
    </row>
    <row r="2969" spans="1:13" x14ac:dyDescent="0.25">
      <c r="A2969" s="16"/>
      <c r="B2969" s="10"/>
      <c r="C2969" s="14" t="str">
        <f>IFERROR(INDEX(Menu!$C$6:$C$205,MATCH($B2969,Menu!$B$6:$B$205,0)),"")</f>
        <v/>
      </c>
      <c r="D2969" s="18"/>
      <c r="E2969" s="8" t="str">
        <f>IFERROR(INDEX(Menu!$E$6:$E$205,MATCH($B2969,Menu!$B$6:$B$205,0)),"")</f>
        <v/>
      </c>
      <c r="F2969" s="8" t="str">
        <f t="shared" si="230"/>
        <v/>
      </c>
      <c r="G2969" s="15" t="str">
        <f>IFERROR(INDEX(Menu!$D$6:$D$205,MATCH($B2969,Menu!$B$6:$B$205,0)),"")</f>
        <v/>
      </c>
      <c r="H2969" s="15" t="str">
        <f t="shared" si="231"/>
        <v/>
      </c>
      <c r="I2969" s="15" t="str">
        <f t="shared" si="232"/>
        <v/>
      </c>
      <c r="J2969" s="10"/>
      <c r="K2969" s="10"/>
      <c r="L2969" t="str">
        <f t="shared" si="233"/>
        <v/>
      </c>
      <c r="M2969" s="14" t="str">
        <f t="shared" si="234"/>
        <v/>
      </c>
    </row>
    <row r="2970" spans="1:13" x14ac:dyDescent="0.25">
      <c r="A2970" s="16"/>
      <c r="B2970" s="10"/>
      <c r="C2970" s="14" t="str">
        <f>IFERROR(INDEX(Menu!$C$6:$C$205,MATCH($B2970,Menu!$B$6:$B$205,0)),"")</f>
        <v/>
      </c>
      <c r="D2970" s="18"/>
      <c r="E2970" s="8" t="str">
        <f>IFERROR(INDEX(Menu!$E$6:$E$205,MATCH($B2970,Menu!$B$6:$B$205,0)),"")</f>
        <v/>
      </c>
      <c r="F2970" s="8" t="str">
        <f t="shared" si="230"/>
        <v/>
      </c>
      <c r="G2970" s="15" t="str">
        <f>IFERROR(INDEX(Menu!$D$6:$D$205,MATCH($B2970,Menu!$B$6:$B$205,0)),"")</f>
        <v/>
      </c>
      <c r="H2970" s="15" t="str">
        <f t="shared" si="231"/>
        <v/>
      </c>
      <c r="I2970" s="15" t="str">
        <f t="shared" si="232"/>
        <v/>
      </c>
      <c r="J2970" s="10"/>
      <c r="K2970" s="10"/>
      <c r="L2970" t="str">
        <f t="shared" si="233"/>
        <v/>
      </c>
      <c r="M2970" s="14" t="str">
        <f t="shared" si="234"/>
        <v/>
      </c>
    </row>
    <row r="2971" spans="1:13" x14ac:dyDescent="0.25">
      <c r="A2971" s="16"/>
      <c r="B2971" s="10"/>
      <c r="C2971" s="14" t="str">
        <f>IFERROR(INDEX(Menu!$C$6:$C$205,MATCH($B2971,Menu!$B$6:$B$205,0)),"")</f>
        <v/>
      </c>
      <c r="D2971" s="18"/>
      <c r="E2971" s="8" t="str">
        <f>IFERROR(INDEX(Menu!$E$6:$E$205,MATCH($B2971,Menu!$B$6:$B$205,0)),"")</f>
        <v/>
      </c>
      <c r="F2971" s="8" t="str">
        <f t="shared" si="230"/>
        <v/>
      </c>
      <c r="G2971" s="15" t="str">
        <f>IFERROR(INDEX(Menu!$D$6:$D$205,MATCH($B2971,Menu!$B$6:$B$205,0)),"")</f>
        <v/>
      </c>
      <c r="H2971" s="15" t="str">
        <f t="shared" si="231"/>
        <v/>
      </c>
      <c r="I2971" s="15" t="str">
        <f t="shared" si="232"/>
        <v/>
      </c>
      <c r="J2971" s="10"/>
      <c r="K2971" s="10"/>
      <c r="L2971" t="str">
        <f t="shared" si="233"/>
        <v/>
      </c>
      <c r="M2971" s="14" t="str">
        <f t="shared" si="234"/>
        <v/>
      </c>
    </row>
    <row r="2972" spans="1:13" x14ac:dyDescent="0.25">
      <c r="A2972" s="16"/>
      <c r="B2972" s="10"/>
      <c r="C2972" s="14" t="str">
        <f>IFERROR(INDEX(Menu!$C$6:$C$205,MATCH($B2972,Menu!$B$6:$B$205,0)),"")</f>
        <v/>
      </c>
      <c r="D2972" s="18"/>
      <c r="E2972" s="8" t="str">
        <f>IFERROR(INDEX(Menu!$E$6:$E$205,MATCH($B2972,Menu!$B$6:$B$205,0)),"")</f>
        <v/>
      </c>
      <c r="F2972" s="8" t="str">
        <f t="shared" si="230"/>
        <v/>
      </c>
      <c r="G2972" s="15" t="str">
        <f>IFERROR(INDEX(Menu!$D$6:$D$205,MATCH($B2972,Menu!$B$6:$B$205,0)),"")</f>
        <v/>
      </c>
      <c r="H2972" s="15" t="str">
        <f t="shared" si="231"/>
        <v/>
      </c>
      <c r="I2972" s="15" t="str">
        <f t="shared" si="232"/>
        <v/>
      </c>
      <c r="J2972" s="10"/>
      <c r="K2972" s="10"/>
      <c r="L2972" t="str">
        <f t="shared" si="233"/>
        <v/>
      </c>
      <c r="M2972" s="14" t="str">
        <f t="shared" si="234"/>
        <v/>
      </c>
    </row>
    <row r="2973" spans="1:13" x14ac:dyDescent="0.25">
      <c r="A2973" s="16"/>
      <c r="B2973" s="10"/>
      <c r="C2973" s="14" t="str">
        <f>IFERROR(INDEX(Menu!$C$6:$C$205,MATCH($B2973,Menu!$B$6:$B$205,0)),"")</f>
        <v/>
      </c>
      <c r="D2973" s="18"/>
      <c r="E2973" s="8" t="str">
        <f>IFERROR(INDEX(Menu!$E$6:$E$205,MATCH($B2973,Menu!$B$6:$B$205,0)),"")</f>
        <v/>
      </c>
      <c r="F2973" s="8" t="str">
        <f t="shared" si="230"/>
        <v/>
      </c>
      <c r="G2973" s="15" t="str">
        <f>IFERROR(INDEX(Menu!$D$6:$D$205,MATCH($B2973,Menu!$B$6:$B$205,0)),"")</f>
        <v/>
      </c>
      <c r="H2973" s="15" t="str">
        <f t="shared" si="231"/>
        <v/>
      </c>
      <c r="I2973" s="15" t="str">
        <f t="shared" si="232"/>
        <v/>
      </c>
      <c r="J2973" s="10"/>
      <c r="K2973" s="10"/>
      <c r="L2973" t="str">
        <f t="shared" si="233"/>
        <v/>
      </c>
      <c r="M2973" s="14" t="str">
        <f t="shared" si="234"/>
        <v/>
      </c>
    </row>
    <row r="2974" spans="1:13" x14ac:dyDescent="0.25">
      <c r="A2974" s="16"/>
      <c r="B2974" s="10"/>
      <c r="C2974" s="14" t="str">
        <f>IFERROR(INDEX(Menu!$C$6:$C$205,MATCH($B2974,Menu!$B$6:$B$205,0)),"")</f>
        <v/>
      </c>
      <c r="D2974" s="18"/>
      <c r="E2974" s="8" t="str">
        <f>IFERROR(INDEX(Menu!$E$6:$E$205,MATCH($B2974,Menu!$B$6:$B$205,0)),"")</f>
        <v/>
      </c>
      <c r="F2974" s="8" t="str">
        <f t="shared" si="230"/>
        <v/>
      </c>
      <c r="G2974" s="15" t="str">
        <f>IFERROR(INDEX(Menu!$D$6:$D$205,MATCH($B2974,Menu!$B$6:$B$205,0)),"")</f>
        <v/>
      </c>
      <c r="H2974" s="15" t="str">
        <f t="shared" si="231"/>
        <v/>
      </c>
      <c r="I2974" s="15" t="str">
        <f t="shared" si="232"/>
        <v/>
      </c>
      <c r="J2974" s="10"/>
      <c r="K2974" s="10"/>
      <c r="L2974" t="str">
        <f t="shared" si="233"/>
        <v/>
      </c>
      <c r="M2974" s="14" t="str">
        <f t="shared" si="234"/>
        <v/>
      </c>
    </row>
    <row r="2975" spans="1:13" x14ac:dyDescent="0.25">
      <c r="A2975" s="16"/>
      <c r="B2975" s="10"/>
      <c r="C2975" s="14" t="str">
        <f>IFERROR(INDEX(Menu!$C$6:$C$205,MATCH($B2975,Menu!$B$6:$B$205,0)),"")</f>
        <v/>
      </c>
      <c r="D2975" s="18"/>
      <c r="E2975" s="8" t="str">
        <f>IFERROR(INDEX(Menu!$E$6:$E$205,MATCH($B2975,Menu!$B$6:$B$205,0)),"")</f>
        <v/>
      </c>
      <c r="F2975" s="8" t="str">
        <f t="shared" si="230"/>
        <v/>
      </c>
      <c r="G2975" s="15" t="str">
        <f>IFERROR(INDEX(Menu!$D$6:$D$205,MATCH($B2975,Menu!$B$6:$B$205,0)),"")</f>
        <v/>
      </c>
      <c r="H2975" s="15" t="str">
        <f t="shared" si="231"/>
        <v/>
      </c>
      <c r="I2975" s="15" t="str">
        <f t="shared" si="232"/>
        <v/>
      </c>
      <c r="J2975" s="10"/>
      <c r="K2975" s="10"/>
      <c r="L2975" t="str">
        <f t="shared" si="233"/>
        <v/>
      </c>
      <c r="M2975" s="14" t="str">
        <f t="shared" si="234"/>
        <v/>
      </c>
    </row>
    <row r="2976" spans="1:13" x14ac:dyDescent="0.25">
      <c r="A2976" s="16"/>
      <c r="B2976" s="10"/>
      <c r="C2976" s="14" t="str">
        <f>IFERROR(INDEX(Menu!$C$6:$C$205,MATCH($B2976,Menu!$B$6:$B$205,0)),"")</f>
        <v/>
      </c>
      <c r="D2976" s="18"/>
      <c r="E2976" s="8" t="str">
        <f>IFERROR(INDEX(Menu!$E$6:$E$205,MATCH($B2976,Menu!$B$6:$B$205,0)),"")</f>
        <v/>
      </c>
      <c r="F2976" s="8" t="str">
        <f t="shared" si="230"/>
        <v/>
      </c>
      <c r="G2976" s="15" t="str">
        <f>IFERROR(INDEX(Menu!$D$6:$D$205,MATCH($B2976,Menu!$B$6:$B$205,0)),"")</f>
        <v/>
      </c>
      <c r="H2976" s="15" t="str">
        <f t="shared" si="231"/>
        <v/>
      </c>
      <c r="I2976" s="15" t="str">
        <f t="shared" si="232"/>
        <v/>
      </c>
      <c r="J2976" s="10"/>
      <c r="K2976" s="10"/>
      <c r="L2976" t="str">
        <f t="shared" si="233"/>
        <v/>
      </c>
      <c r="M2976" s="14" t="str">
        <f t="shared" si="234"/>
        <v/>
      </c>
    </row>
    <row r="2977" spans="1:13" x14ac:dyDescent="0.25">
      <c r="A2977" s="16"/>
      <c r="B2977" s="10"/>
      <c r="C2977" s="14" t="str">
        <f>IFERROR(INDEX(Menu!$C$6:$C$205,MATCH($B2977,Menu!$B$6:$B$205,0)),"")</f>
        <v/>
      </c>
      <c r="D2977" s="18"/>
      <c r="E2977" s="8" t="str">
        <f>IFERROR(INDEX(Menu!$E$6:$E$205,MATCH($B2977,Menu!$B$6:$B$205,0)),"")</f>
        <v/>
      </c>
      <c r="F2977" s="8" t="str">
        <f t="shared" si="230"/>
        <v/>
      </c>
      <c r="G2977" s="15" t="str">
        <f>IFERROR(INDEX(Menu!$D$6:$D$205,MATCH($B2977,Menu!$B$6:$B$205,0)),"")</f>
        <v/>
      </c>
      <c r="H2977" s="15" t="str">
        <f t="shared" si="231"/>
        <v/>
      </c>
      <c r="I2977" s="15" t="str">
        <f t="shared" si="232"/>
        <v/>
      </c>
      <c r="J2977" s="10"/>
      <c r="K2977" s="10"/>
      <c r="L2977" t="str">
        <f t="shared" si="233"/>
        <v/>
      </c>
      <c r="M2977" s="14" t="str">
        <f t="shared" si="234"/>
        <v/>
      </c>
    </row>
    <row r="2978" spans="1:13" x14ac:dyDescent="0.25">
      <c r="A2978" s="16"/>
      <c r="B2978" s="10"/>
      <c r="C2978" s="14" t="str">
        <f>IFERROR(INDEX(Menu!$C$6:$C$205,MATCH($B2978,Menu!$B$6:$B$205,0)),"")</f>
        <v/>
      </c>
      <c r="D2978" s="18"/>
      <c r="E2978" s="8" t="str">
        <f>IFERROR(INDEX(Menu!$E$6:$E$205,MATCH($B2978,Menu!$B$6:$B$205,0)),"")</f>
        <v/>
      </c>
      <c r="F2978" s="8" t="str">
        <f t="shared" si="230"/>
        <v/>
      </c>
      <c r="G2978" s="15" t="str">
        <f>IFERROR(INDEX(Menu!$D$6:$D$205,MATCH($B2978,Menu!$B$6:$B$205,0)),"")</f>
        <v/>
      </c>
      <c r="H2978" s="15" t="str">
        <f t="shared" si="231"/>
        <v/>
      </c>
      <c r="I2978" s="15" t="str">
        <f t="shared" si="232"/>
        <v/>
      </c>
      <c r="J2978" s="10"/>
      <c r="K2978" s="10"/>
      <c r="L2978" t="str">
        <f t="shared" si="233"/>
        <v/>
      </c>
      <c r="M2978" s="14" t="str">
        <f t="shared" si="234"/>
        <v/>
      </c>
    </row>
    <row r="2979" spans="1:13" x14ac:dyDescent="0.25">
      <c r="A2979" s="16"/>
      <c r="B2979" s="10"/>
      <c r="C2979" s="14" t="str">
        <f>IFERROR(INDEX(Menu!$C$6:$C$205,MATCH($B2979,Menu!$B$6:$B$205,0)),"")</f>
        <v/>
      </c>
      <c r="D2979" s="18"/>
      <c r="E2979" s="8" t="str">
        <f>IFERROR(INDEX(Menu!$E$6:$E$205,MATCH($B2979,Menu!$B$6:$B$205,0)),"")</f>
        <v/>
      </c>
      <c r="F2979" s="8" t="str">
        <f t="shared" si="230"/>
        <v/>
      </c>
      <c r="G2979" s="15" t="str">
        <f>IFERROR(INDEX(Menu!$D$6:$D$205,MATCH($B2979,Menu!$B$6:$B$205,0)),"")</f>
        <v/>
      </c>
      <c r="H2979" s="15" t="str">
        <f t="shared" si="231"/>
        <v/>
      </c>
      <c r="I2979" s="15" t="str">
        <f t="shared" si="232"/>
        <v/>
      </c>
      <c r="J2979" s="10"/>
      <c r="K2979" s="10"/>
      <c r="L2979" t="str">
        <f t="shared" si="233"/>
        <v/>
      </c>
      <c r="M2979" s="14" t="str">
        <f t="shared" si="234"/>
        <v/>
      </c>
    </row>
    <row r="2980" spans="1:13" x14ac:dyDescent="0.25">
      <c r="A2980" s="16"/>
      <c r="B2980" s="10"/>
      <c r="C2980" s="14" t="str">
        <f>IFERROR(INDEX(Menu!$C$6:$C$205,MATCH($B2980,Menu!$B$6:$B$205,0)),"")</f>
        <v/>
      </c>
      <c r="D2980" s="18"/>
      <c r="E2980" s="8" t="str">
        <f>IFERROR(INDEX(Menu!$E$6:$E$205,MATCH($B2980,Menu!$B$6:$B$205,0)),"")</f>
        <v/>
      </c>
      <c r="F2980" s="8" t="str">
        <f t="shared" si="230"/>
        <v/>
      </c>
      <c r="G2980" s="15" t="str">
        <f>IFERROR(INDEX(Menu!$D$6:$D$205,MATCH($B2980,Menu!$B$6:$B$205,0)),"")</f>
        <v/>
      </c>
      <c r="H2980" s="15" t="str">
        <f t="shared" si="231"/>
        <v/>
      </c>
      <c r="I2980" s="15" t="str">
        <f t="shared" si="232"/>
        <v/>
      </c>
      <c r="J2980" s="10"/>
      <c r="K2980" s="10"/>
      <c r="L2980" t="str">
        <f t="shared" si="233"/>
        <v/>
      </c>
      <c r="M2980" s="14" t="str">
        <f t="shared" si="234"/>
        <v/>
      </c>
    </row>
    <row r="2981" spans="1:13" x14ac:dyDescent="0.25">
      <c r="A2981" s="16"/>
      <c r="B2981" s="10"/>
      <c r="C2981" s="14" t="str">
        <f>IFERROR(INDEX(Menu!$C$6:$C$205,MATCH($B2981,Menu!$B$6:$B$205,0)),"")</f>
        <v/>
      </c>
      <c r="D2981" s="18"/>
      <c r="E2981" s="8" t="str">
        <f>IFERROR(INDEX(Menu!$E$6:$E$205,MATCH($B2981,Menu!$B$6:$B$205,0)),"")</f>
        <v/>
      </c>
      <c r="F2981" s="8" t="str">
        <f t="shared" si="230"/>
        <v/>
      </c>
      <c r="G2981" s="15" t="str">
        <f>IFERROR(INDEX(Menu!$D$6:$D$205,MATCH($B2981,Menu!$B$6:$B$205,0)),"")</f>
        <v/>
      </c>
      <c r="H2981" s="15" t="str">
        <f t="shared" si="231"/>
        <v/>
      </c>
      <c r="I2981" s="15" t="str">
        <f t="shared" si="232"/>
        <v/>
      </c>
      <c r="J2981" s="10"/>
      <c r="K2981" s="10"/>
      <c r="L2981" t="str">
        <f t="shared" si="233"/>
        <v/>
      </c>
      <c r="M2981" s="14" t="str">
        <f t="shared" si="234"/>
        <v/>
      </c>
    </row>
    <row r="2982" spans="1:13" x14ac:dyDescent="0.25">
      <c r="A2982" s="16"/>
      <c r="B2982" s="10"/>
      <c r="C2982" s="14" t="str">
        <f>IFERROR(INDEX(Menu!$C$6:$C$205,MATCH($B2982,Menu!$B$6:$B$205,0)),"")</f>
        <v/>
      </c>
      <c r="D2982" s="18"/>
      <c r="E2982" s="8" t="str">
        <f>IFERROR(INDEX(Menu!$E$6:$E$205,MATCH($B2982,Menu!$B$6:$B$205,0)),"")</f>
        <v/>
      </c>
      <c r="F2982" s="8" t="str">
        <f t="shared" si="230"/>
        <v/>
      </c>
      <c r="G2982" s="15" t="str">
        <f>IFERROR(INDEX(Menu!$D$6:$D$205,MATCH($B2982,Menu!$B$6:$B$205,0)),"")</f>
        <v/>
      </c>
      <c r="H2982" s="15" t="str">
        <f t="shared" si="231"/>
        <v/>
      </c>
      <c r="I2982" s="15" t="str">
        <f t="shared" si="232"/>
        <v/>
      </c>
      <c r="J2982" s="10"/>
      <c r="K2982" s="10"/>
      <c r="L2982" t="str">
        <f t="shared" si="233"/>
        <v/>
      </c>
      <c r="M2982" s="14" t="str">
        <f t="shared" si="234"/>
        <v/>
      </c>
    </row>
    <row r="2983" spans="1:13" x14ac:dyDescent="0.25">
      <c r="A2983" s="16"/>
      <c r="B2983" s="10"/>
      <c r="C2983" s="14" t="str">
        <f>IFERROR(INDEX(Menu!$C$6:$C$205,MATCH($B2983,Menu!$B$6:$B$205,0)),"")</f>
        <v/>
      </c>
      <c r="D2983" s="18"/>
      <c r="E2983" s="8" t="str">
        <f>IFERROR(INDEX(Menu!$E$6:$E$205,MATCH($B2983,Menu!$B$6:$B$205,0)),"")</f>
        <v/>
      </c>
      <c r="F2983" s="8" t="str">
        <f t="shared" si="230"/>
        <v/>
      </c>
      <c r="G2983" s="15" t="str">
        <f>IFERROR(INDEX(Menu!$D$6:$D$205,MATCH($B2983,Menu!$B$6:$B$205,0)),"")</f>
        <v/>
      </c>
      <c r="H2983" s="15" t="str">
        <f t="shared" si="231"/>
        <v/>
      </c>
      <c r="I2983" s="15" t="str">
        <f t="shared" si="232"/>
        <v/>
      </c>
      <c r="J2983" s="10"/>
      <c r="K2983" s="10"/>
      <c r="L2983" t="str">
        <f t="shared" si="233"/>
        <v/>
      </c>
      <c r="M2983" s="14" t="str">
        <f t="shared" si="234"/>
        <v/>
      </c>
    </row>
    <row r="2984" spans="1:13" x14ac:dyDescent="0.25">
      <c r="A2984" s="16"/>
      <c r="B2984" s="10"/>
      <c r="C2984" s="14" t="str">
        <f>IFERROR(INDEX(Menu!$C$6:$C$205,MATCH($B2984,Menu!$B$6:$B$205,0)),"")</f>
        <v/>
      </c>
      <c r="D2984" s="18"/>
      <c r="E2984" s="8" t="str">
        <f>IFERROR(INDEX(Menu!$E$6:$E$205,MATCH($B2984,Menu!$B$6:$B$205,0)),"")</f>
        <v/>
      </c>
      <c r="F2984" s="8" t="str">
        <f t="shared" si="230"/>
        <v/>
      </c>
      <c r="G2984" s="15" t="str">
        <f>IFERROR(INDEX(Menu!$D$6:$D$205,MATCH($B2984,Menu!$B$6:$B$205,0)),"")</f>
        <v/>
      </c>
      <c r="H2984" s="15" t="str">
        <f t="shared" si="231"/>
        <v/>
      </c>
      <c r="I2984" s="15" t="str">
        <f t="shared" si="232"/>
        <v/>
      </c>
      <c r="J2984" s="10"/>
      <c r="K2984" s="10"/>
      <c r="L2984" t="str">
        <f t="shared" si="233"/>
        <v/>
      </c>
      <c r="M2984" s="14" t="str">
        <f t="shared" si="234"/>
        <v/>
      </c>
    </row>
    <row r="2985" spans="1:13" x14ac:dyDescent="0.25">
      <c r="A2985" s="16"/>
      <c r="B2985" s="10"/>
      <c r="C2985" s="14" t="str">
        <f>IFERROR(INDEX(Menu!$C$6:$C$205,MATCH($B2985,Menu!$B$6:$B$205,0)),"")</f>
        <v/>
      </c>
      <c r="D2985" s="18"/>
      <c r="E2985" s="8" t="str">
        <f>IFERROR(INDEX(Menu!$E$6:$E$205,MATCH($B2985,Menu!$B$6:$B$205,0)),"")</f>
        <v/>
      </c>
      <c r="F2985" s="8" t="str">
        <f t="shared" si="230"/>
        <v/>
      </c>
      <c r="G2985" s="15" t="str">
        <f>IFERROR(INDEX(Menu!$D$6:$D$205,MATCH($B2985,Menu!$B$6:$B$205,0)),"")</f>
        <v/>
      </c>
      <c r="H2985" s="15" t="str">
        <f t="shared" si="231"/>
        <v/>
      </c>
      <c r="I2985" s="15" t="str">
        <f t="shared" si="232"/>
        <v/>
      </c>
      <c r="J2985" s="10"/>
      <c r="K2985" s="10"/>
      <c r="L2985" t="str">
        <f t="shared" si="233"/>
        <v/>
      </c>
      <c r="M2985" s="14" t="str">
        <f t="shared" si="234"/>
        <v/>
      </c>
    </row>
    <row r="2986" spans="1:13" x14ac:dyDescent="0.25">
      <c r="A2986" s="16"/>
      <c r="B2986" s="10"/>
      <c r="C2986" s="14" t="str">
        <f>IFERROR(INDEX(Menu!$C$6:$C$205,MATCH($B2986,Menu!$B$6:$B$205,0)),"")</f>
        <v/>
      </c>
      <c r="D2986" s="18"/>
      <c r="E2986" s="8" t="str">
        <f>IFERROR(INDEX(Menu!$E$6:$E$205,MATCH($B2986,Menu!$B$6:$B$205,0)),"")</f>
        <v/>
      </c>
      <c r="F2986" s="8" t="str">
        <f t="shared" si="230"/>
        <v/>
      </c>
      <c r="G2986" s="15" t="str">
        <f>IFERROR(INDEX(Menu!$D$6:$D$205,MATCH($B2986,Menu!$B$6:$B$205,0)),"")</f>
        <v/>
      </c>
      <c r="H2986" s="15" t="str">
        <f t="shared" si="231"/>
        <v/>
      </c>
      <c r="I2986" s="15" t="str">
        <f t="shared" si="232"/>
        <v/>
      </c>
      <c r="J2986" s="10"/>
      <c r="K2986" s="10"/>
      <c r="L2986" t="str">
        <f t="shared" si="233"/>
        <v/>
      </c>
      <c r="M2986" s="14" t="str">
        <f t="shared" si="234"/>
        <v/>
      </c>
    </row>
    <row r="2987" spans="1:13" x14ac:dyDescent="0.25">
      <c r="A2987" s="16"/>
      <c r="B2987" s="10"/>
      <c r="C2987" s="14" t="str">
        <f>IFERROR(INDEX(Menu!$C$6:$C$205,MATCH($B2987,Menu!$B$6:$B$205,0)),"")</f>
        <v/>
      </c>
      <c r="D2987" s="18"/>
      <c r="E2987" s="8" t="str">
        <f>IFERROR(INDEX(Menu!$E$6:$E$205,MATCH($B2987,Menu!$B$6:$B$205,0)),"")</f>
        <v/>
      </c>
      <c r="F2987" s="8" t="str">
        <f t="shared" si="230"/>
        <v/>
      </c>
      <c r="G2987" s="15" t="str">
        <f>IFERROR(INDEX(Menu!$D$6:$D$205,MATCH($B2987,Menu!$B$6:$B$205,0)),"")</f>
        <v/>
      </c>
      <c r="H2987" s="15" t="str">
        <f t="shared" si="231"/>
        <v/>
      </c>
      <c r="I2987" s="15" t="str">
        <f t="shared" si="232"/>
        <v/>
      </c>
      <c r="J2987" s="10"/>
      <c r="K2987" s="10"/>
      <c r="L2987" t="str">
        <f t="shared" si="233"/>
        <v/>
      </c>
      <c r="M2987" s="14" t="str">
        <f t="shared" si="234"/>
        <v/>
      </c>
    </row>
    <row r="2988" spans="1:13" x14ac:dyDescent="0.25">
      <c r="A2988" s="16"/>
      <c r="B2988" s="10"/>
      <c r="C2988" s="14" t="str">
        <f>IFERROR(INDEX(Menu!$C$6:$C$205,MATCH($B2988,Menu!$B$6:$B$205,0)),"")</f>
        <v/>
      </c>
      <c r="D2988" s="18"/>
      <c r="E2988" s="8" t="str">
        <f>IFERROR(INDEX(Menu!$E$6:$E$205,MATCH($B2988,Menu!$B$6:$B$205,0)),"")</f>
        <v/>
      </c>
      <c r="F2988" s="8" t="str">
        <f t="shared" si="230"/>
        <v/>
      </c>
      <c r="G2988" s="15" t="str">
        <f>IFERROR(INDEX(Menu!$D$6:$D$205,MATCH($B2988,Menu!$B$6:$B$205,0)),"")</f>
        <v/>
      </c>
      <c r="H2988" s="15" t="str">
        <f t="shared" si="231"/>
        <v/>
      </c>
      <c r="I2988" s="15" t="str">
        <f t="shared" si="232"/>
        <v/>
      </c>
      <c r="J2988" s="10"/>
      <c r="K2988" s="10"/>
      <c r="L2988" t="str">
        <f t="shared" si="233"/>
        <v/>
      </c>
      <c r="M2988" s="14" t="str">
        <f t="shared" si="234"/>
        <v/>
      </c>
    </row>
    <row r="2989" spans="1:13" x14ac:dyDescent="0.25">
      <c r="A2989" s="16"/>
      <c r="B2989" s="10"/>
      <c r="C2989" s="14" t="str">
        <f>IFERROR(INDEX(Menu!$C$6:$C$205,MATCH($B2989,Menu!$B$6:$B$205,0)),"")</f>
        <v/>
      </c>
      <c r="D2989" s="18"/>
      <c r="E2989" s="8" t="str">
        <f>IFERROR(INDEX(Menu!$E$6:$E$205,MATCH($B2989,Menu!$B$6:$B$205,0)),"")</f>
        <v/>
      </c>
      <c r="F2989" s="8" t="str">
        <f t="shared" si="230"/>
        <v/>
      </c>
      <c r="G2989" s="15" t="str">
        <f>IFERROR(INDEX(Menu!$D$6:$D$205,MATCH($B2989,Menu!$B$6:$B$205,0)),"")</f>
        <v/>
      </c>
      <c r="H2989" s="15" t="str">
        <f t="shared" si="231"/>
        <v/>
      </c>
      <c r="I2989" s="15" t="str">
        <f t="shared" si="232"/>
        <v/>
      </c>
      <c r="J2989" s="10"/>
      <c r="K2989" s="10"/>
      <c r="L2989" t="str">
        <f t="shared" si="233"/>
        <v/>
      </c>
      <c r="M2989" s="14" t="str">
        <f t="shared" si="234"/>
        <v/>
      </c>
    </row>
    <row r="2990" spans="1:13" x14ac:dyDescent="0.25">
      <c r="A2990" s="16"/>
      <c r="B2990" s="10"/>
      <c r="C2990" s="14" t="str">
        <f>IFERROR(INDEX(Menu!$C$6:$C$205,MATCH($B2990,Menu!$B$6:$B$205,0)),"")</f>
        <v/>
      </c>
      <c r="D2990" s="18"/>
      <c r="E2990" s="8" t="str">
        <f>IFERROR(INDEX(Menu!$E$6:$E$205,MATCH($B2990,Menu!$B$6:$B$205,0)),"")</f>
        <v/>
      </c>
      <c r="F2990" s="8" t="str">
        <f t="shared" si="230"/>
        <v/>
      </c>
      <c r="G2990" s="15" t="str">
        <f>IFERROR(INDEX(Menu!$D$6:$D$205,MATCH($B2990,Menu!$B$6:$B$205,0)),"")</f>
        <v/>
      </c>
      <c r="H2990" s="15" t="str">
        <f t="shared" si="231"/>
        <v/>
      </c>
      <c r="I2990" s="15" t="str">
        <f t="shared" si="232"/>
        <v/>
      </c>
      <c r="J2990" s="10"/>
      <c r="K2990" s="10"/>
      <c r="L2990" t="str">
        <f t="shared" si="233"/>
        <v/>
      </c>
      <c r="M2990" s="14" t="str">
        <f t="shared" si="234"/>
        <v/>
      </c>
    </row>
    <row r="2991" spans="1:13" x14ac:dyDescent="0.25">
      <c r="A2991" s="16"/>
      <c r="B2991" s="10"/>
      <c r="C2991" s="14" t="str">
        <f>IFERROR(INDEX(Menu!$C$6:$C$205,MATCH($B2991,Menu!$B$6:$B$205,0)),"")</f>
        <v/>
      </c>
      <c r="D2991" s="18"/>
      <c r="E2991" s="8" t="str">
        <f>IFERROR(INDEX(Menu!$E$6:$E$205,MATCH($B2991,Menu!$B$6:$B$205,0)),"")</f>
        <v/>
      </c>
      <c r="F2991" s="8" t="str">
        <f t="shared" si="230"/>
        <v/>
      </c>
      <c r="G2991" s="15" t="str">
        <f>IFERROR(INDEX(Menu!$D$6:$D$205,MATCH($B2991,Menu!$B$6:$B$205,0)),"")</f>
        <v/>
      </c>
      <c r="H2991" s="15" t="str">
        <f t="shared" si="231"/>
        <v/>
      </c>
      <c r="I2991" s="15" t="str">
        <f t="shared" si="232"/>
        <v/>
      </c>
      <c r="J2991" s="10"/>
      <c r="K2991" s="10"/>
      <c r="L2991" t="str">
        <f t="shared" si="233"/>
        <v/>
      </c>
      <c r="M2991" s="14" t="str">
        <f t="shared" si="234"/>
        <v/>
      </c>
    </row>
    <row r="2992" spans="1:13" x14ac:dyDescent="0.25">
      <c r="A2992" s="16"/>
      <c r="B2992" s="10"/>
      <c r="C2992" s="14" t="str">
        <f>IFERROR(INDEX(Menu!$C$6:$C$205,MATCH($B2992,Menu!$B$6:$B$205,0)),"")</f>
        <v/>
      </c>
      <c r="D2992" s="18"/>
      <c r="E2992" s="8" t="str">
        <f>IFERROR(INDEX(Menu!$E$6:$E$205,MATCH($B2992,Menu!$B$6:$B$205,0)),"")</f>
        <v/>
      </c>
      <c r="F2992" s="8" t="str">
        <f t="shared" si="230"/>
        <v/>
      </c>
      <c r="G2992" s="15" t="str">
        <f>IFERROR(INDEX(Menu!$D$6:$D$205,MATCH($B2992,Menu!$B$6:$B$205,0)),"")</f>
        <v/>
      </c>
      <c r="H2992" s="15" t="str">
        <f t="shared" si="231"/>
        <v/>
      </c>
      <c r="I2992" s="15" t="str">
        <f t="shared" si="232"/>
        <v/>
      </c>
      <c r="J2992" s="10"/>
      <c r="K2992" s="10"/>
      <c r="L2992" t="str">
        <f t="shared" si="233"/>
        <v/>
      </c>
      <c r="M2992" s="14" t="str">
        <f t="shared" si="234"/>
        <v/>
      </c>
    </row>
    <row r="2993" spans="1:13" x14ac:dyDescent="0.25">
      <c r="A2993" s="16"/>
      <c r="B2993" s="10"/>
      <c r="C2993" s="14" t="str">
        <f>IFERROR(INDEX(Menu!$C$6:$C$205,MATCH($B2993,Menu!$B$6:$B$205,0)),"")</f>
        <v/>
      </c>
      <c r="D2993" s="18"/>
      <c r="E2993" s="8" t="str">
        <f>IFERROR(INDEX(Menu!$E$6:$E$205,MATCH($B2993,Menu!$B$6:$B$205,0)),"")</f>
        <v/>
      </c>
      <c r="F2993" s="8" t="str">
        <f t="shared" si="230"/>
        <v/>
      </c>
      <c r="G2993" s="15" t="str">
        <f>IFERROR(INDEX(Menu!$D$6:$D$205,MATCH($B2993,Menu!$B$6:$B$205,0)),"")</f>
        <v/>
      </c>
      <c r="H2993" s="15" t="str">
        <f t="shared" si="231"/>
        <v/>
      </c>
      <c r="I2993" s="15" t="str">
        <f t="shared" si="232"/>
        <v/>
      </c>
      <c r="J2993" s="10"/>
      <c r="K2993" s="10"/>
      <c r="L2993" t="str">
        <f t="shared" si="233"/>
        <v/>
      </c>
      <c r="M2993" s="14" t="str">
        <f t="shared" si="234"/>
        <v/>
      </c>
    </row>
    <row r="2994" spans="1:13" x14ac:dyDescent="0.25">
      <c r="A2994" s="16"/>
      <c r="B2994" s="10"/>
      <c r="C2994" s="14" t="str">
        <f>IFERROR(INDEX(Menu!$C$6:$C$205,MATCH($B2994,Menu!$B$6:$B$205,0)),"")</f>
        <v/>
      </c>
      <c r="D2994" s="18"/>
      <c r="E2994" s="8" t="str">
        <f>IFERROR(INDEX(Menu!$E$6:$E$205,MATCH($B2994,Menu!$B$6:$B$205,0)),"")</f>
        <v/>
      </c>
      <c r="F2994" s="8" t="str">
        <f t="shared" si="230"/>
        <v/>
      </c>
      <c r="G2994" s="15" t="str">
        <f>IFERROR(INDEX(Menu!$D$6:$D$205,MATCH($B2994,Menu!$B$6:$B$205,0)),"")</f>
        <v/>
      </c>
      <c r="H2994" s="15" t="str">
        <f t="shared" si="231"/>
        <v/>
      </c>
      <c r="I2994" s="15" t="str">
        <f t="shared" si="232"/>
        <v/>
      </c>
      <c r="J2994" s="10"/>
      <c r="K2994" s="10"/>
      <c r="L2994" t="str">
        <f t="shared" si="233"/>
        <v/>
      </c>
      <c r="M2994" s="14" t="str">
        <f t="shared" si="234"/>
        <v/>
      </c>
    </row>
    <row r="2995" spans="1:13" x14ac:dyDescent="0.25">
      <c r="A2995" s="16"/>
      <c r="B2995" s="10"/>
      <c r="C2995" s="14" t="str">
        <f>IFERROR(INDEX(Menu!$C$6:$C$205,MATCH($B2995,Menu!$B$6:$B$205,0)),"")</f>
        <v/>
      </c>
      <c r="D2995" s="18"/>
      <c r="E2995" s="8" t="str">
        <f>IFERROR(INDEX(Menu!$E$6:$E$205,MATCH($B2995,Menu!$B$6:$B$205,0)),"")</f>
        <v/>
      </c>
      <c r="F2995" s="8" t="str">
        <f t="shared" si="230"/>
        <v/>
      </c>
      <c r="G2995" s="15" t="str">
        <f>IFERROR(INDEX(Menu!$D$6:$D$205,MATCH($B2995,Menu!$B$6:$B$205,0)),"")</f>
        <v/>
      </c>
      <c r="H2995" s="15" t="str">
        <f t="shared" si="231"/>
        <v/>
      </c>
      <c r="I2995" s="15" t="str">
        <f t="shared" si="232"/>
        <v/>
      </c>
      <c r="J2995" s="10"/>
      <c r="K2995" s="10"/>
      <c r="L2995" t="str">
        <f t="shared" si="233"/>
        <v/>
      </c>
      <c r="M2995" s="14" t="str">
        <f t="shared" si="234"/>
        <v/>
      </c>
    </row>
    <row r="2996" spans="1:13" x14ac:dyDescent="0.25">
      <c r="A2996" s="16"/>
      <c r="B2996" s="10"/>
      <c r="C2996" s="14" t="str">
        <f>IFERROR(INDEX(Menu!$C$6:$C$205,MATCH($B2996,Menu!$B$6:$B$205,0)),"")</f>
        <v/>
      </c>
      <c r="D2996" s="18"/>
      <c r="E2996" s="8" t="str">
        <f>IFERROR(INDEX(Menu!$E$6:$E$205,MATCH($B2996,Menu!$B$6:$B$205,0)),"")</f>
        <v/>
      </c>
      <c r="F2996" s="8" t="str">
        <f t="shared" si="230"/>
        <v/>
      </c>
      <c r="G2996" s="15" t="str">
        <f>IFERROR(INDEX(Menu!$D$6:$D$205,MATCH($B2996,Menu!$B$6:$B$205,0)),"")</f>
        <v/>
      </c>
      <c r="H2996" s="15" t="str">
        <f t="shared" si="231"/>
        <v/>
      </c>
      <c r="I2996" s="15" t="str">
        <f t="shared" si="232"/>
        <v/>
      </c>
      <c r="J2996" s="10"/>
      <c r="K2996" s="10"/>
      <c r="L2996" t="str">
        <f t="shared" si="233"/>
        <v/>
      </c>
      <c r="M2996" s="14" t="str">
        <f t="shared" si="234"/>
        <v/>
      </c>
    </row>
    <row r="2997" spans="1:13" x14ac:dyDescent="0.25">
      <c r="A2997" s="16"/>
      <c r="B2997" s="10"/>
      <c r="C2997" s="14" t="str">
        <f>IFERROR(INDEX(Menu!$C$6:$C$205,MATCH($B2997,Menu!$B$6:$B$205,0)),"")</f>
        <v/>
      </c>
      <c r="D2997" s="18"/>
      <c r="E2997" s="8" t="str">
        <f>IFERROR(INDEX(Menu!$E$6:$E$205,MATCH($B2997,Menu!$B$6:$B$205,0)),"")</f>
        <v/>
      </c>
      <c r="F2997" s="8" t="str">
        <f t="shared" si="230"/>
        <v/>
      </c>
      <c r="G2997" s="15" t="str">
        <f>IFERROR(INDEX(Menu!$D$6:$D$205,MATCH($B2997,Menu!$B$6:$B$205,0)),"")</f>
        <v/>
      </c>
      <c r="H2997" s="15" t="str">
        <f t="shared" si="231"/>
        <v/>
      </c>
      <c r="I2997" s="15" t="str">
        <f t="shared" si="232"/>
        <v/>
      </c>
      <c r="J2997" s="10"/>
      <c r="K2997" s="10"/>
      <c r="L2997" t="str">
        <f t="shared" si="233"/>
        <v/>
      </c>
      <c r="M2997" s="14" t="str">
        <f t="shared" si="234"/>
        <v/>
      </c>
    </row>
    <row r="2998" spans="1:13" x14ac:dyDescent="0.25">
      <c r="A2998" s="16"/>
      <c r="B2998" s="10"/>
      <c r="C2998" s="14" t="str">
        <f>IFERROR(INDEX(Menu!$C$6:$C$205,MATCH($B2998,Menu!$B$6:$B$205,0)),"")</f>
        <v/>
      </c>
      <c r="D2998" s="18"/>
      <c r="E2998" s="8" t="str">
        <f>IFERROR(INDEX(Menu!$E$6:$E$205,MATCH($B2998,Menu!$B$6:$B$205,0)),"")</f>
        <v/>
      </c>
      <c r="F2998" s="8" t="str">
        <f t="shared" si="230"/>
        <v/>
      </c>
      <c r="G2998" s="15" t="str">
        <f>IFERROR(INDEX(Menu!$D$6:$D$205,MATCH($B2998,Menu!$B$6:$B$205,0)),"")</f>
        <v/>
      </c>
      <c r="H2998" s="15" t="str">
        <f t="shared" si="231"/>
        <v/>
      </c>
      <c r="I2998" s="15" t="str">
        <f t="shared" si="232"/>
        <v/>
      </c>
      <c r="J2998" s="10"/>
      <c r="K2998" s="10"/>
      <c r="L2998" t="str">
        <f t="shared" si="233"/>
        <v/>
      </c>
      <c r="M2998" s="14" t="str">
        <f t="shared" si="234"/>
        <v/>
      </c>
    </row>
    <row r="2999" spans="1:13" x14ac:dyDescent="0.25">
      <c r="A2999" s="16"/>
      <c r="B2999" s="10"/>
      <c r="C2999" s="14" t="str">
        <f>IFERROR(INDEX(Menu!$C$6:$C$205,MATCH($B2999,Menu!$B$6:$B$205,0)),"")</f>
        <v/>
      </c>
      <c r="D2999" s="18"/>
      <c r="E2999" s="8" t="str">
        <f>IFERROR(INDEX(Menu!$E$6:$E$205,MATCH($B2999,Menu!$B$6:$B$205,0)),"")</f>
        <v/>
      </c>
      <c r="F2999" s="8" t="str">
        <f t="shared" si="230"/>
        <v/>
      </c>
      <c r="G2999" s="15" t="str">
        <f>IFERROR(INDEX(Menu!$D$6:$D$205,MATCH($B2999,Menu!$B$6:$B$205,0)),"")</f>
        <v/>
      </c>
      <c r="H2999" s="15" t="str">
        <f t="shared" si="231"/>
        <v/>
      </c>
      <c r="I2999" s="15" t="str">
        <f t="shared" si="232"/>
        <v/>
      </c>
      <c r="J2999" s="10"/>
      <c r="K2999" s="10"/>
      <c r="L2999" t="str">
        <f t="shared" si="233"/>
        <v/>
      </c>
      <c r="M2999" s="14" t="str">
        <f t="shared" si="234"/>
        <v/>
      </c>
    </row>
    <row r="3000" spans="1:13" x14ac:dyDescent="0.25">
      <c r="A3000" s="16"/>
      <c r="B3000" s="10"/>
      <c r="C3000" s="14" t="str">
        <f>IFERROR(INDEX(Menu!$C$6:$C$205,MATCH($B3000,Menu!$B$6:$B$205,0)),"")</f>
        <v/>
      </c>
      <c r="D3000" s="18"/>
      <c r="E3000" s="8" t="str">
        <f>IFERROR(INDEX(Menu!$E$6:$E$205,MATCH($B3000,Menu!$B$6:$B$205,0)),"")</f>
        <v/>
      </c>
      <c r="F3000" s="8" t="str">
        <f t="shared" si="230"/>
        <v/>
      </c>
      <c r="G3000" s="15" t="str">
        <f>IFERROR(INDEX(Menu!$D$6:$D$205,MATCH($B3000,Menu!$B$6:$B$205,0)),"")</f>
        <v/>
      </c>
      <c r="H3000" s="15" t="str">
        <f t="shared" si="231"/>
        <v/>
      </c>
      <c r="I3000" s="15" t="str">
        <f t="shared" si="232"/>
        <v/>
      </c>
      <c r="J3000" s="10"/>
      <c r="K3000" s="10"/>
      <c r="L3000" t="str">
        <f t="shared" si="233"/>
        <v/>
      </c>
      <c r="M3000" s="14" t="str">
        <f t="shared" si="234"/>
        <v/>
      </c>
    </row>
    <row r="3001" spans="1:13" x14ac:dyDescent="0.25">
      <c r="A3001" s="16"/>
      <c r="B3001" s="10"/>
      <c r="C3001" s="14" t="str">
        <f>IFERROR(INDEX(Menu!$C$6:$C$205,MATCH($B3001,Menu!$B$6:$B$205,0)),"")</f>
        <v/>
      </c>
      <c r="D3001" s="18"/>
      <c r="E3001" s="8" t="str">
        <f>IFERROR(INDEX(Menu!$E$6:$E$205,MATCH($B3001,Menu!$B$6:$B$205,0)),"")</f>
        <v/>
      </c>
      <c r="F3001" s="8" t="str">
        <f t="shared" si="230"/>
        <v/>
      </c>
      <c r="G3001" s="15" t="str">
        <f>IFERROR(INDEX(Menu!$D$6:$D$205,MATCH($B3001,Menu!$B$6:$B$205,0)),"")</f>
        <v/>
      </c>
      <c r="H3001" s="15" t="str">
        <f t="shared" si="231"/>
        <v/>
      </c>
      <c r="I3001" s="15" t="str">
        <f t="shared" si="232"/>
        <v/>
      </c>
      <c r="J3001" s="10"/>
      <c r="K3001" s="10"/>
      <c r="L3001" t="str">
        <f t="shared" si="233"/>
        <v/>
      </c>
      <c r="M3001" s="14" t="str">
        <f t="shared" si="234"/>
        <v/>
      </c>
    </row>
    <row r="3002" spans="1:13" x14ac:dyDescent="0.25">
      <c r="A3002" s="16"/>
      <c r="B3002" s="10"/>
      <c r="C3002" s="14" t="str">
        <f>IFERROR(INDEX(Menu!$C$6:$C$205,MATCH($B3002,Menu!$B$6:$B$205,0)),"")</f>
        <v/>
      </c>
      <c r="D3002" s="18"/>
      <c r="E3002" s="8" t="str">
        <f>IFERROR(INDEX(Menu!$E$6:$E$205,MATCH($B3002,Menu!$B$6:$B$205,0)),"")</f>
        <v/>
      </c>
      <c r="F3002" s="8" t="str">
        <f t="shared" si="230"/>
        <v/>
      </c>
      <c r="G3002" s="15" t="str">
        <f>IFERROR(INDEX(Menu!$D$6:$D$205,MATCH($B3002,Menu!$B$6:$B$205,0)),"")</f>
        <v/>
      </c>
      <c r="H3002" s="15" t="str">
        <f t="shared" si="231"/>
        <v/>
      </c>
      <c r="I3002" s="15" t="str">
        <f t="shared" si="232"/>
        <v/>
      </c>
      <c r="J3002" s="10"/>
      <c r="K3002" s="10"/>
      <c r="L3002" t="str">
        <f t="shared" si="233"/>
        <v/>
      </c>
      <c r="M3002" s="14" t="str">
        <f t="shared" si="234"/>
        <v/>
      </c>
    </row>
    <row r="3003" spans="1:13" x14ac:dyDescent="0.25">
      <c r="A3003" s="16"/>
      <c r="B3003" s="10"/>
      <c r="C3003" s="14" t="str">
        <f>IFERROR(INDEX(Menu!$C$6:$C$205,MATCH($B3003,Menu!$B$6:$B$205,0)),"")</f>
        <v/>
      </c>
      <c r="D3003" s="18"/>
      <c r="E3003" s="8" t="str">
        <f>IFERROR(INDEX(Menu!$E$6:$E$205,MATCH($B3003,Menu!$B$6:$B$205,0)),"")</f>
        <v/>
      </c>
      <c r="F3003" s="8" t="str">
        <f t="shared" si="230"/>
        <v/>
      </c>
      <c r="G3003" s="15" t="str">
        <f>IFERROR(INDEX(Menu!$D$6:$D$205,MATCH($B3003,Menu!$B$6:$B$205,0)),"")</f>
        <v/>
      </c>
      <c r="H3003" s="15" t="str">
        <f t="shared" si="231"/>
        <v/>
      </c>
      <c r="I3003" s="15" t="str">
        <f t="shared" si="232"/>
        <v/>
      </c>
      <c r="J3003" s="10"/>
      <c r="K3003" s="10"/>
      <c r="L3003" t="str">
        <f t="shared" si="233"/>
        <v/>
      </c>
      <c r="M3003" s="14" t="str">
        <f t="shared" si="234"/>
        <v/>
      </c>
    </row>
    <row r="3004" spans="1:13" x14ac:dyDescent="0.25">
      <c r="A3004" s="16"/>
      <c r="B3004" s="10"/>
      <c r="C3004" s="14" t="str">
        <f>IFERROR(INDEX(Menu!$C$6:$C$205,MATCH($B3004,Menu!$B$6:$B$205,0)),"")</f>
        <v/>
      </c>
      <c r="D3004" s="18"/>
      <c r="E3004" s="8" t="str">
        <f>IFERROR(INDEX(Menu!$E$6:$E$205,MATCH($B3004,Menu!$B$6:$B$205,0)),"")</f>
        <v/>
      </c>
      <c r="F3004" s="8" t="str">
        <f t="shared" si="230"/>
        <v/>
      </c>
      <c r="G3004" s="15" t="str">
        <f>IFERROR(INDEX(Menu!$D$6:$D$205,MATCH($B3004,Menu!$B$6:$B$205,0)),"")</f>
        <v/>
      </c>
      <c r="H3004" s="15" t="str">
        <f t="shared" si="231"/>
        <v/>
      </c>
      <c r="I3004" s="15" t="str">
        <f t="shared" si="232"/>
        <v/>
      </c>
      <c r="J3004" s="10"/>
      <c r="K3004" s="10"/>
      <c r="L3004" t="str">
        <f t="shared" si="233"/>
        <v/>
      </c>
      <c r="M3004" s="14" t="str">
        <f t="shared" si="234"/>
        <v/>
      </c>
    </row>
    <row r="3005" spans="1:13" x14ac:dyDescent="0.25">
      <c r="A3005" s="17"/>
      <c r="B3005" s="11"/>
      <c r="C3005" s="14" t="str">
        <f>IFERROR(INDEX(Menu!$C$6:$C$205,MATCH($B3005,Menu!$B$6:$B$205,0)),"")</f>
        <v/>
      </c>
      <c r="D3005" s="19"/>
      <c r="E3005" s="8" t="str">
        <f>IFERROR(INDEX(Menu!$E$6:$E$205,MATCH($B3005,Menu!$B$6:$B$205,0)),"")</f>
        <v/>
      </c>
      <c r="F3005" s="8" t="str">
        <f t="shared" si="230"/>
        <v/>
      </c>
      <c r="G3005" s="15" t="str">
        <f>IFERROR(INDEX(Menu!$D$6:$D$205,MATCH($B3005,Menu!$B$6:$B$205,0)),"")</f>
        <v/>
      </c>
      <c r="H3005" s="15" t="str">
        <f t="shared" si="231"/>
        <v/>
      </c>
      <c r="I3005" s="15" t="str">
        <f t="shared" si="232"/>
        <v/>
      </c>
      <c r="J3005" s="11"/>
      <c r="K3005" s="11"/>
      <c r="L3005" t="str">
        <f t="shared" si="233"/>
        <v/>
      </c>
      <c r="M3005" s="14" t="str">
        <f t="shared" si="234"/>
        <v/>
      </c>
    </row>
  </sheetData>
  <sheetProtection sheet="1" objects="1" scenarios="1" sort="0" autoFilter="0" pivotTables="0"/>
  <mergeCells count="2">
    <mergeCell ref="A1:L2"/>
    <mergeCell ref="A3:L3"/>
  </mergeCells>
  <conditionalFormatting sqref="I6:I3005">
    <cfRule type="cellIs" dxfId="53" priority="1" stopIfTrue="1" operator="lessThan">
      <formula>0</formula>
    </cfRule>
  </conditionalFormatting>
  <dataValidations count="5">
    <dataValidation type="list" allowBlank="1" showInputMessage="1" showErrorMessage="1" sqref="B6:B3005">
      <formula1>ListaPlatos</formula1>
    </dataValidation>
    <dataValidation type="list" allowBlank="1" showInputMessage="1" showErrorMessage="1" sqref="J6:J3005">
      <formula1>ListaMetodosPago</formula1>
    </dataValidation>
    <dataValidation type="list" allowBlank="1" showInputMessage="1" showErrorMessage="1" sqref="K6:K3005">
      <formula1>ListaTurnos</formula1>
    </dataValidation>
    <dataValidation type="date" operator="greaterThanOrEqual" allowBlank="1" showInputMessage="1" showErrorMessage="1" promptTitle="Fecha de venta" prompt="Escribe o selecciona la fecha en que se realizo la venta." sqref="A6:A3005">
      <formula1>43831</formula1>
    </dataValidation>
    <dataValidation type="whole" operator="greaterThanOrEqual" allowBlank="1" showInputMessage="1" showErrorMessage="1" sqref="D6:D3005">
      <formula1>1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F1005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12.7109375" customWidth="1"/>
    <col min="2" max="2" width="30.7109375" customWidth="1"/>
    <col min="3" max="4" width="20.7109375" customWidth="1"/>
    <col min="5" max="5" width="13.7109375" customWidth="1"/>
    <col min="6" max="6" width="17.7109375" customWidth="1"/>
  </cols>
  <sheetData>
    <row r="1" spans="1:6" ht="24" customHeight="1" x14ac:dyDescent="0.25">
      <c r="A1" s="37" t="s">
        <v>79</v>
      </c>
      <c r="B1" s="37"/>
      <c r="C1" s="37"/>
      <c r="D1" s="37"/>
      <c r="E1" s="37"/>
      <c r="F1" s="37"/>
    </row>
    <row r="2" spans="1:6" ht="24" customHeight="1" x14ac:dyDescent="0.25">
      <c r="A2" s="37"/>
      <c r="B2" s="37"/>
      <c r="C2" s="37"/>
      <c r="D2" s="37"/>
      <c r="E2" s="37"/>
      <c r="F2" s="37"/>
    </row>
    <row r="3" spans="1:6" ht="15" customHeight="1" x14ac:dyDescent="0.25">
      <c r="A3" s="42" t="s">
        <v>80</v>
      </c>
      <c r="B3" s="42"/>
      <c r="C3" s="42"/>
      <c r="D3" s="42"/>
      <c r="E3" s="42"/>
      <c r="F3" s="42"/>
    </row>
    <row r="5" spans="1:6" ht="30" customHeight="1" x14ac:dyDescent="0.25">
      <c r="A5" s="6" t="s">
        <v>68</v>
      </c>
      <c r="B5" s="6" t="s">
        <v>81</v>
      </c>
      <c r="C5" s="6" t="s">
        <v>60</v>
      </c>
      <c r="D5" s="6" t="s">
        <v>82</v>
      </c>
      <c r="E5" s="6" t="s">
        <v>83</v>
      </c>
      <c r="F5" s="6" t="s">
        <v>76</v>
      </c>
    </row>
    <row r="6" spans="1:6" x14ac:dyDescent="0.25">
      <c r="A6" s="16">
        <v>46233</v>
      </c>
      <c r="B6" s="10" t="s">
        <v>200</v>
      </c>
      <c r="C6" s="10" t="s">
        <v>21</v>
      </c>
      <c r="D6" s="10" t="s">
        <v>201</v>
      </c>
      <c r="E6" s="12">
        <v>180</v>
      </c>
      <c r="F6" s="10" t="s">
        <v>17</v>
      </c>
    </row>
    <row r="7" spans="1:6" x14ac:dyDescent="0.25">
      <c r="A7" s="16">
        <v>46234</v>
      </c>
      <c r="B7" s="10" t="s">
        <v>202</v>
      </c>
      <c r="C7" s="10" t="s">
        <v>21</v>
      </c>
      <c r="D7" s="10" t="s">
        <v>203</v>
      </c>
      <c r="E7" s="12">
        <v>220</v>
      </c>
      <c r="F7" s="10" t="s">
        <v>17</v>
      </c>
    </row>
    <row r="8" spans="1:6" x14ac:dyDescent="0.25">
      <c r="A8" s="16">
        <v>46235</v>
      </c>
      <c r="B8" s="10" t="s">
        <v>204</v>
      </c>
      <c r="C8" s="10" t="s">
        <v>22</v>
      </c>
      <c r="D8" s="10" t="s">
        <v>203</v>
      </c>
      <c r="E8" s="12">
        <v>95</v>
      </c>
      <c r="F8" s="10" t="s">
        <v>17</v>
      </c>
    </row>
    <row r="9" spans="1:6" x14ac:dyDescent="0.25">
      <c r="A9" s="16">
        <v>46236</v>
      </c>
      <c r="B9" s="10" t="s">
        <v>205</v>
      </c>
      <c r="C9" s="10" t="s">
        <v>23</v>
      </c>
      <c r="D9" s="10" t="s">
        <v>206</v>
      </c>
      <c r="E9" s="12">
        <v>150</v>
      </c>
      <c r="F9" s="10" t="s">
        <v>20</v>
      </c>
    </row>
    <row r="10" spans="1:6" x14ac:dyDescent="0.25">
      <c r="A10" s="16">
        <v>46237</v>
      </c>
      <c r="B10" s="10" t="s">
        <v>207</v>
      </c>
      <c r="C10" s="10" t="s">
        <v>25</v>
      </c>
      <c r="D10" s="10" t="s">
        <v>206</v>
      </c>
      <c r="E10" s="12">
        <v>130</v>
      </c>
      <c r="F10" s="10" t="s">
        <v>19</v>
      </c>
    </row>
    <row r="11" spans="1:6" x14ac:dyDescent="0.25">
      <c r="A11" s="16">
        <v>46238</v>
      </c>
      <c r="B11" s="10" t="s">
        <v>208</v>
      </c>
      <c r="C11" s="10" t="s">
        <v>27</v>
      </c>
      <c r="D11" s="10" t="s">
        <v>209</v>
      </c>
      <c r="E11" s="12">
        <v>120</v>
      </c>
      <c r="F11" s="10" t="s">
        <v>17</v>
      </c>
    </row>
    <row r="12" spans="1:6" x14ac:dyDescent="0.25">
      <c r="A12" s="16"/>
      <c r="B12" s="10"/>
      <c r="C12" s="10"/>
      <c r="D12" s="10"/>
      <c r="E12" s="12"/>
      <c r="F12" s="10"/>
    </row>
    <row r="13" spans="1:6" x14ac:dyDescent="0.25">
      <c r="A13" s="16"/>
      <c r="B13" s="10"/>
      <c r="C13" s="10"/>
      <c r="D13" s="10"/>
      <c r="E13" s="12"/>
      <c r="F13" s="10"/>
    </row>
    <row r="14" spans="1:6" x14ac:dyDescent="0.25">
      <c r="A14" s="16"/>
      <c r="B14" s="10"/>
      <c r="C14" s="10"/>
      <c r="D14" s="10"/>
      <c r="E14" s="12"/>
      <c r="F14" s="10"/>
    </row>
    <row r="15" spans="1:6" x14ac:dyDescent="0.25">
      <c r="A15" s="16"/>
      <c r="B15" s="10"/>
      <c r="C15" s="10"/>
      <c r="D15" s="10"/>
      <c r="E15" s="12"/>
      <c r="F15" s="10"/>
    </row>
    <row r="16" spans="1:6" x14ac:dyDescent="0.25">
      <c r="A16" s="16"/>
      <c r="B16" s="10"/>
      <c r="C16" s="10"/>
      <c r="D16" s="10"/>
      <c r="E16" s="12"/>
      <c r="F16" s="10"/>
    </row>
    <row r="17" spans="1:6" x14ac:dyDescent="0.25">
      <c r="A17" s="16"/>
      <c r="B17" s="10"/>
      <c r="C17" s="10"/>
      <c r="D17" s="10"/>
      <c r="E17" s="12"/>
      <c r="F17" s="10"/>
    </row>
    <row r="18" spans="1:6" x14ac:dyDescent="0.25">
      <c r="A18" s="16"/>
      <c r="B18" s="10"/>
      <c r="C18" s="10"/>
      <c r="D18" s="10"/>
      <c r="E18" s="12"/>
      <c r="F18" s="10"/>
    </row>
    <row r="19" spans="1:6" x14ac:dyDescent="0.25">
      <c r="A19" s="16"/>
      <c r="B19" s="10"/>
      <c r="C19" s="10"/>
      <c r="D19" s="10"/>
      <c r="E19" s="12"/>
      <c r="F19" s="10"/>
    </row>
    <row r="20" spans="1:6" x14ac:dyDescent="0.25">
      <c r="A20" s="16"/>
      <c r="B20" s="10"/>
      <c r="C20" s="10"/>
      <c r="D20" s="10"/>
      <c r="E20" s="12"/>
      <c r="F20" s="10"/>
    </row>
    <row r="21" spans="1:6" x14ac:dyDescent="0.25">
      <c r="A21" s="16"/>
      <c r="B21" s="10"/>
      <c r="C21" s="10"/>
      <c r="D21" s="10"/>
      <c r="E21" s="12"/>
      <c r="F21" s="10"/>
    </row>
    <row r="22" spans="1:6" x14ac:dyDescent="0.25">
      <c r="A22" s="16"/>
      <c r="B22" s="10"/>
      <c r="C22" s="10"/>
      <c r="D22" s="10"/>
      <c r="E22" s="12"/>
      <c r="F22" s="10"/>
    </row>
    <row r="23" spans="1:6" x14ac:dyDescent="0.25">
      <c r="A23" s="16"/>
      <c r="B23" s="10"/>
      <c r="C23" s="10"/>
      <c r="D23" s="10"/>
      <c r="E23" s="12"/>
      <c r="F23" s="10"/>
    </row>
    <row r="24" spans="1:6" x14ac:dyDescent="0.25">
      <c r="A24" s="16"/>
      <c r="B24" s="10"/>
      <c r="C24" s="10"/>
      <c r="D24" s="10"/>
      <c r="E24" s="12"/>
      <c r="F24" s="10"/>
    </row>
    <row r="25" spans="1:6" x14ac:dyDescent="0.25">
      <c r="A25" s="16"/>
      <c r="B25" s="10"/>
      <c r="C25" s="10"/>
      <c r="D25" s="10"/>
      <c r="E25" s="12"/>
      <c r="F25" s="10"/>
    </row>
    <row r="26" spans="1:6" x14ac:dyDescent="0.25">
      <c r="A26" s="16"/>
      <c r="B26" s="10"/>
      <c r="C26" s="10"/>
      <c r="D26" s="10"/>
      <c r="E26" s="12"/>
      <c r="F26" s="10"/>
    </row>
    <row r="27" spans="1:6" x14ac:dyDescent="0.25">
      <c r="A27" s="16"/>
      <c r="B27" s="10"/>
      <c r="C27" s="10"/>
      <c r="D27" s="10"/>
      <c r="E27" s="12"/>
      <c r="F27" s="10"/>
    </row>
    <row r="28" spans="1:6" x14ac:dyDescent="0.25">
      <c r="A28" s="16"/>
      <c r="B28" s="10"/>
      <c r="C28" s="10"/>
      <c r="D28" s="10"/>
      <c r="E28" s="12"/>
      <c r="F28" s="10"/>
    </row>
    <row r="29" spans="1:6" x14ac:dyDescent="0.25">
      <c r="A29" s="16"/>
      <c r="B29" s="10"/>
      <c r="C29" s="10"/>
      <c r="D29" s="10"/>
      <c r="E29" s="12"/>
      <c r="F29" s="10"/>
    </row>
    <row r="30" spans="1:6" x14ac:dyDescent="0.25">
      <c r="A30" s="16"/>
      <c r="B30" s="10"/>
      <c r="C30" s="10"/>
      <c r="D30" s="10"/>
      <c r="E30" s="12"/>
      <c r="F30" s="10"/>
    </row>
    <row r="31" spans="1:6" x14ac:dyDescent="0.25">
      <c r="A31" s="16"/>
      <c r="B31" s="10"/>
      <c r="C31" s="10"/>
      <c r="D31" s="10"/>
      <c r="E31" s="12"/>
      <c r="F31" s="10"/>
    </row>
    <row r="32" spans="1:6" x14ac:dyDescent="0.25">
      <c r="A32" s="16"/>
      <c r="B32" s="10"/>
      <c r="C32" s="10"/>
      <c r="D32" s="10"/>
      <c r="E32" s="12"/>
      <c r="F32" s="10"/>
    </row>
    <row r="33" spans="1:6" x14ac:dyDescent="0.25">
      <c r="A33" s="16"/>
      <c r="B33" s="10"/>
      <c r="C33" s="10"/>
      <c r="D33" s="10"/>
      <c r="E33" s="12"/>
      <c r="F33" s="10"/>
    </row>
    <row r="34" spans="1:6" x14ac:dyDescent="0.25">
      <c r="A34" s="16"/>
      <c r="B34" s="10"/>
      <c r="C34" s="10"/>
      <c r="D34" s="10"/>
      <c r="E34" s="12"/>
      <c r="F34" s="10"/>
    </row>
    <row r="35" spans="1:6" x14ac:dyDescent="0.25">
      <c r="A35" s="16"/>
      <c r="B35" s="10"/>
      <c r="C35" s="10"/>
      <c r="D35" s="10"/>
      <c r="E35" s="12"/>
      <c r="F35" s="10"/>
    </row>
    <row r="36" spans="1:6" x14ac:dyDescent="0.25">
      <c r="A36" s="16"/>
      <c r="B36" s="10"/>
      <c r="C36" s="10"/>
      <c r="D36" s="10"/>
      <c r="E36" s="12"/>
      <c r="F36" s="10"/>
    </row>
    <row r="37" spans="1:6" x14ac:dyDescent="0.25">
      <c r="A37" s="16"/>
      <c r="B37" s="10"/>
      <c r="C37" s="10"/>
      <c r="D37" s="10"/>
      <c r="E37" s="12"/>
      <c r="F37" s="10"/>
    </row>
    <row r="38" spans="1:6" x14ac:dyDescent="0.25">
      <c r="A38" s="16"/>
      <c r="B38" s="10"/>
      <c r="C38" s="10"/>
      <c r="D38" s="10"/>
      <c r="E38" s="12"/>
      <c r="F38" s="10"/>
    </row>
    <row r="39" spans="1:6" x14ac:dyDescent="0.25">
      <c r="A39" s="16"/>
      <c r="B39" s="10"/>
      <c r="C39" s="10"/>
      <c r="D39" s="10"/>
      <c r="E39" s="12"/>
      <c r="F39" s="10"/>
    </row>
    <row r="40" spans="1:6" x14ac:dyDescent="0.25">
      <c r="A40" s="16"/>
      <c r="B40" s="10"/>
      <c r="C40" s="10"/>
      <c r="D40" s="10"/>
      <c r="E40" s="12"/>
      <c r="F40" s="10"/>
    </row>
    <row r="41" spans="1:6" x14ac:dyDescent="0.25">
      <c r="A41" s="16"/>
      <c r="B41" s="10"/>
      <c r="C41" s="10"/>
      <c r="D41" s="10"/>
      <c r="E41" s="12"/>
      <c r="F41" s="10"/>
    </row>
    <row r="42" spans="1:6" x14ac:dyDescent="0.25">
      <c r="A42" s="16"/>
      <c r="B42" s="10"/>
      <c r="C42" s="10"/>
      <c r="D42" s="10"/>
      <c r="E42" s="12"/>
      <c r="F42" s="10"/>
    </row>
    <row r="43" spans="1:6" x14ac:dyDescent="0.25">
      <c r="A43" s="16"/>
      <c r="B43" s="10"/>
      <c r="C43" s="10"/>
      <c r="D43" s="10"/>
      <c r="E43" s="12"/>
      <c r="F43" s="10"/>
    </row>
    <row r="44" spans="1:6" x14ac:dyDescent="0.25">
      <c r="A44" s="16"/>
      <c r="B44" s="10"/>
      <c r="C44" s="10"/>
      <c r="D44" s="10"/>
      <c r="E44" s="12"/>
      <c r="F44" s="10"/>
    </row>
    <row r="45" spans="1:6" x14ac:dyDescent="0.25">
      <c r="A45" s="16"/>
      <c r="B45" s="10"/>
      <c r="C45" s="10"/>
      <c r="D45" s="10"/>
      <c r="E45" s="12"/>
      <c r="F45" s="10"/>
    </row>
    <row r="46" spans="1:6" x14ac:dyDescent="0.25">
      <c r="A46" s="16"/>
      <c r="B46" s="10"/>
      <c r="C46" s="10"/>
      <c r="D46" s="10"/>
      <c r="E46" s="12"/>
      <c r="F46" s="10"/>
    </row>
    <row r="47" spans="1:6" x14ac:dyDescent="0.25">
      <c r="A47" s="16"/>
      <c r="B47" s="10"/>
      <c r="C47" s="10"/>
      <c r="D47" s="10"/>
      <c r="E47" s="12"/>
      <c r="F47" s="10"/>
    </row>
    <row r="48" spans="1:6" x14ac:dyDescent="0.25">
      <c r="A48" s="16"/>
      <c r="B48" s="10"/>
      <c r="C48" s="10"/>
      <c r="D48" s="10"/>
      <c r="E48" s="12"/>
      <c r="F48" s="10"/>
    </row>
    <row r="49" spans="1:6" x14ac:dyDescent="0.25">
      <c r="A49" s="16"/>
      <c r="B49" s="10"/>
      <c r="C49" s="10"/>
      <c r="D49" s="10"/>
      <c r="E49" s="12"/>
      <c r="F49" s="10"/>
    </row>
    <row r="50" spans="1:6" x14ac:dyDescent="0.25">
      <c r="A50" s="16"/>
      <c r="B50" s="10"/>
      <c r="C50" s="10"/>
      <c r="D50" s="10"/>
      <c r="E50" s="12"/>
      <c r="F50" s="10"/>
    </row>
    <row r="51" spans="1:6" x14ac:dyDescent="0.25">
      <c r="A51" s="16"/>
      <c r="B51" s="10"/>
      <c r="C51" s="10"/>
      <c r="D51" s="10"/>
      <c r="E51" s="12"/>
      <c r="F51" s="10"/>
    </row>
    <row r="52" spans="1:6" x14ac:dyDescent="0.25">
      <c r="A52" s="16"/>
      <c r="B52" s="10"/>
      <c r="C52" s="10"/>
      <c r="D52" s="10"/>
      <c r="E52" s="12"/>
      <c r="F52" s="10"/>
    </row>
    <row r="53" spans="1:6" x14ac:dyDescent="0.25">
      <c r="A53" s="16"/>
      <c r="B53" s="10"/>
      <c r="C53" s="10"/>
      <c r="D53" s="10"/>
      <c r="E53" s="12"/>
      <c r="F53" s="10"/>
    </row>
    <row r="54" spans="1:6" x14ac:dyDescent="0.25">
      <c r="A54" s="16"/>
      <c r="B54" s="10"/>
      <c r="C54" s="10"/>
      <c r="D54" s="10"/>
      <c r="E54" s="12"/>
      <c r="F54" s="10"/>
    </row>
    <row r="55" spans="1:6" x14ac:dyDescent="0.25">
      <c r="A55" s="16"/>
      <c r="B55" s="10"/>
      <c r="C55" s="10"/>
      <c r="D55" s="10"/>
      <c r="E55" s="12"/>
      <c r="F55" s="10"/>
    </row>
    <row r="56" spans="1:6" x14ac:dyDescent="0.25">
      <c r="A56" s="16"/>
      <c r="B56" s="10"/>
      <c r="C56" s="10"/>
      <c r="D56" s="10"/>
      <c r="E56" s="12"/>
      <c r="F56" s="10"/>
    </row>
    <row r="57" spans="1:6" x14ac:dyDescent="0.25">
      <c r="A57" s="16"/>
      <c r="B57" s="10"/>
      <c r="C57" s="10"/>
      <c r="D57" s="10"/>
      <c r="E57" s="12"/>
      <c r="F57" s="10"/>
    </row>
    <row r="58" spans="1:6" x14ac:dyDescent="0.25">
      <c r="A58" s="16"/>
      <c r="B58" s="10"/>
      <c r="C58" s="10"/>
      <c r="D58" s="10"/>
      <c r="E58" s="12"/>
      <c r="F58" s="10"/>
    </row>
    <row r="59" spans="1:6" x14ac:dyDescent="0.25">
      <c r="A59" s="16"/>
      <c r="B59" s="10"/>
      <c r="C59" s="10"/>
      <c r="D59" s="10"/>
      <c r="E59" s="12"/>
      <c r="F59" s="10"/>
    </row>
    <row r="60" spans="1:6" x14ac:dyDescent="0.25">
      <c r="A60" s="16"/>
      <c r="B60" s="10"/>
      <c r="C60" s="10"/>
      <c r="D60" s="10"/>
      <c r="E60" s="12"/>
      <c r="F60" s="10"/>
    </row>
    <row r="61" spans="1:6" x14ac:dyDescent="0.25">
      <c r="A61" s="16"/>
      <c r="B61" s="10"/>
      <c r="C61" s="10"/>
      <c r="D61" s="10"/>
      <c r="E61" s="12"/>
      <c r="F61" s="10"/>
    </row>
    <row r="62" spans="1:6" x14ac:dyDescent="0.25">
      <c r="A62" s="16"/>
      <c r="B62" s="10"/>
      <c r="C62" s="10"/>
      <c r="D62" s="10"/>
      <c r="E62" s="12"/>
      <c r="F62" s="10"/>
    </row>
    <row r="63" spans="1:6" x14ac:dyDescent="0.25">
      <c r="A63" s="16"/>
      <c r="B63" s="10"/>
      <c r="C63" s="10"/>
      <c r="D63" s="10"/>
      <c r="E63" s="12"/>
      <c r="F63" s="10"/>
    </row>
    <row r="64" spans="1:6" x14ac:dyDescent="0.25">
      <c r="A64" s="16"/>
      <c r="B64" s="10"/>
      <c r="C64" s="10"/>
      <c r="D64" s="10"/>
      <c r="E64" s="12"/>
      <c r="F64" s="10"/>
    </row>
    <row r="65" spans="1:6" x14ac:dyDescent="0.25">
      <c r="A65" s="16"/>
      <c r="B65" s="10"/>
      <c r="C65" s="10"/>
      <c r="D65" s="10"/>
      <c r="E65" s="12"/>
      <c r="F65" s="10"/>
    </row>
    <row r="66" spans="1:6" x14ac:dyDescent="0.25">
      <c r="A66" s="16"/>
      <c r="B66" s="10"/>
      <c r="C66" s="10"/>
      <c r="D66" s="10"/>
      <c r="E66" s="12"/>
      <c r="F66" s="10"/>
    </row>
    <row r="67" spans="1:6" x14ac:dyDescent="0.25">
      <c r="A67" s="16"/>
      <c r="B67" s="10"/>
      <c r="C67" s="10"/>
      <c r="D67" s="10"/>
      <c r="E67" s="12"/>
      <c r="F67" s="10"/>
    </row>
    <row r="68" spans="1:6" x14ac:dyDescent="0.25">
      <c r="A68" s="16"/>
      <c r="B68" s="10"/>
      <c r="C68" s="10"/>
      <c r="D68" s="10"/>
      <c r="E68" s="12"/>
      <c r="F68" s="10"/>
    </row>
    <row r="69" spans="1:6" x14ac:dyDescent="0.25">
      <c r="A69" s="16"/>
      <c r="B69" s="10"/>
      <c r="C69" s="10"/>
      <c r="D69" s="10"/>
      <c r="E69" s="12"/>
      <c r="F69" s="10"/>
    </row>
    <row r="70" spans="1:6" x14ac:dyDescent="0.25">
      <c r="A70" s="16"/>
      <c r="B70" s="10"/>
      <c r="C70" s="10"/>
      <c r="D70" s="10"/>
      <c r="E70" s="12"/>
      <c r="F70" s="10"/>
    </row>
    <row r="71" spans="1:6" x14ac:dyDescent="0.25">
      <c r="A71" s="16"/>
      <c r="B71" s="10"/>
      <c r="C71" s="10"/>
      <c r="D71" s="10"/>
      <c r="E71" s="12"/>
      <c r="F71" s="10"/>
    </row>
    <row r="72" spans="1:6" x14ac:dyDescent="0.25">
      <c r="A72" s="16"/>
      <c r="B72" s="10"/>
      <c r="C72" s="10"/>
      <c r="D72" s="10"/>
      <c r="E72" s="12"/>
      <c r="F72" s="10"/>
    </row>
    <row r="73" spans="1:6" x14ac:dyDescent="0.25">
      <c r="A73" s="16"/>
      <c r="B73" s="10"/>
      <c r="C73" s="10"/>
      <c r="D73" s="10"/>
      <c r="E73" s="12"/>
      <c r="F73" s="10"/>
    </row>
    <row r="74" spans="1:6" x14ac:dyDescent="0.25">
      <c r="A74" s="16"/>
      <c r="B74" s="10"/>
      <c r="C74" s="10"/>
      <c r="D74" s="10"/>
      <c r="E74" s="12"/>
      <c r="F74" s="10"/>
    </row>
    <row r="75" spans="1:6" x14ac:dyDescent="0.25">
      <c r="A75" s="16"/>
      <c r="B75" s="10"/>
      <c r="C75" s="10"/>
      <c r="D75" s="10"/>
      <c r="E75" s="12"/>
      <c r="F75" s="10"/>
    </row>
    <row r="76" spans="1:6" x14ac:dyDescent="0.25">
      <c r="A76" s="16"/>
      <c r="B76" s="10"/>
      <c r="C76" s="10"/>
      <c r="D76" s="10"/>
      <c r="E76" s="12"/>
      <c r="F76" s="10"/>
    </row>
    <row r="77" spans="1:6" x14ac:dyDescent="0.25">
      <c r="A77" s="16"/>
      <c r="B77" s="10"/>
      <c r="C77" s="10"/>
      <c r="D77" s="10"/>
      <c r="E77" s="12"/>
      <c r="F77" s="10"/>
    </row>
    <row r="78" spans="1:6" x14ac:dyDescent="0.25">
      <c r="A78" s="16"/>
      <c r="B78" s="10"/>
      <c r="C78" s="10"/>
      <c r="D78" s="10"/>
      <c r="E78" s="12"/>
      <c r="F78" s="10"/>
    </row>
    <row r="79" spans="1:6" x14ac:dyDescent="0.25">
      <c r="A79" s="16"/>
      <c r="B79" s="10"/>
      <c r="C79" s="10"/>
      <c r="D79" s="10"/>
      <c r="E79" s="12"/>
      <c r="F79" s="10"/>
    </row>
    <row r="80" spans="1:6" x14ac:dyDescent="0.25">
      <c r="A80" s="16"/>
      <c r="B80" s="10"/>
      <c r="C80" s="10"/>
      <c r="D80" s="10"/>
      <c r="E80" s="12"/>
      <c r="F80" s="10"/>
    </row>
    <row r="81" spans="1:6" x14ac:dyDescent="0.25">
      <c r="A81" s="16"/>
      <c r="B81" s="10"/>
      <c r="C81" s="10"/>
      <c r="D81" s="10"/>
      <c r="E81" s="12"/>
      <c r="F81" s="10"/>
    </row>
    <row r="82" spans="1:6" x14ac:dyDescent="0.25">
      <c r="A82" s="16"/>
      <c r="B82" s="10"/>
      <c r="C82" s="10"/>
      <c r="D82" s="10"/>
      <c r="E82" s="12"/>
      <c r="F82" s="10"/>
    </row>
    <row r="83" spans="1:6" x14ac:dyDescent="0.25">
      <c r="A83" s="16"/>
      <c r="B83" s="10"/>
      <c r="C83" s="10"/>
      <c r="D83" s="10"/>
      <c r="E83" s="12"/>
      <c r="F83" s="10"/>
    </row>
    <row r="84" spans="1:6" x14ac:dyDescent="0.25">
      <c r="A84" s="16"/>
      <c r="B84" s="10"/>
      <c r="C84" s="10"/>
      <c r="D84" s="10"/>
      <c r="E84" s="12"/>
      <c r="F84" s="10"/>
    </row>
    <row r="85" spans="1:6" x14ac:dyDescent="0.25">
      <c r="A85" s="16"/>
      <c r="B85" s="10"/>
      <c r="C85" s="10"/>
      <c r="D85" s="10"/>
      <c r="E85" s="12"/>
      <c r="F85" s="10"/>
    </row>
    <row r="86" spans="1:6" x14ac:dyDescent="0.25">
      <c r="A86" s="16"/>
      <c r="B86" s="10"/>
      <c r="C86" s="10"/>
      <c r="D86" s="10"/>
      <c r="E86" s="12"/>
      <c r="F86" s="10"/>
    </row>
    <row r="87" spans="1:6" x14ac:dyDescent="0.25">
      <c r="A87" s="16"/>
      <c r="B87" s="10"/>
      <c r="C87" s="10"/>
      <c r="D87" s="10"/>
      <c r="E87" s="12"/>
      <c r="F87" s="10"/>
    </row>
    <row r="88" spans="1:6" x14ac:dyDescent="0.25">
      <c r="A88" s="16"/>
      <c r="B88" s="10"/>
      <c r="C88" s="10"/>
      <c r="D88" s="10"/>
      <c r="E88" s="12"/>
      <c r="F88" s="10"/>
    </row>
    <row r="89" spans="1:6" x14ac:dyDescent="0.25">
      <c r="A89" s="16"/>
      <c r="B89" s="10"/>
      <c r="C89" s="10"/>
      <c r="D89" s="10"/>
      <c r="E89" s="12"/>
      <c r="F89" s="10"/>
    </row>
    <row r="90" spans="1:6" x14ac:dyDescent="0.25">
      <c r="A90" s="16"/>
      <c r="B90" s="10"/>
      <c r="C90" s="10"/>
      <c r="D90" s="10"/>
      <c r="E90" s="12"/>
      <c r="F90" s="10"/>
    </row>
    <row r="91" spans="1:6" x14ac:dyDescent="0.25">
      <c r="A91" s="16"/>
      <c r="B91" s="10"/>
      <c r="C91" s="10"/>
      <c r="D91" s="10"/>
      <c r="E91" s="12"/>
      <c r="F91" s="10"/>
    </row>
    <row r="92" spans="1:6" x14ac:dyDescent="0.25">
      <c r="A92" s="16"/>
      <c r="B92" s="10"/>
      <c r="C92" s="10"/>
      <c r="D92" s="10"/>
      <c r="E92" s="12"/>
      <c r="F92" s="10"/>
    </row>
    <row r="93" spans="1:6" x14ac:dyDescent="0.25">
      <c r="A93" s="16"/>
      <c r="B93" s="10"/>
      <c r="C93" s="10"/>
      <c r="D93" s="10"/>
      <c r="E93" s="12"/>
      <c r="F93" s="10"/>
    </row>
    <row r="94" spans="1:6" x14ac:dyDescent="0.25">
      <c r="A94" s="16"/>
      <c r="B94" s="10"/>
      <c r="C94" s="10"/>
      <c r="D94" s="10"/>
      <c r="E94" s="12"/>
      <c r="F94" s="10"/>
    </row>
    <row r="95" spans="1:6" x14ac:dyDescent="0.25">
      <c r="A95" s="16"/>
      <c r="B95" s="10"/>
      <c r="C95" s="10"/>
      <c r="D95" s="10"/>
      <c r="E95" s="12"/>
      <c r="F95" s="10"/>
    </row>
    <row r="96" spans="1:6" x14ac:dyDescent="0.25">
      <c r="A96" s="16"/>
      <c r="B96" s="10"/>
      <c r="C96" s="10"/>
      <c r="D96" s="10"/>
      <c r="E96" s="12"/>
      <c r="F96" s="10"/>
    </row>
    <row r="97" spans="1:6" x14ac:dyDescent="0.25">
      <c r="A97" s="16"/>
      <c r="B97" s="10"/>
      <c r="C97" s="10"/>
      <c r="D97" s="10"/>
      <c r="E97" s="12"/>
      <c r="F97" s="10"/>
    </row>
    <row r="98" spans="1:6" x14ac:dyDescent="0.25">
      <c r="A98" s="16"/>
      <c r="B98" s="10"/>
      <c r="C98" s="10"/>
      <c r="D98" s="10"/>
      <c r="E98" s="12"/>
      <c r="F98" s="10"/>
    </row>
    <row r="99" spans="1:6" x14ac:dyDescent="0.25">
      <c r="A99" s="16"/>
      <c r="B99" s="10"/>
      <c r="C99" s="10"/>
      <c r="D99" s="10"/>
      <c r="E99" s="12"/>
      <c r="F99" s="10"/>
    </row>
    <row r="100" spans="1:6" x14ac:dyDescent="0.25">
      <c r="A100" s="16"/>
      <c r="B100" s="10"/>
      <c r="C100" s="10"/>
      <c r="D100" s="10"/>
      <c r="E100" s="12"/>
      <c r="F100" s="10"/>
    </row>
    <row r="101" spans="1:6" x14ac:dyDescent="0.25">
      <c r="A101" s="16"/>
      <c r="B101" s="10"/>
      <c r="C101" s="10"/>
      <c r="D101" s="10"/>
      <c r="E101" s="12"/>
      <c r="F101" s="10"/>
    </row>
    <row r="102" spans="1:6" x14ac:dyDescent="0.25">
      <c r="A102" s="16"/>
      <c r="B102" s="10"/>
      <c r="C102" s="10"/>
      <c r="D102" s="10"/>
      <c r="E102" s="12"/>
      <c r="F102" s="10"/>
    </row>
    <row r="103" spans="1:6" x14ac:dyDescent="0.25">
      <c r="A103" s="16"/>
      <c r="B103" s="10"/>
      <c r="C103" s="10"/>
      <c r="D103" s="10"/>
      <c r="E103" s="12"/>
      <c r="F103" s="10"/>
    </row>
    <row r="104" spans="1:6" x14ac:dyDescent="0.25">
      <c r="A104" s="16"/>
      <c r="B104" s="10"/>
      <c r="C104" s="10"/>
      <c r="D104" s="10"/>
      <c r="E104" s="12"/>
      <c r="F104" s="10"/>
    </row>
    <row r="105" spans="1:6" x14ac:dyDescent="0.25">
      <c r="A105" s="16"/>
      <c r="B105" s="10"/>
      <c r="C105" s="10"/>
      <c r="D105" s="10"/>
      <c r="E105" s="12"/>
      <c r="F105" s="10"/>
    </row>
    <row r="106" spans="1:6" x14ac:dyDescent="0.25">
      <c r="A106" s="16"/>
      <c r="B106" s="10"/>
      <c r="C106" s="10"/>
      <c r="D106" s="10"/>
      <c r="E106" s="12"/>
      <c r="F106" s="10"/>
    </row>
    <row r="107" spans="1:6" x14ac:dyDescent="0.25">
      <c r="A107" s="16"/>
      <c r="B107" s="10"/>
      <c r="C107" s="10"/>
      <c r="D107" s="10"/>
      <c r="E107" s="12"/>
      <c r="F107" s="10"/>
    </row>
    <row r="108" spans="1:6" x14ac:dyDescent="0.25">
      <c r="A108" s="16"/>
      <c r="B108" s="10"/>
      <c r="C108" s="10"/>
      <c r="D108" s="10"/>
      <c r="E108" s="12"/>
      <c r="F108" s="10"/>
    </row>
    <row r="109" spans="1:6" x14ac:dyDescent="0.25">
      <c r="A109" s="16"/>
      <c r="B109" s="10"/>
      <c r="C109" s="10"/>
      <c r="D109" s="10"/>
      <c r="E109" s="12"/>
      <c r="F109" s="10"/>
    </row>
    <row r="110" spans="1:6" x14ac:dyDescent="0.25">
      <c r="A110" s="16"/>
      <c r="B110" s="10"/>
      <c r="C110" s="10"/>
      <c r="D110" s="10"/>
      <c r="E110" s="12"/>
      <c r="F110" s="10"/>
    </row>
    <row r="111" spans="1:6" x14ac:dyDescent="0.25">
      <c r="A111" s="16"/>
      <c r="B111" s="10"/>
      <c r="C111" s="10"/>
      <c r="D111" s="10"/>
      <c r="E111" s="12"/>
      <c r="F111" s="10"/>
    </row>
    <row r="112" spans="1:6" x14ac:dyDescent="0.25">
      <c r="A112" s="16"/>
      <c r="B112" s="10"/>
      <c r="C112" s="10"/>
      <c r="D112" s="10"/>
      <c r="E112" s="12"/>
      <c r="F112" s="10"/>
    </row>
    <row r="113" spans="1:6" x14ac:dyDescent="0.25">
      <c r="A113" s="16"/>
      <c r="B113" s="10"/>
      <c r="C113" s="10"/>
      <c r="D113" s="10"/>
      <c r="E113" s="12"/>
      <c r="F113" s="10"/>
    </row>
    <row r="114" spans="1:6" x14ac:dyDescent="0.25">
      <c r="A114" s="16"/>
      <c r="B114" s="10"/>
      <c r="C114" s="10"/>
      <c r="D114" s="10"/>
      <c r="E114" s="12"/>
      <c r="F114" s="10"/>
    </row>
    <row r="115" spans="1:6" x14ac:dyDescent="0.25">
      <c r="A115" s="16"/>
      <c r="B115" s="10"/>
      <c r="C115" s="10"/>
      <c r="D115" s="10"/>
      <c r="E115" s="12"/>
      <c r="F115" s="10"/>
    </row>
    <row r="116" spans="1:6" x14ac:dyDescent="0.25">
      <c r="A116" s="16"/>
      <c r="B116" s="10"/>
      <c r="C116" s="10"/>
      <c r="D116" s="10"/>
      <c r="E116" s="12"/>
      <c r="F116" s="10"/>
    </row>
    <row r="117" spans="1:6" x14ac:dyDescent="0.25">
      <c r="A117" s="16"/>
      <c r="B117" s="10"/>
      <c r="C117" s="10"/>
      <c r="D117" s="10"/>
      <c r="E117" s="12"/>
      <c r="F117" s="10"/>
    </row>
    <row r="118" spans="1:6" x14ac:dyDescent="0.25">
      <c r="A118" s="16"/>
      <c r="B118" s="10"/>
      <c r="C118" s="10"/>
      <c r="D118" s="10"/>
      <c r="E118" s="12"/>
      <c r="F118" s="10"/>
    </row>
    <row r="119" spans="1:6" x14ac:dyDescent="0.25">
      <c r="A119" s="16"/>
      <c r="B119" s="10"/>
      <c r="C119" s="10"/>
      <c r="D119" s="10"/>
      <c r="E119" s="12"/>
      <c r="F119" s="10"/>
    </row>
    <row r="120" spans="1:6" x14ac:dyDescent="0.25">
      <c r="A120" s="16"/>
      <c r="B120" s="10"/>
      <c r="C120" s="10"/>
      <c r="D120" s="10"/>
      <c r="E120" s="12"/>
      <c r="F120" s="10"/>
    </row>
    <row r="121" spans="1:6" x14ac:dyDescent="0.25">
      <c r="A121" s="16"/>
      <c r="B121" s="10"/>
      <c r="C121" s="10"/>
      <c r="D121" s="10"/>
      <c r="E121" s="12"/>
      <c r="F121" s="10"/>
    </row>
    <row r="122" spans="1:6" x14ac:dyDescent="0.25">
      <c r="A122" s="16"/>
      <c r="B122" s="10"/>
      <c r="C122" s="10"/>
      <c r="D122" s="10"/>
      <c r="E122" s="12"/>
      <c r="F122" s="10"/>
    </row>
    <row r="123" spans="1:6" x14ac:dyDescent="0.25">
      <c r="A123" s="16"/>
      <c r="B123" s="10"/>
      <c r="C123" s="10"/>
      <c r="D123" s="10"/>
      <c r="E123" s="12"/>
      <c r="F123" s="10"/>
    </row>
    <row r="124" spans="1:6" x14ac:dyDescent="0.25">
      <c r="A124" s="16"/>
      <c r="B124" s="10"/>
      <c r="C124" s="10"/>
      <c r="D124" s="10"/>
      <c r="E124" s="12"/>
      <c r="F124" s="10"/>
    </row>
    <row r="125" spans="1:6" x14ac:dyDescent="0.25">
      <c r="A125" s="16"/>
      <c r="B125" s="10"/>
      <c r="C125" s="10"/>
      <c r="D125" s="10"/>
      <c r="E125" s="12"/>
      <c r="F125" s="10"/>
    </row>
    <row r="126" spans="1:6" x14ac:dyDescent="0.25">
      <c r="A126" s="16"/>
      <c r="B126" s="10"/>
      <c r="C126" s="10"/>
      <c r="D126" s="10"/>
      <c r="E126" s="12"/>
      <c r="F126" s="10"/>
    </row>
    <row r="127" spans="1:6" x14ac:dyDescent="0.25">
      <c r="A127" s="16"/>
      <c r="B127" s="10"/>
      <c r="C127" s="10"/>
      <c r="D127" s="10"/>
      <c r="E127" s="12"/>
      <c r="F127" s="10"/>
    </row>
    <row r="128" spans="1:6" x14ac:dyDescent="0.25">
      <c r="A128" s="16"/>
      <c r="B128" s="10"/>
      <c r="C128" s="10"/>
      <c r="D128" s="10"/>
      <c r="E128" s="12"/>
      <c r="F128" s="10"/>
    </row>
    <row r="129" spans="1:6" x14ac:dyDescent="0.25">
      <c r="A129" s="16"/>
      <c r="B129" s="10"/>
      <c r="C129" s="10"/>
      <c r="D129" s="10"/>
      <c r="E129" s="12"/>
      <c r="F129" s="10"/>
    </row>
    <row r="130" spans="1:6" x14ac:dyDescent="0.25">
      <c r="A130" s="16"/>
      <c r="B130" s="10"/>
      <c r="C130" s="10"/>
      <c r="D130" s="10"/>
      <c r="E130" s="12"/>
      <c r="F130" s="10"/>
    </row>
    <row r="131" spans="1:6" x14ac:dyDescent="0.25">
      <c r="A131" s="16"/>
      <c r="B131" s="10"/>
      <c r="C131" s="10"/>
      <c r="D131" s="10"/>
      <c r="E131" s="12"/>
      <c r="F131" s="10"/>
    </row>
    <row r="132" spans="1:6" x14ac:dyDescent="0.25">
      <c r="A132" s="16"/>
      <c r="B132" s="10"/>
      <c r="C132" s="10"/>
      <c r="D132" s="10"/>
      <c r="E132" s="12"/>
      <c r="F132" s="10"/>
    </row>
    <row r="133" spans="1:6" x14ac:dyDescent="0.25">
      <c r="A133" s="16"/>
      <c r="B133" s="10"/>
      <c r="C133" s="10"/>
      <c r="D133" s="10"/>
      <c r="E133" s="12"/>
      <c r="F133" s="10"/>
    </row>
    <row r="134" spans="1:6" x14ac:dyDescent="0.25">
      <c r="A134" s="16"/>
      <c r="B134" s="10"/>
      <c r="C134" s="10"/>
      <c r="D134" s="10"/>
      <c r="E134" s="12"/>
      <c r="F134" s="10"/>
    </row>
    <row r="135" spans="1:6" x14ac:dyDescent="0.25">
      <c r="A135" s="16"/>
      <c r="B135" s="10"/>
      <c r="C135" s="10"/>
      <c r="D135" s="10"/>
      <c r="E135" s="12"/>
      <c r="F135" s="10"/>
    </row>
    <row r="136" spans="1:6" x14ac:dyDescent="0.25">
      <c r="A136" s="16"/>
      <c r="B136" s="10"/>
      <c r="C136" s="10"/>
      <c r="D136" s="10"/>
      <c r="E136" s="12"/>
      <c r="F136" s="10"/>
    </row>
    <row r="137" spans="1:6" x14ac:dyDescent="0.25">
      <c r="A137" s="16"/>
      <c r="B137" s="10"/>
      <c r="C137" s="10"/>
      <c r="D137" s="10"/>
      <c r="E137" s="12"/>
      <c r="F137" s="10"/>
    </row>
    <row r="138" spans="1:6" x14ac:dyDescent="0.25">
      <c r="A138" s="16"/>
      <c r="B138" s="10"/>
      <c r="C138" s="10"/>
      <c r="D138" s="10"/>
      <c r="E138" s="12"/>
      <c r="F138" s="10"/>
    </row>
    <row r="139" spans="1:6" x14ac:dyDescent="0.25">
      <c r="A139" s="16"/>
      <c r="B139" s="10"/>
      <c r="C139" s="10"/>
      <c r="D139" s="10"/>
      <c r="E139" s="12"/>
      <c r="F139" s="10"/>
    </row>
    <row r="140" spans="1:6" x14ac:dyDescent="0.25">
      <c r="A140" s="16"/>
      <c r="B140" s="10"/>
      <c r="C140" s="10"/>
      <c r="D140" s="10"/>
      <c r="E140" s="12"/>
      <c r="F140" s="10"/>
    </row>
    <row r="141" spans="1:6" x14ac:dyDescent="0.25">
      <c r="A141" s="16"/>
      <c r="B141" s="10"/>
      <c r="C141" s="10"/>
      <c r="D141" s="10"/>
      <c r="E141" s="12"/>
      <c r="F141" s="10"/>
    </row>
    <row r="142" spans="1:6" x14ac:dyDescent="0.25">
      <c r="A142" s="16"/>
      <c r="B142" s="10"/>
      <c r="C142" s="10"/>
      <c r="D142" s="10"/>
      <c r="E142" s="12"/>
      <c r="F142" s="10"/>
    </row>
    <row r="143" spans="1:6" x14ac:dyDescent="0.25">
      <c r="A143" s="16"/>
      <c r="B143" s="10"/>
      <c r="C143" s="10"/>
      <c r="D143" s="10"/>
      <c r="E143" s="12"/>
      <c r="F143" s="10"/>
    </row>
    <row r="144" spans="1:6" x14ac:dyDescent="0.25">
      <c r="A144" s="16"/>
      <c r="B144" s="10"/>
      <c r="C144" s="10"/>
      <c r="D144" s="10"/>
      <c r="E144" s="12"/>
      <c r="F144" s="10"/>
    </row>
    <row r="145" spans="1:6" x14ac:dyDescent="0.25">
      <c r="A145" s="16"/>
      <c r="B145" s="10"/>
      <c r="C145" s="10"/>
      <c r="D145" s="10"/>
      <c r="E145" s="12"/>
      <c r="F145" s="10"/>
    </row>
    <row r="146" spans="1:6" x14ac:dyDescent="0.25">
      <c r="A146" s="16"/>
      <c r="B146" s="10"/>
      <c r="C146" s="10"/>
      <c r="D146" s="10"/>
      <c r="E146" s="12"/>
      <c r="F146" s="10"/>
    </row>
    <row r="147" spans="1:6" x14ac:dyDescent="0.25">
      <c r="A147" s="16"/>
      <c r="B147" s="10"/>
      <c r="C147" s="10"/>
      <c r="D147" s="10"/>
      <c r="E147" s="12"/>
      <c r="F147" s="10"/>
    </row>
    <row r="148" spans="1:6" x14ac:dyDescent="0.25">
      <c r="A148" s="16"/>
      <c r="B148" s="10"/>
      <c r="C148" s="10"/>
      <c r="D148" s="10"/>
      <c r="E148" s="12"/>
      <c r="F148" s="10"/>
    </row>
    <row r="149" spans="1:6" x14ac:dyDescent="0.25">
      <c r="A149" s="16"/>
      <c r="B149" s="10"/>
      <c r="C149" s="10"/>
      <c r="D149" s="10"/>
      <c r="E149" s="12"/>
      <c r="F149" s="10"/>
    </row>
    <row r="150" spans="1:6" x14ac:dyDescent="0.25">
      <c r="A150" s="16"/>
      <c r="B150" s="10"/>
      <c r="C150" s="10"/>
      <c r="D150" s="10"/>
      <c r="E150" s="12"/>
      <c r="F150" s="10"/>
    </row>
    <row r="151" spans="1:6" x14ac:dyDescent="0.25">
      <c r="A151" s="16"/>
      <c r="B151" s="10"/>
      <c r="C151" s="10"/>
      <c r="D151" s="10"/>
      <c r="E151" s="12"/>
      <c r="F151" s="10"/>
    </row>
    <row r="152" spans="1:6" x14ac:dyDescent="0.25">
      <c r="A152" s="16"/>
      <c r="B152" s="10"/>
      <c r="C152" s="10"/>
      <c r="D152" s="10"/>
      <c r="E152" s="12"/>
      <c r="F152" s="10"/>
    </row>
    <row r="153" spans="1:6" x14ac:dyDescent="0.25">
      <c r="A153" s="16"/>
      <c r="B153" s="10"/>
      <c r="C153" s="10"/>
      <c r="D153" s="10"/>
      <c r="E153" s="12"/>
      <c r="F153" s="10"/>
    </row>
    <row r="154" spans="1:6" x14ac:dyDescent="0.25">
      <c r="A154" s="16"/>
      <c r="B154" s="10"/>
      <c r="C154" s="10"/>
      <c r="D154" s="10"/>
      <c r="E154" s="12"/>
      <c r="F154" s="10"/>
    </row>
    <row r="155" spans="1:6" x14ac:dyDescent="0.25">
      <c r="A155" s="16"/>
      <c r="B155" s="10"/>
      <c r="C155" s="10"/>
      <c r="D155" s="10"/>
      <c r="E155" s="12"/>
      <c r="F155" s="10"/>
    </row>
    <row r="156" spans="1:6" x14ac:dyDescent="0.25">
      <c r="A156" s="16"/>
      <c r="B156" s="10"/>
      <c r="C156" s="10"/>
      <c r="D156" s="10"/>
      <c r="E156" s="12"/>
      <c r="F156" s="10"/>
    </row>
    <row r="157" spans="1:6" x14ac:dyDescent="0.25">
      <c r="A157" s="16"/>
      <c r="B157" s="10"/>
      <c r="C157" s="10"/>
      <c r="D157" s="10"/>
      <c r="E157" s="12"/>
      <c r="F157" s="10"/>
    </row>
    <row r="158" spans="1:6" x14ac:dyDescent="0.25">
      <c r="A158" s="16"/>
      <c r="B158" s="10"/>
      <c r="C158" s="10"/>
      <c r="D158" s="10"/>
      <c r="E158" s="12"/>
      <c r="F158" s="10"/>
    </row>
    <row r="159" spans="1:6" x14ac:dyDescent="0.25">
      <c r="A159" s="16"/>
      <c r="B159" s="10"/>
      <c r="C159" s="10"/>
      <c r="D159" s="10"/>
      <c r="E159" s="12"/>
      <c r="F159" s="10"/>
    </row>
    <row r="160" spans="1:6" x14ac:dyDescent="0.25">
      <c r="A160" s="16"/>
      <c r="B160" s="10"/>
      <c r="C160" s="10"/>
      <c r="D160" s="10"/>
      <c r="E160" s="12"/>
      <c r="F160" s="10"/>
    </row>
    <row r="161" spans="1:6" x14ac:dyDescent="0.25">
      <c r="A161" s="16"/>
      <c r="B161" s="10"/>
      <c r="C161" s="10"/>
      <c r="D161" s="10"/>
      <c r="E161" s="12"/>
      <c r="F161" s="10"/>
    </row>
    <row r="162" spans="1:6" x14ac:dyDescent="0.25">
      <c r="A162" s="16"/>
      <c r="B162" s="10"/>
      <c r="C162" s="10"/>
      <c r="D162" s="10"/>
      <c r="E162" s="12"/>
      <c r="F162" s="10"/>
    </row>
    <row r="163" spans="1:6" x14ac:dyDescent="0.25">
      <c r="A163" s="16"/>
      <c r="B163" s="10"/>
      <c r="C163" s="10"/>
      <c r="D163" s="10"/>
      <c r="E163" s="12"/>
      <c r="F163" s="10"/>
    </row>
    <row r="164" spans="1:6" x14ac:dyDescent="0.25">
      <c r="A164" s="16"/>
      <c r="B164" s="10"/>
      <c r="C164" s="10"/>
      <c r="D164" s="10"/>
      <c r="E164" s="12"/>
      <c r="F164" s="10"/>
    </row>
    <row r="165" spans="1:6" x14ac:dyDescent="0.25">
      <c r="A165" s="16"/>
      <c r="B165" s="10"/>
      <c r="C165" s="10"/>
      <c r="D165" s="10"/>
      <c r="E165" s="12"/>
      <c r="F165" s="10"/>
    </row>
    <row r="166" spans="1:6" x14ac:dyDescent="0.25">
      <c r="A166" s="16"/>
      <c r="B166" s="10"/>
      <c r="C166" s="10"/>
      <c r="D166" s="10"/>
      <c r="E166" s="12"/>
      <c r="F166" s="10"/>
    </row>
    <row r="167" spans="1:6" x14ac:dyDescent="0.25">
      <c r="A167" s="16"/>
      <c r="B167" s="10"/>
      <c r="C167" s="10"/>
      <c r="D167" s="10"/>
      <c r="E167" s="12"/>
      <c r="F167" s="10"/>
    </row>
    <row r="168" spans="1:6" x14ac:dyDescent="0.25">
      <c r="A168" s="16"/>
      <c r="B168" s="10"/>
      <c r="C168" s="10"/>
      <c r="D168" s="10"/>
      <c r="E168" s="12"/>
      <c r="F168" s="10"/>
    </row>
    <row r="169" spans="1:6" x14ac:dyDescent="0.25">
      <c r="A169" s="16"/>
      <c r="B169" s="10"/>
      <c r="C169" s="10"/>
      <c r="D169" s="10"/>
      <c r="E169" s="12"/>
      <c r="F169" s="10"/>
    </row>
    <row r="170" spans="1:6" x14ac:dyDescent="0.25">
      <c r="A170" s="16"/>
      <c r="B170" s="10"/>
      <c r="C170" s="10"/>
      <c r="D170" s="10"/>
      <c r="E170" s="12"/>
      <c r="F170" s="10"/>
    </row>
    <row r="171" spans="1:6" x14ac:dyDescent="0.25">
      <c r="A171" s="16"/>
      <c r="B171" s="10"/>
      <c r="C171" s="10"/>
      <c r="D171" s="10"/>
      <c r="E171" s="12"/>
      <c r="F171" s="10"/>
    </row>
    <row r="172" spans="1:6" x14ac:dyDescent="0.25">
      <c r="A172" s="16"/>
      <c r="B172" s="10"/>
      <c r="C172" s="10"/>
      <c r="D172" s="10"/>
      <c r="E172" s="12"/>
      <c r="F172" s="10"/>
    </row>
    <row r="173" spans="1:6" x14ac:dyDescent="0.25">
      <c r="A173" s="16"/>
      <c r="B173" s="10"/>
      <c r="C173" s="10"/>
      <c r="D173" s="10"/>
      <c r="E173" s="12"/>
      <c r="F173" s="10"/>
    </row>
    <row r="174" spans="1:6" x14ac:dyDescent="0.25">
      <c r="A174" s="16"/>
      <c r="B174" s="10"/>
      <c r="C174" s="10"/>
      <c r="D174" s="10"/>
      <c r="E174" s="12"/>
      <c r="F174" s="10"/>
    </row>
    <row r="175" spans="1:6" x14ac:dyDescent="0.25">
      <c r="A175" s="16"/>
      <c r="B175" s="10"/>
      <c r="C175" s="10"/>
      <c r="D175" s="10"/>
      <c r="E175" s="12"/>
      <c r="F175" s="10"/>
    </row>
    <row r="176" spans="1:6" x14ac:dyDescent="0.25">
      <c r="A176" s="16"/>
      <c r="B176" s="10"/>
      <c r="C176" s="10"/>
      <c r="D176" s="10"/>
      <c r="E176" s="12"/>
      <c r="F176" s="10"/>
    </row>
    <row r="177" spans="1:6" x14ac:dyDescent="0.25">
      <c r="A177" s="16"/>
      <c r="B177" s="10"/>
      <c r="C177" s="10"/>
      <c r="D177" s="10"/>
      <c r="E177" s="12"/>
      <c r="F177" s="10"/>
    </row>
    <row r="178" spans="1:6" x14ac:dyDescent="0.25">
      <c r="A178" s="16"/>
      <c r="B178" s="10"/>
      <c r="C178" s="10"/>
      <c r="D178" s="10"/>
      <c r="E178" s="12"/>
      <c r="F178" s="10"/>
    </row>
    <row r="179" spans="1:6" x14ac:dyDescent="0.25">
      <c r="A179" s="16"/>
      <c r="B179" s="10"/>
      <c r="C179" s="10"/>
      <c r="D179" s="10"/>
      <c r="E179" s="12"/>
      <c r="F179" s="10"/>
    </row>
    <row r="180" spans="1:6" x14ac:dyDescent="0.25">
      <c r="A180" s="16"/>
      <c r="B180" s="10"/>
      <c r="C180" s="10"/>
      <c r="D180" s="10"/>
      <c r="E180" s="12"/>
      <c r="F180" s="10"/>
    </row>
    <row r="181" spans="1:6" x14ac:dyDescent="0.25">
      <c r="A181" s="16"/>
      <c r="B181" s="10"/>
      <c r="C181" s="10"/>
      <c r="D181" s="10"/>
      <c r="E181" s="12"/>
      <c r="F181" s="10"/>
    </row>
    <row r="182" spans="1:6" x14ac:dyDescent="0.25">
      <c r="A182" s="16"/>
      <c r="B182" s="10"/>
      <c r="C182" s="10"/>
      <c r="D182" s="10"/>
      <c r="E182" s="12"/>
      <c r="F182" s="10"/>
    </row>
    <row r="183" spans="1:6" x14ac:dyDescent="0.25">
      <c r="A183" s="16"/>
      <c r="B183" s="10"/>
      <c r="C183" s="10"/>
      <c r="D183" s="10"/>
      <c r="E183" s="12"/>
      <c r="F183" s="10"/>
    </row>
    <row r="184" spans="1:6" x14ac:dyDescent="0.25">
      <c r="A184" s="16"/>
      <c r="B184" s="10"/>
      <c r="C184" s="10"/>
      <c r="D184" s="10"/>
      <c r="E184" s="12"/>
      <c r="F184" s="10"/>
    </row>
    <row r="185" spans="1:6" x14ac:dyDescent="0.25">
      <c r="A185" s="16"/>
      <c r="B185" s="10"/>
      <c r="C185" s="10"/>
      <c r="D185" s="10"/>
      <c r="E185" s="12"/>
      <c r="F185" s="10"/>
    </row>
    <row r="186" spans="1:6" x14ac:dyDescent="0.25">
      <c r="A186" s="16"/>
      <c r="B186" s="10"/>
      <c r="C186" s="10"/>
      <c r="D186" s="10"/>
      <c r="E186" s="12"/>
      <c r="F186" s="10"/>
    </row>
    <row r="187" spans="1:6" x14ac:dyDescent="0.25">
      <c r="A187" s="16"/>
      <c r="B187" s="10"/>
      <c r="C187" s="10"/>
      <c r="D187" s="10"/>
      <c r="E187" s="12"/>
      <c r="F187" s="10"/>
    </row>
    <row r="188" spans="1:6" x14ac:dyDescent="0.25">
      <c r="A188" s="16"/>
      <c r="B188" s="10"/>
      <c r="C188" s="10"/>
      <c r="D188" s="10"/>
      <c r="E188" s="12"/>
      <c r="F188" s="10"/>
    </row>
    <row r="189" spans="1:6" x14ac:dyDescent="0.25">
      <c r="A189" s="16"/>
      <c r="B189" s="10"/>
      <c r="C189" s="10"/>
      <c r="D189" s="10"/>
      <c r="E189" s="12"/>
      <c r="F189" s="10"/>
    </row>
    <row r="190" spans="1:6" x14ac:dyDescent="0.25">
      <c r="A190" s="16"/>
      <c r="B190" s="10"/>
      <c r="C190" s="10"/>
      <c r="D190" s="10"/>
      <c r="E190" s="12"/>
      <c r="F190" s="10"/>
    </row>
    <row r="191" spans="1:6" x14ac:dyDescent="0.25">
      <c r="A191" s="16"/>
      <c r="B191" s="10"/>
      <c r="C191" s="10"/>
      <c r="D191" s="10"/>
      <c r="E191" s="12"/>
      <c r="F191" s="10"/>
    </row>
    <row r="192" spans="1:6" x14ac:dyDescent="0.25">
      <c r="A192" s="16"/>
      <c r="B192" s="10"/>
      <c r="C192" s="10"/>
      <c r="D192" s="10"/>
      <c r="E192" s="12"/>
      <c r="F192" s="10"/>
    </row>
    <row r="193" spans="1:6" x14ac:dyDescent="0.25">
      <c r="A193" s="16"/>
      <c r="B193" s="10"/>
      <c r="C193" s="10"/>
      <c r="D193" s="10"/>
      <c r="E193" s="12"/>
      <c r="F193" s="10"/>
    </row>
    <row r="194" spans="1:6" x14ac:dyDescent="0.25">
      <c r="A194" s="16"/>
      <c r="B194" s="10"/>
      <c r="C194" s="10"/>
      <c r="D194" s="10"/>
      <c r="E194" s="12"/>
      <c r="F194" s="10"/>
    </row>
    <row r="195" spans="1:6" x14ac:dyDescent="0.25">
      <c r="A195" s="16"/>
      <c r="B195" s="10"/>
      <c r="C195" s="10"/>
      <c r="D195" s="10"/>
      <c r="E195" s="12"/>
      <c r="F195" s="10"/>
    </row>
    <row r="196" spans="1:6" x14ac:dyDescent="0.25">
      <c r="A196" s="16"/>
      <c r="B196" s="10"/>
      <c r="C196" s="10"/>
      <c r="D196" s="10"/>
      <c r="E196" s="12"/>
      <c r="F196" s="10"/>
    </row>
    <row r="197" spans="1:6" x14ac:dyDescent="0.25">
      <c r="A197" s="16"/>
      <c r="B197" s="10"/>
      <c r="C197" s="10"/>
      <c r="D197" s="10"/>
      <c r="E197" s="12"/>
      <c r="F197" s="10"/>
    </row>
    <row r="198" spans="1:6" x14ac:dyDescent="0.25">
      <c r="A198" s="16"/>
      <c r="B198" s="10"/>
      <c r="C198" s="10"/>
      <c r="D198" s="10"/>
      <c r="E198" s="12"/>
      <c r="F198" s="10"/>
    </row>
    <row r="199" spans="1:6" x14ac:dyDescent="0.25">
      <c r="A199" s="16"/>
      <c r="B199" s="10"/>
      <c r="C199" s="10"/>
      <c r="D199" s="10"/>
      <c r="E199" s="12"/>
      <c r="F199" s="10"/>
    </row>
    <row r="200" spans="1:6" x14ac:dyDescent="0.25">
      <c r="A200" s="16"/>
      <c r="B200" s="10"/>
      <c r="C200" s="10"/>
      <c r="D200" s="10"/>
      <c r="E200" s="12"/>
      <c r="F200" s="10"/>
    </row>
    <row r="201" spans="1:6" x14ac:dyDescent="0.25">
      <c r="A201" s="16"/>
      <c r="B201" s="10"/>
      <c r="C201" s="10"/>
      <c r="D201" s="10"/>
      <c r="E201" s="12"/>
      <c r="F201" s="10"/>
    </row>
    <row r="202" spans="1:6" x14ac:dyDescent="0.25">
      <c r="A202" s="16"/>
      <c r="B202" s="10"/>
      <c r="C202" s="10"/>
      <c r="D202" s="10"/>
      <c r="E202" s="12"/>
      <c r="F202" s="10"/>
    </row>
    <row r="203" spans="1:6" x14ac:dyDescent="0.25">
      <c r="A203" s="16"/>
      <c r="B203" s="10"/>
      <c r="C203" s="10"/>
      <c r="D203" s="10"/>
      <c r="E203" s="12"/>
      <c r="F203" s="10"/>
    </row>
    <row r="204" spans="1:6" x14ac:dyDescent="0.25">
      <c r="A204" s="16"/>
      <c r="B204" s="10"/>
      <c r="C204" s="10"/>
      <c r="D204" s="10"/>
      <c r="E204" s="12"/>
      <c r="F204" s="10"/>
    </row>
    <row r="205" spans="1:6" x14ac:dyDescent="0.25">
      <c r="A205" s="16"/>
      <c r="B205" s="10"/>
      <c r="C205" s="10"/>
      <c r="D205" s="10"/>
      <c r="E205" s="12"/>
      <c r="F205" s="10"/>
    </row>
    <row r="206" spans="1:6" x14ac:dyDescent="0.25">
      <c r="A206" s="16"/>
      <c r="B206" s="10"/>
      <c r="C206" s="10"/>
      <c r="D206" s="10"/>
      <c r="E206" s="12"/>
      <c r="F206" s="10"/>
    </row>
    <row r="207" spans="1:6" x14ac:dyDescent="0.25">
      <c r="A207" s="16"/>
      <c r="B207" s="10"/>
      <c r="C207" s="10"/>
      <c r="D207" s="10"/>
      <c r="E207" s="12"/>
      <c r="F207" s="10"/>
    </row>
    <row r="208" spans="1:6" x14ac:dyDescent="0.25">
      <c r="A208" s="16"/>
      <c r="B208" s="10"/>
      <c r="C208" s="10"/>
      <c r="D208" s="10"/>
      <c r="E208" s="12"/>
      <c r="F208" s="10"/>
    </row>
    <row r="209" spans="1:6" x14ac:dyDescent="0.25">
      <c r="A209" s="16"/>
      <c r="B209" s="10"/>
      <c r="C209" s="10"/>
      <c r="D209" s="10"/>
      <c r="E209" s="12"/>
      <c r="F209" s="10"/>
    </row>
    <row r="210" spans="1:6" x14ac:dyDescent="0.25">
      <c r="A210" s="16"/>
      <c r="B210" s="10"/>
      <c r="C210" s="10"/>
      <c r="D210" s="10"/>
      <c r="E210" s="12"/>
      <c r="F210" s="10"/>
    </row>
    <row r="211" spans="1:6" x14ac:dyDescent="0.25">
      <c r="A211" s="16"/>
      <c r="B211" s="10"/>
      <c r="C211" s="10"/>
      <c r="D211" s="10"/>
      <c r="E211" s="12"/>
      <c r="F211" s="10"/>
    </row>
    <row r="212" spans="1:6" x14ac:dyDescent="0.25">
      <c r="A212" s="16"/>
      <c r="B212" s="10"/>
      <c r="C212" s="10"/>
      <c r="D212" s="10"/>
      <c r="E212" s="12"/>
      <c r="F212" s="10"/>
    </row>
    <row r="213" spans="1:6" x14ac:dyDescent="0.25">
      <c r="A213" s="16"/>
      <c r="B213" s="10"/>
      <c r="C213" s="10"/>
      <c r="D213" s="10"/>
      <c r="E213" s="12"/>
      <c r="F213" s="10"/>
    </row>
    <row r="214" spans="1:6" x14ac:dyDescent="0.25">
      <c r="A214" s="16"/>
      <c r="B214" s="10"/>
      <c r="C214" s="10"/>
      <c r="D214" s="10"/>
      <c r="E214" s="12"/>
      <c r="F214" s="10"/>
    </row>
    <row r="215" spans="1:6" x14ac:dyDescent="0.25">
      <c r="A215" s="16"/>
      <c r="B215" s="10"/>
      <c r="C215" s="10"/>
      <c r="D215" s="10"/>
      <c r="E215" s="12"/>
      <c r="F215" s="10"/>
    </row>
    <row r="216" spans="1:6" x14ac:dyDescent="0.25">
      <c r="A216" s="16"/>
      <c r="B216" s="10"/>
      <c r="C216" s="10"/>
      <c r="D216" s="10"/>
      <c r="E216" s="12"/>
      <c r="F216" s="10"/>
    </row>
    <row r="217" spans="1:6" x14ac:dyDescent="0.25">
      <c r="A217" s="16"/>
      <c r="B217" s="10"/>
      <c r="C217" s="10"/>
      <c r="D217" s="10"/>
      <c r="E217" s="12"/>
      <c r="F217" s="10"/>
    </row>
    <row r="218" spans="1:6" x14ac:dyDescent="0.25">
      <c r="A218" s="16"/>
      <c r="B218" s="10"/>
      <c r="C218" s="10"/>
      <c r="D218" s="10"/>
      <c r="E218" s="12"/>
      <c r="F218" s="10"/>
    </row>
    <row r="219" spans="1:6" x14ac:dyDescent="0.25">
      <c r="A219" s="16"/>
      <c r="B219" s="10"/>
      <c r="C219" s="10"/>
      <c r="D219" s="10"/>
      <c r="E219" s="12"/>
      <c r="F219" s="10"/>
    </row>
    <row r="220" spans="1:6" x14ac:dyDescent="0.25">
      <c r="A220" s="16"/>
      <c r="B220" s="10"/>
      <c r="C220" s="10"/>
      <c r="D220" s="10"/>
      <c r="E220" s="12"/>
      <c r="F220" s="10"/>
    </row>
    <row r="221" spans="1:6" x14ac:dyDescent="0.25">
      <c r="A221" s="16"/>
      <c r="B221" s="10"/>
      <c r="C221" s="10"/>
      <c r="D221" s="10"/>
      <c r="E221" s="12"/>
      <c r="F221" s="10"/>
    </row>
    <row r="222" spans="1:6" x14ac:dyDescent="0.25">
      <c r="A222" s="16"/>
      <c r="B222" s="10"/>
      <c r="C222" s="10"/>
      <c r="D222" s="10"/>
      <c r="E222" s="12"/>
      <c r="F222" s="10"/>
    </row>
    <row r="223" spans="1:6" x14ac:dyDescent="0.25">
      <c r="A223" s="16"/>
      <c r="B223" s="10"/>
      <c r="C223" s="10"/>
      <c r="D223" s="10"/>
      <c r="E223" s="12"/>
      <c r="F223" s="10"/>
    </row>
    <row r="224" spans="1:6" x14ac:dyDescent="0.25">
      <c r="A224" s="16"/>
      <c r="B224" s="10"/>
      <c r="C224" s="10"/>
      <c r="D224" s="10"/>
      <c r="E224" s="12"/>
      <c r="F224" s="10"/>
    </row>
    <row r="225" spans="1:6" x14ac:dyDescent="0.25">
      <c r="A225" s="16"/>
      <c r="B225" s="10"/>
      <c r="C225" s="10"/>
      <c r="D225" s="10"/>
      <c r="E225" s="12"/>
      <c r="F225" s="10"/>
    </row>
    <row r="226" spans="1:6" x14ac:dyDescent="0.25">
      <c r="A226" s="16"/>
      <c r="B226" s="10"/>
      <c r="C226" s="10"/>
      <c r="D226" s="10"/>
      <c r="E226" s="12"/>
      <c r="F226" s="10"/>
    </row>
    <row r="227" spans="1:6" x14ac:dyDescent="0.25">
      <c r="A227" s="16"/>
      <c r="B227" s="10"/>
      <c r="C227" s="10"/>
      <c r="D227" s="10"/>
      <c r="E227" s="12"/>
      <c r="F227" s="10"/>
    </row>
    <row r="228" spans="1:6" x14ac:dyDescent="0.25">
      <c r="A228" s="16"/>
      <c r="B228" s="10"/>
      <c r="C228" s="10"/>
      <c r="D228" s="10"/>
      <c r="E228" s="12"/>
      <c r="F228" s="10"/>
    </row>
    <row r="229" spans="1:6" x14ac:dyDescent="0.25">
      <c r="A229" s="16"/>
      <c r="B229" s="10"/>
      <c r="C229" s="10"/>
      <c r="D229" s="10"/>
      <c r="E229" s="12"/>
      <c r="F229" s="10"/>
    </row>
    <row r="230" spans="1:6" x14ac:dyDescent="0.25">
      <c r="A230" s="16"/>
      <c r="B230" s="10"/>
      <c r="C230" s="10"/>
      <c r="D230" s="10"/>
      <c r="E230" s="12"/>
      <c r="F230" s="10"/>
    </row>
    <row r="231" spans="1:6" x14ac:dyDescent="0.25">
      <c r="A231" s="16"/>
      <c r="B231" s="10"/>
      <c r="C231" s="10"/>
      <c r="D231" s="10"/>
      <c r="E231" s="12"/>
      <c r="F231" s="10"/>
    </row>
    <row r="232" spans="1:6" x14ac:dyDescent="0.25">
      <c r="A232" s="16"/>
      <c r="B232" s="10"/>
      <c r="C232" s="10"/>
      <c r="D232" s="10"/>
      <c r="E232" s="12"/>
      <c r="F232" s="10"/>
    </row>
    <row r="233" spans="1:6" x14ac:dyDescent="0.25">
      <c r="A233" s="16"/>
      <c r="B233" s="10"/>
      <c r="C233" s="10"/>
      <c r="D233" s="10"/>
      <c r="E233" s="12"/>
      <c r="F233" s="10"/>
    </row>
    <row r="234" spans="1:6" x14ac:dyDescent="0.25">
      <c r="A234" s="16"/>
      <c r="B234" s="10"/>
      <c r="C234" s="10"/>
      <c r="D234" s="10"/>
      <c r="E234" s="12"/>
      <c r="F234" s="10"/>
    </row>
    <row r="235" spans="1:6" x14ac:dyDescent="0.25">
      <c r="A235" s="16"/>
      <c r="B235" s="10"/>
      <c r="C235" s="10"/>
      <c r="D235" s="10"/>
      <c r="E235" s="12"/>
      <c r="F235" s="10"/>
    </row>
    <row r="236" spans="1:6" x14ac:dyDescent="0.25">
      <c r="A236" s="16"/>
      <c r="B236" s="10"/>
      <c r="C236" s="10"/>
      <c r="D236" s="10"/>
      <c r="E236" s="12"/>
      <c r="F236" s="10"/>
    </row>
    <row r="237" spans="1:6" x14ac:dyDescent="0.25">
      <c r="A237" s="16"/>
      <c r="B237" s="10"/>
      <c r="C237" s="10"/>
      <c r="D237" s="10"/>
      <c r="E237" s="12"/>
      <c r="F237" s="10"/>
    </row>
    <row r="238" spans="1:6" x14ac:dyDescent="0.25">
      <c r="A238" s="16"/>
      <c r="B238" s="10"/>
      <c r="C238" s="10"/>
      <c r="D238" s="10"/>
      <c r="E238" s="12"/>
      <c r="F238" s="10"/>
    </row>
    <row r="239" spans="1:6" x14ac:dyDescent="0.25">
      <c r="A239" s="16"/>
      <c r="B239" s="10"/>
      <c r="C239" s="10"/>
      <c r="D239" s="10"/>
      <c r="E239" s="12"/>
      <c r="F239" s="10"/>
    </row>
    <row r="240" spans="1:6" x14ac:dyDescent="0.25">
      <c r="A240" s="16"/>
      <c r="B240" s="10"/>
      <c r="C240" s="10"/>
      <c r="D240" s="10"/>
      <c r="E240" s="12"/>
      <c r="F240" s="10"/>
    </row>
    <row r="241" spans="1:6" x14ac:dyDescent="0.25">
      <c r="A241" s="16"/>
      <c r="B241" s="10"/>
      <c r="C241" s="10"/>
      <c r="D241" s="10"/>
      <c r="E241" s="12"/>
      <c r="F241" s="10"/>
    </row>
    <row r="242" spans="1:6" x14ac:dyDescent="0.25">
      <c r="A242" s="16"/>
      <c r="B242" s="10"/>
      <c r="C242" s="10"/>
      <c r="D242" s="10"/>
      <c r="E242" s="12"/>
      <c r="F242" s="10"/>
    </row>
    <row r="243" spans="1:6" x14ac:dyDescent="0.25">
      <c r="A243" s="16"/>
      <c r="B243" s="10"/>
      <c r="C243" s="10"/>
      <c r="D243" s="10"/>
      <c r="E243" s="12"/>
      <c r="F243" s="10"/>
    </row>
    <row r="244" spans="1:6" x14ac:dyDescent="0.25">
      <c r="A244" s="16"/>
      <c r="B244" s="10"/>
      <c r="C244" s="10"/>
      <c r="D244" s="10"/>
      <c r="E244" s="12"/>
      <c r="F244" s="10"/>
    </row>
    <row r="245" spans="1:6" x14ac:dyDescent="0.25">
      <c r="A245" s="16"/>
      <c r="B245" s="10"/>
      <c r="C245" s="10"/>
      <c r="D245" s="10"/>
      <c r="E245" s="12"/>
      <c r="F245" s="10"/>
    </row>
    <row r="246" spans="1:6" x14ac:dyDescent="0.25">
      <c r="A246" s="16"/>
      <c r="B246" s="10"/>
      <c r="C246" s="10"/>
      <c r="D246" s="10"/>
      <c r="E246" s="12"/>
      <c r="F246" s="10"/>
    </row>
    <row r="247" spans="1:6" x14ac:dyDescent="0.25">
      <c r="A247" s="16"/>
      <c r="B247" s="10"/>
      <c r="C247" s="10"/>
      <c r="D247" s="10"/>
      <c r="E247" s="12"/>
      <c r="F247" s="10"/>
    </row>
    <row r="248" spans="1:6" x14ac:dyDescent="0.25">
      <c r="A248" s="16"/>
      <c r="B248" s="10"/>
      <c r="C248" s="10"/>
      <c r="D248" s="10"/>
      <c r="E248" s="12"/>
      <c r="F248" s="10"/>
    </row>
    <row r="249" spans="1:6" x14ac:dyDescent="0.25">
      <c r="A249" s="16"/>
      <c r="B249" s="10"/>
      <c r="C249" s="10"/>
      <c r="D249" s="10"/>
      <c r="E249" s="12"/>
      <c r="F249" s="10"/>
    </row>
    <row r="250" spans="1:6" x14ac:dyDescent="0.25">
      <c r="A250" s="16"/>
      <c r="B250" s="10"/>
      <c r="C250" s="10"/>
      <c r="D250" s="10"/>
      <c r="E250" s="12"/>
      <c r="F250" s="10"/>
    </row>
    <row r="251" spans="1:6" x14ac:dyDescent="0.25">
      <c r="A251" s="16"/>
      <c r="B251" s="10"/>
      <c r="C251" s="10"/>
      <c r="D251" s="10"/>
      <c r="E251" s="12"/>
      <c r="F251" s="10"/>
    </row>
    <row r="252" spans="1:6" x14ac:dyDescent="0.25">
      <c r="A252" s="16"/>
      <c r="B252" s="10"/>
      <c r="C252" s="10"/>
      <c r="D252" s="10"/>
      <c r="E252" s="12"/>
      <c r="F252" s="10"/>
    </row>
    <row r="253" spans="1:6" x14ac:dyDescent="0.25">
      <c r="A253" s="16"/>
      <c r="B253" s="10"/>
      <c r="C253" s="10"/>
      <c r="D253" s="10"/>
      <c r="E253" s="12"/>
      <c r="F253" s="10"/>
    </row>
    <row r="254" spans="1:6" x14ac:dyDescent="0.25">
      <c r="A254" s="16"/>
      <c r="B254" s="10"/>
      <c r="C254" s="10"/>
      <c r="D254" s="10"/>
      <c r="E254" s="12"/>
      <c r="F254" s="10"/>
    </row>
    <row r="255" spans="1:6" x14ac:dyDescent="0.25">
      <c r="A255" s="16"/>
      <c r="B255" s="10"/>
      <c r="C255" s="10"/>
      <c r="D255" s="10"/>
      <c r="E255" s="12"/>
      <c r="F255" s="10"/>
    </row>
    <row r="256" spans="1:6" x14ac:dyDescent="0.25">
      <c r="A256" s="16"/>
      <c r="B256" s="10"/>
      <c r="C256" s="10"/>
      <c r="D256" s="10"/>
      <c r="E256" s="12"/>
      <c r="F256" s="10"/>
    </row>
    <row r="257" spans="1:6" x14ac:dyDescent="0.25">
      <c r="A257" s="16"/>
      <c r="B257" s="10"/>
      <c r="C257" s="10"/>
      <c r="D257" s="10"/>
      <c r="E257" s="12"/>
      <c r="F257" s="10"/>
    </row>
    <row r="258" spans="1:6" x14ac:dyDescent="0.25">
      <c r="A258" s="16"/>
      <c r="B258" s="10"/>
      <c r="C258" s="10"/>
      <c r="D258" s="10"/>
      <c r="E258" s="12"/>
      <c r="F258" s="10"/>
    </row>
    <row r="259" spans="1:6" x14ac:dyDescent="0.25">
      <c r="A259" s="16"/>
      <c r="B259" s="10"/>
      <c r="C259" s="10"/>
      <c r="D259" s="10"/>
      <c r="E259" s="12"/>
      <c r="F259" s="10"/>
    </row>
    <row r="260" spans="1:6" x14ac:dyDescent="0.25">
      <c r="A260" s="16"/>
      <c r="B260" s="10"/>
      <c r="C260" s="10"/>
      <c r="D260" s="10"/>
      <c r="E260" s="12"/>
      <c r="F260" s="10"/>
    </row>
    <row r="261" spans="1:6" x14ac:dyDescent="0.25">
      <c r="A261" s="16"/>
      <c r="B261" s="10"/>
      <c r="C261" s="10"/>
      <c r="D261" s="10"/>
      <c r="E261" s="12"/>
      <c r="F261" s="10"/>
    </row>
    <row r="262" spans="1:6" x14ac:dyDescent="0.25">
      <c r="A262" s="16"/>
      <c r="B262" s="10"/>
      <c r="C262" s="10"/>
      <c r="D262" s="10"/>
      <c r="E262" s="12"/>
      <c r="F262" s="10"/>
    </row>
    <row r="263" spans="1:6" x14ac:dyDescent="0.25">
      <c r="A263" s="16"/>
      <c r="B263" s="10"/>
      <c r="C263" s="10"/>
      <c r="D263" s="10"/>
      <c r="E263" s="12"/>
      <c r="F263" s="10"/>
    </row>
    <row r="264" spans="1:6" x14ac:dyDescent="0.25">
      <c r="A264" s="16"/>
      <c r="B264" s="10"/>
      <c r="C264" s="10"/>
      <c r="D264" s="10"/>
      <c r="E264" s="12"/>
      <c r="F264" s="10"/>
    </row>
    <row r="265" spans="1:6" x14ac:dyDescent="0.25">
      <c r="A265" s="16"/>
      <c r="B265" s="10"/>
      <c r="C265" s="10"/>
      <c r="D265" s="10"/>
      <c r="E265" s="12"/>
      <c r="F265" s="10"/>
    </row>
    <row r="266" spans="1:6" x14ac:dyDescent="0.25">
      <c r="A266" s="16"/>
      <c r="B266" s="10"/>
      <c r="C266" s="10"/>
      <c r="D266" s="10"/>
      <c r="E266" s="12"/>
      <c r="F266" s="10"/>
    </row>
    <row r="267" spans="1:6" x14ac:dyDescent="0.25">
      <c r="A267" s="16"/>
      <c r="B267" s="10"/>
      <c r="C267" s="10"/>
      <c r="D267" s="10"/>
      <c r="E267" s="12"/>
      <c r="F267" s="10"/>
    </row>
    <row r="268" spans="1:6" x14ac:dyDescent="0.25">
      <c r="A268" s="16"/>
      <c r="B268" s="10"/>
      <c r="C268" s="10"/>
      <c r="D268" s="10"/>
      <c r="E268" s="12"/>
      <c r="F268" s="10"/>
    </row>
    <row r="269" spans="1:6" x14ac:dyDescent="0.25">
      <c r="A269" s="16"/>
      <c r="B269" s="10"/>
      <c r="C269" s="10"/>
      <c r="D269" s="10"/>
      <c r="E269" s="12"/>
      <c r="F269" s="10"/>
    </row>
    <row r="270" spans="1:6" x14ac:dyDescent="0.25">
      <c r="A270" s="16"/>
      <c r="B270" s="10"/>
      <c r="C270" s="10"/>
      <c r="D270" s="10"/>
      <c r="E270" s="12"/>
      <c r="F270" s="10"/>
    </row>
    <row r="271" spans="1:6" x14ac:dyDescent="0.25">
      <c r="A271" s="16"/>
      <c r="B271" s="10"/>
      <c r="C271" s="10"/>
      <c r="D271" s="10"/>
      <c r="E271" s="12"/>
      <c r="F271" s="10"/>
    </row>
    <row r="272" spans="1:6" x14ac:dyDescent="0.25">
      <c r="A272" s="16"/>
      <c r="B272" s="10"/>
      <c r="C272" s="10"/>
      <c r="D272" s="10"/>
      <c r="E272" s="12"/>
      <c r="F272" s="10"/>
    </row>
    <row r="273" spans="1:6" x14ac:dyDescent="0.25">
      <c r="A273" s="16"/>
      <c r="B273" s="10"/>
      <c r="C273" s="10"/>
      <c r="D273" s="10"/>
      <c r="E273" s="12"/>
      <c r="F273" s="10"/>
    </row>
    <row r="274" spans="1:6" x14ac:dyDescent="0.25">
      <c r="A274" s="16"/>
      <c r="B274" s="10"/>
      <c r="C274" s="10"/>
      <c r="D274" s="10"/>
      <c r="E274" s="12"/>
      <c r="F274" s="10"/>
    </row>
    <row r="275" spans="1:6" x14ac:dyDescent="0.25">
      <c r="A275" s="16"/>
      <c r="B275" s="10"/>
      <c r="C275" s="10"/>
      <c r="D275" s="10"/>
      <c r="E275" s="12"/>
      <c r="F275" s="10"/>
    </row>
    <row r="276" spans="1:6" x14ac:dyDescent="0.25">
      <c r="A276" s="16"/>
      <c r="B276" s="10"/>
      <c r="C276" s="10"/>
      <c r="D276" s="10"/>
      <c r="E276" s="12"/>
      <c r="F276" s="10"/>
    </row>
    <row r="277" spans="1:6" x14ac:dyDescent="0.25">
      <c r="A277" s="16"/>
      <c r="B277" s="10"/>
      <c r="C277" s="10"/>
      <c r="D277" s="10"/>
      <c r="E277" s="12"/>
      <c r="F277" s="10"/>
    </row>
    <row r="278" spans="1:6" x14ac:dyDescent="0.25">
      <c r="A278" s="16"/>
      <c r="B278" s="10"/>
      <c r="C278" s="10"/>
      <c r="D278" s="10"/>
      <c r="E278" s="12"/>
      <c r="F278" s="10"/>
    </row>
    <row r="279" spans="1:6" x14ac:dyDescent="0.25">
      <c r="A279" s="16"/>
      <c r="B279" s="10"/>
      <c r="C279" s="10"/>
      <c r="D279" s="10"/>
      <c r="E279" s="12"/>
      <c r="F279" s="10"/>
    </row>
    <row r="280" spans="1:6" x14ac:dyDescent="0.25">
      <c r="A280" s="16"/>
      <c r="B280" s="10"/>
      <c r="C280" s="10"/>
      <c r="D280" s="10"/>
      <c r="E280" s="12"/>
      <c r="F280" s="10"/>
    </row>
    <row r="281" spans="1:6" x14ac:dyDescent="0.25">
      <c r="A281" s="16"/>
      <c r="B281" s="10"/>
      <c r="C281" s="10"/>
      <c r="D281" s="10"/>
      <c r="E281" s="12"/>
      <c r="F281" s="10"/>
    </row>
    <row r="282" spans="1:6" x14ac:dyDescent="0.25">
      <c r="A282" s="16"/>
      <c r="B282" s="10"/>
      <c r="C282" s="10"/>
      <c r="D282" s="10"/>
      <c r="E282" s="12"/>
      <c r="F282" s="10"/>
    </row>
    <row r="283" spans="1:6" x14ac:dyDescent="0.25">
      <c r="A283" s="16"/>
      <c r="B283" s="10"/>
      <c r="C283" s="10"/>
      <c r="D283" s="10"/>
      <c r="E283" s="12"/>
      <c r="F283" s="10"/>
    </row>
    <row r="284" spans="1:6" x14ac:dyDescent="0.25">
      <c r="A284" s="16"/>
      <c r="B284" s="10"/>
      <c r="C284" s="10"/>
      <c r="D284" s="10"/>
      <c r="E284" s="12"/>
      <c r="F284" s="10"/>
    </row>
    <row r="285" spans="1:6" x14ac:dyDescent="0.25">
      <c r="A285" s="16"/>
      <c r="B285" s="10"/>
      <c r="C285" s="10"/>
      <c r="D285" s="10"/>
      <c r="E285" s="12"/>
      <c r="F285" s="10"/>
    </row>
    <row r="286" spans="1:6" x14ac:dyDescent="0.25">
      <c r="A286" s="16"/>
      <c r="B286" s="10"/>
      <c r="C286" s="10"/>
      <c r="D286" s="10"/>
      <c r="E286" s="12"/>
      <c r="F286" s="10"/>
    </row>
    <row r="287" spans="1:6" x14ac:dyDescent="0.25">
      <c r="A287" s="16"/>
      <c r="B287" s="10"/>
      <c r="C287" s="10"/>
      <c r="D287" s="10"/>
      <c r="E287" s="12"/>
      <c r="F287" s="10"/>
    </row>
    <row r="288" spans="1:6" x14ac:dyDescent="0.25">
      <c r="A288" s="16"/>
      <c r="B288" s="10"/>
      <c r="C288" s="10"/>
      <c r="D288" s="10"/>
      <c r="E288" s="12"/>
      <c r="F288" s="10"/>
    </row>
    <row r="289" spans="1:6" x14ac:dyDescent="0.25">
      <c r="A289" s="16"/>
      <c r="B289" s="10"/>
      <c r="C289" s="10"/>
      <c r="D289" s="10"/>
      <c r="E289" s="12"/>
      <c r="F289" s="10"/>
    </row>
    <row r="290" spans="1:6" x14ac:dyDescent="0.25">
      <c r="A290" s="16"/>
      <c r="B290" s="10"/>
      <c r="C290" s="10"/>
      <c r="D290" s="10"/>
      <c r="E290" s="12"/>
      <c r="F290" s="10"/>
    </row>
    <row r="291" spans="1:6" x14ac:dyDescent="0.25">
      <c r="A291" s="16"/>
      <c r="B291" s="10"/>
      <c r="C291" s="10"/>
      <c r="D291" s="10"/>
      <c r="E291" s="12"/>
      <c r="F291" s="10"/>
    </row>
    <row r="292" spans="1:6" x14ac:dyDescent="0.25">
      <c r="A292" s="16"/>
      <c r="B292" s="10"/>
      <c r="C292" s="10"/>
      <c r="D292" s="10"/>
      <c r="E292" s="12"/>
      <c r="F292" s="10"/>
    </row>
    <row r="293" spans="1:6" x14ac:dyDescent="0.25">
      <c r="A293" s="16"/>
      <c r="B293" s="10"/>
      <c r="C293" s="10"/>
      <c r="D293" s="10"/>
      <c r="E293" s="12"/>
      <c r="F293" s="10"/>
    </row>
    <row r="294" spans="1:6" x14ac:dyDescent="0.25">
      <c r="A294" s="16"/>
      <c r="B294" s="10"/>
      <c r="C294" s="10"/>
      <c r="D294" s="10"/>
      <c r="E294" s="12"/>
      <c r="F294" s="10"/>
    </row>
    <row r="295" spans="1:6" x14ac:dyDescent="0.25">
      <c r="A295" s="16"/>
      <c r="B295" s="10"/>
      <c r="C295" s="10"/>
      <c r="D295" s="10"/>
      <c r="E295" s="12"/>
      <c r="F295" s="10"/>
    </row>
    <row r="296" spans="1:6" x14ac:dyDescent="0.25">
      <c r="A296" s="16"/>
      <c r="B296" s="10"/>
      <c r="C296" s="10"/>
      <c r="D296" s="10"/>
      <c r="E296" s="12"/>
      <c r="F296" s="10"/>
    </row>
    <row r="297" spans="1:6" x14ac:dyDescent="0.25">
      <c r="A297" s="16"/>
      <c r="B297" s="10"/>
      <c r="C297" s="10"/>
      <c r="D297" s="10"/>
      <c r="E297" s="12"/>
      <c r="F297" s="10"/>
    </row>
    <row r="298" spans="1:6" x14ac:dyDescent="0.25">
      <c r="A298" s="16"/>
      <c r="B298" s="10"/>
      <c r="C298" s="10"/>
      <c r="D298" s="10"/>
      <c r="E298" s="12"/>
      <c r="F298" s="10"/>
    </row>
    <row r="299" spans="1:6" x14ac:dyDescent="0.25">
      <c r="A299" s="16"/>
      <c r="B299" s="10"/>
      <c r="C299" s="10"/>
      <c r="D299" s="10"/>
      <c r="E299" s="12"/>
      <c r="F299" s="10"/>
    </row>
    <row r="300" spans="1:6" x14ac:dyDescent="0.25">
      <c r="A300" s="16"/>
      <c r="B300" s="10"/>
      <c r="C300" s="10"/>
      <c r="D300" s="10"/>
      <c r="E300" s="12"/>
      <c r="F300" s="10"/>
    </row>
    <row r="301" spans="1:6" x14ac:dyDescent="0.25">
      <c r="A301" s="16"/>
      <c r="B301" s="10"/>
      <c r="C301" s="10"/>
      <c r="D301" s="10"/>
      <c r="E301" s="12"/>
      <c r="F301" s="10"/>
    </row>
    <row r="302" spans="1:6" x14ac:dyDescent="0.25">
      <c r="A302" s="16"/>
      <c r="B302" s="10"/>
      <c r="C302" s="10"/>
      <c r="D302" s="10"/>
      <c r="E302" s="12"/>
      <c r="F302" s="10"/>
    </row>
    <row r="303" spans="1:6" x14ac:dyDescent="0.25">
      <c r="A303" s="16"/>
      <c r="B303" s="10"/>
      <c r="C303" s="10"/>
      <c r="D303" s="10"/>
      <c r="E303" s="12"/>
      <c r="F303" s="10"/>
    </row>
    <row r="304" spans="1:6" x14ac:dyDescent="0.25">
      <c r="A304" s="16"/>
      <c r="B304" s="10"/>
      <c r="C304" s="10"/>
      <c r="D304" s="10"/>
      <c r="E304" s="12"/>
      <c r="F304" s="10"/>
    </row>
    <row r="305" spans="1:6" x14ac:dyDescent="0.25">
      <c r="A305" s="16"/>
      <c r="B305" s="10"/>
      <c r="C305" s="10"/>
      <c r="D305" s="10"/>
      <c r="E305" s="12"/>
      <c r="F305" s="10"/>
    </row>
    <row r="306" spans="1:6" x14ac:dyDescent="0.25">
      <c r="A306" s="16"/>
      <c r="B306" s="10"/>
      <c r="C306" s="10"/>
      <c r="D306" s="10"/>
      <c r="E306" s="12"/>
      <c r="F306" s="10"/>
    </row>
    <row r="307" spans="1:6" x14ac:dyDescent="0.25">
      <c r="A307" s="16"/>
      <c r="B307" s="10"/>
      <c r="C307" s="10"/>
      <c r="D307" s="10"/>
      <c r="E307" s="12"/>
      <c r="F307" s="10"/>
    </row>
    <row r="308" spans="1:6" x14ac:dyDescent="0.25">
      <c r="A308" s="16"/>
      <c r="B308" s="10"/>
      <c r="C308" s="10"/>
      <c r="D308" s="10"/>
      <c r="E308" s="12"/>
      <c r="F308" s="10"/>
    </row>
    <row r="309" spans="1:6" x14ac:dyDescent="0.25">
      <c r="A309" s="16"/>
      <c r="B309" s="10"/>
      <c r="C309" s="10"/>
      <c r="D309" s="10"/>
      <c r="E309" s="12"/>
      <c r="F309" s="10"/>
    </row>
    <row r="310" spans="1:6" x14ac:dyDescent="0.25">
      <c r="A310" s="16"/>
      <c r="B310" s="10"/>
      <c r="C310" s="10"/>
      <c r="D310" s="10"/>
      <c r="E310" s="12"/>
      <c r="F310" s="10"/>
    </row>
    <row r="311" spans="1:6" x14ac:dyDescent="0.25">
      <c r="A311" s="16"/>
      <c r="B311" s="10"/>
      <c r="C311" s="10"/>
      <c r="D311" s="10"/>
      <c r="E311" s="12"/>
      <c r="F311" s="10"/>
    </row>
    <row r="312" spans="1:6" x14ac:dyDescent="0.25">
      <c r="A312" s="16"/>
      <c r="B312" s="10"/>
      <c r="C312" s="10"/>
      <c r="D312" s="10"/>
      <c r="E312" s="12"/>
      <c r="F312" s="10"/>
    </row>
    <row r="313" spans="1:6" x14ac:dyDescent="0.25">
      <c r="A313" s="16"/>
      <c r="B313" s="10"/>
      <c r="C313" s="10"/>
      <c r="D313" s="10"/>
      <c r="E313" s="12"/>
      <c r="F313" s="10"/>
    </row>
    <row r="314" spans="1:6" x14ac:dyDescent="0.25">
      <c r="A314" s="16"/>
      <c r="B314" s="10"/>
      <c r="C314" s="10"/>
      <c r="D314" s="10"/>
      <c r="E314" s="12"/>
      <c r="F314" s="10"/>
    </row>
    <row r="315" spans="1:6" x14ac:dyDescent="0.25">
      <c r="A315" s="16"/>
      <c r="B315" s="10"/>
      <c r="C315" s="10"/>
      <c r="D315" s="10"/>
      <c r="E315" s="12"/>
      <c r="F315" s="10"/>
    </row>
    <row r="316" spans="1:6" x14ac:dyDescent="0.25">
      <c r="A316" s="16"/>
      <c r="B316" s="10"/>
      <c r="C316" s="10"/>
      <c r="D316" s="10"/>
      <c r="E316" s="12"/>
      <c r="F316" s="10"/>
    </row>
    <row r="317" spans="1:6" x14ac:dyDescent="0.25">
      <c r="A317" s="16"/>
      <c r="B317" s="10"/>
      <c r="C317" s="10"/>
      <c r="D317" s="10"/>
      <c r="E317" s="12"/>
      <c r="F317" s="10"/>
    </row>
    <row r="318" spans="1:6" x14ac:dyDescent="0.25">
      <c r="A318" s="16"/>
      <c r="B318" s="10"/>
      <c r="C318" s="10"/>
      <c r="D318" s="10"/>
      <c r="E318" s="12"/>
      <c r="F318" s="10"/>
    </row>
    <row r="319" spans="1:6" x14ac:dyDescent="0.25">
      <c r="A319" s="16"/>
      <c r="B319" s="10"/>
      <c r="C319" s="10"/>
      <c r="D319" s="10"/>
      <c r="E319" s="12"/>
      <c r="F319" s="10"/>
    </row>
    <row r="320" spans="1:6" x14ac:dyDescent="0.25">
      <c r="A320" s="16"/>
      <c r="B320" s="10"/>
      <c r="C320" s="10"/>
      <c r="D320" s="10"/>
      <c r="E320" s="12"/>
      <c r="F320" s="10"/>
    </row>
    <row r="321" spans="1:6" x14ac:dyDescent="0.25">
      <c r="A321" s="16"/>
      <c r="B321" s="10"/>
      <c r="C321" s="10"/>
      <c r="D321" s="10"/>
      <c r="E321" s="12"/>
      <c r="F321" s="10"/>
    </row>
    <row r="322" spans="1:6" x14ac:dyDescent="0.25">
      <c r="A322" s="16"/>
      <c r="B322" s="10"/>
      <c r="C322" s="10"/>
      <c r="D322" s="10"/>
      <c r="E322" s="12"/>
      <c r="F322" s="10"/>
    </row>
    <row r="323" spans="1:6" x14ac:dyDescent="0.25">
      <c r="A323" s="16"/>
      <c r="B323" s="10"/>
      <c r="C323" s="10"/>
      <c r="D323" s="10"/>
      <c r="E323" s="12"/>
      <c r="F323" s="10"/>
    </row>
    <row r="324" spans="1:6" x14ac:dyDescent="0.25">
      <c r="A324" s="16"/>
      <c r="B324" s="10"/>
      <c r="C324" s="10"/>
      <c r="D324" s="10"/>
      <c r="E324" s="12"/>
      <c r="F324" s="10"/>
    </row>
    <row r="325" spans="1:6" x14ac:dyDescent="0.25">
      <c r="A325" s="16"/>
      <c r="B325" s="10"/>
      <c r="C325" s="10"/>
      <c r="D325" s="10"/>
      <c r="E325" s="12"/>
      <c r="F325" s="10"/>
    </row>
    <row r="326" spans="1:6" x14ac:dyDescent="0.25">
      <c r="A326" s="16"/>
      <c r="B326" s="10"/>
      <c r="C326" s="10"/>
      <c r="D326" s="10"/>
      <c r="E326" s="12"/>
      <c r="F326" s="10"/>
    </row>
    <row r="327" spans="1:6" x14ac:dyDescent="0.25">
      <c r="A327" s="16"/>
      <c r="B327" s="10"/>
      <c r="C327" s="10"/>
      <c r="D327" s="10"/>
      <c r="E327" s="12"/>
      <c r="F327" s="10"/>
    </row>
    <row r="328" spans="1:6" x14ac:dyDescent="0.25">
      <c r="A328" s="16"/>
      <c r="B328" s="10"/>
      <c r="C328" s="10"/>
      <c r="D328" s="10"/>
      <c r="E328" s="12"/>
      <c r="F328" s="10"/>
    </row>
    <row r="329" spans="1:6" x14ac:dyDescent="0.25">
      <c r="A329" s="16"/>
      <c r="B329" s="10"/>
      <c r="C329" s="10"/>
      <c r="D329" s="10"/>
      <c r="E329" s="12"/>
      <c r="F329" s="10"/>
    </row>
    <row r="330" spans="1:6" x14ac:dyDescent="0.25">
      <c r="A330" s="16"/>
      <c r="B330" s="10"/>
      <c r="C330" s="10"/>
      <c r="D330" s="10"/>
      <c r="E330" s="12"/>
      <c r="F330" s="10"/>
    </row>
    <row r="331" spans="1:6" x14ac:dyDescent="0.25">
      <c r="A331" s="16"/>
      <c r="B331" s="10"/>
      <c r="C331" s="10"/>
      <c r="D331" s="10"/>
      <c r="E331" s="12"/>
      <c r="F331" s="10"/>
    </row>
    <row r="332" spans="1:6" x14ac:dyDescent="0.25">
      <c r="A332" s="16"/>
      <c r="B332" s="10"/>
      <c r="C332" s="10"/>
      <c r="D332" s="10"/>
      <c r="E332" s="12"/>
      <c r="F332" s="10"/>
    </row>
    <row r="333" spans="1:6" x14ac:dyDescent="0.25">
      <c r="A333" s="16"/>
      <c r="B333" s="10"/>
      <c r="C333" s="10"/>
      <c r="D333" s="10"/>
      <c r="E333" s="12"/>
      <c r="F333" s="10"/>
    </row>
    <row r="334" spans="1:6" x14ac:dyDescent="0.25">
      <c r="A334" s="16"/>
      <c r="B334" s="10"/>
      <c r="C334" s="10"/>
      <c r="D334" s="10"/>
      <c r="E334" s="12"/>
      <c r="F334" s="10"/>
    </row>
    <row r="335" spans="1:6" x14ac:dyDescent="0.25">
      <c r="A335" s="16"/>
      <c r="B335" s="10"/>
      <c r="C335" s="10"/>
      <c r="D335" s="10"/>
      <c r="E335" s="12"/>
      <c r="F335" s="10"/>
    </row>
    <row r="336" spans="1:6" x14ac:dyDescent="0.25">
      <c r="A336" s="16"/>
      <c r="B336" s="10"/>
      <c r="C336" s="10"/>
      <c r="D336" s="10"/>
      <c r="E336" s="12"/>
      <c r="F336" s="10"/>
    </row>
    <row r="337" spans="1:6" x14ac:dyDescent="0.25">
      <c r="A337" s="16"/>
      <c r="B337" s="10"/>
      <c r="C337" s="10"/>
      <c r="D337" s="10"/>
      <c r="E337" s="12"/>
      <c r="F337" s="10"/>
    </row>
    <row r="338" spans="1:6" x14ac:dyDescent="0.25">
      <c r="A338" s="16"/>
      <c r="B338" s="10"/>
      <c r="C338" s="10"/>
      <c r="D338" s="10"/>
      <c r="E338" s="12"/>
      <c r="F338" s="10"/>
    </row>
    <row r="339" spans="1:6" x14ac:dyDescent="0.25">
      <c r="A339" s="16"/>
      <c r="B339" s="10"/>
      <c r="C339" s="10"/>
      <c r="D339" s="10"/>
      <c r="E339" s="12"/>
      <c r="F339" s="10"/>
    </row>
    <row r="340" spans="1:6" x14ac:dyDescent="0.25">
      <c r="A340" s="16"/>
      <c r="B340" s="10"/>
      <c r="C340" s="10"/>
      <c r="D340" s="10"/>
      <c r="E340" s="12"/>
      <c r="F340" s="10"/>
    </row>
    <row r="341" spans="1:6" x14ac:dyDescent="0.25">
      <c r="A341" s="16"/>
      <c r="B341" s="10"/>
      <c r="C341" s="10"/>
      <c r="D341" s="10"/>
      <c r="E341" s="12"/>
      <c r="F341" s="10"/>
    </row>
    <row r="342" spans="1:6" x14ac:dyDescent="0.25">
      <c r="A342" s="16"/>
      <c r="B342" s="10"/>
      <c r="C342" s="10"/>
      <c r="D342" s="10"/>
      <c r="E342" s="12"/>
      <c r="F342" s="10"/>
    </row>
    <row r="343" spans="1:6" x14ac:dyDescent="0.25">
      <c r="A343" s="16"/>
      <c r="B343" s="10"/>
      <c r="C343" s="10"/>
      <c r="D343" s="10"/>
      <c r="E343" s="12"/>
      <c r="F343" s="10"/>
    </row>
    <row r="344" spans="1:6" x14ac:dyDescent="0.25">
      <c r="A344" s="16"/>
      <c r="B344" s="10"/>
      <c r="C344" s="10"/>
      <c r="D344" s="10"/>
      <c r="E344" s="12"/>
      <c r="F344" s="10"/>
    </row>
    <row r="345" spans="1:6" x14ac:dyDescent="0.25">
      <c r="A345" s="16"/>
      <c r="B345" s="10"/>
      <c r="C345" s="10"/>
      <c r="D345" s="10"/>
      <c r="E345" s="12"/>
      <c r="F345" s="10"/>
    </row>
    <row r="346" spans="1:6" x14ac:dyDescent="0.25">
      <c r="A346" s="16"/>
      <c r="B346" s="10"/>
      <c r="C346" s="10"/>
      <c r="D346" s="10"/>
      <c r="E346" s="12"/>
      <c r="F346" s="10"/>
    </row>
    <row r="347" spans="1:6" x14ac:dyDescent="0.25">
      <c r="A347" s="16"/>
      <c r="B347" s="10"/>
      <c r="C347" s="10"/>
      <c r="D347" s="10"/>
      <c r="E347" s="12"/>
      <c r="F347" s="10"/>
    </row>
    <row r="348" spans="1:6" x14ac:dyDescent="0.25">
      <c r="A348" s="16"/>
      <c r="B348" s="10"/>
      <c r="C348" s="10"/>
      <c r="D348" s="10"/>
      <c r="E348" s="12"/>
      <c r="F348" s="10"/>
    </row>
    <row r="349" spans="1:6" x14ac:dyDescent="0.25">
      <c r="A349" s="16"/>
      <c r="B349" s="10"/>
      <c r="C349" s="10"/>
      <c r="D349" s="10"/>
      <c r="E349" s="12"/>
      <c r="F349" s="10"/>
    </row>
    <row r="350" spans="1:6" x14ac:dyDescent="0.25">
      <c r="A350" s="16"/>
      <c r="B350" s="10"/>
      <c r="C350" s="10"/>
      <c r="D350" s="10"/>
      <c r="E350" s="12"/>
      <c r="F350" s="10"/>
    </row>
    <row r="351" spans="1:6" x14ac:dyDescent="0.25">
      <c r="A351" s="16"/>
      <c r="B351" s="10"/>
      <c r="C351" s="10"/>
      <c r="D351" s="10"/>
      <c r="E351" s="12"/>
      <c r="F351" s="10"/>
    </row>
    <row r="352" spans="1:6" x14ac:dyDescent="0.25">
      <c r="A352" s="16"/>
      <c r="B352" s="10"/>
      <c r="C352" s="10"/>
      <c r="D352" s="10"/>
      <c r="E352" s="12"/>
      <c r="F352" s="10"/>
    </row>
    <row r="353" spans="1:6" x14ac:dyDescent="0.25">
      <c r="A353" s="16"/>
      <c r="B353" s="10"/>
      <c r="C353" s="10"/>
      <c r="D353" s="10"/>
      <c r="E353" s="12"/>
      <c r="F353" s="10"/>
    </row>
    <row r="354" spans="1:6" x14ac:dyDescent="0.25">
      <c r="A354" s="16"/>
      <c r="B354" s="10"/>
      <c r="C354" s="10"/>
      <c r="D354" s="10"/>
      <c r="E354" s="12"/>
      <c r="F354" s="10"/>
    </row>
    <row r="355" spans="1:6" x14ac:dyDescent="0.25">
      <c r="A355" s="16"/>
      <c r="B355" s="10"/>
      <c r="C355" s="10"/>
      <c r="D355" s="10"/>
      <c r="E355" s="12"/>
      <c r="F355" s="10"/>
    </row>
    <row r="356" spans="1:6" x14ac:dyDescent="0.25">
      <c r="A356" s="16"/>
      <c r="B356" s="10"/>
      <c r="C356" s="10"/>
      <c r="D356" s="10"/>
      <c r="E356" s="12"/>
      <c r="F356" s="10"/>
    </row>
    <row r="357" spans="1:6" x14ac:dyDescent="0.25">
      <c r="A357" s="16"/>
      <c r="B357" s="10"/>
      <c r="C357" s="10"/>
      <c r="D357" s="10"/>
      <c r="E357" s="12"/>
      <c r="F357" s="10"/>
    </row>
    <row r="358" spans="1:6" x14ac:dyDescent="0.25">
      <c r="A358" s="16"/>
      <c r="B358" s="10"/>
      <c r="C358" s="10"/>
      <c r="D358" s="10"/>
      <c r="E358" s="12"/>
      <c r="F358" s="10"/>
    </row>
    <row r="359" spans="1:6" x14ac:dyDescent="0.25">
      <c r="A359" s="16"/>
      <c r="B359" s="10"/>
      <c r="C359" s="10"/>
      <c r="D359" s="10"/>
      <c r="E359" s="12"/>
      <c r="F359" s="10"/>
    </row>
    <row r="360" spans="1:6" x14ac:dyDescent="0.25">
      <c r="A360" s="16"/>
      <c r="B360" s="10"/>
      <c r="C360" s="10"/>
      <c r="D360" s="10"/>
      <c r="E360" s="12"/>
      <c r="F360" s="10"/>
    </row>
    <row r="361" spans="1:6" x14ac:dyDescent="0.25">
      <c r="A361" s="16"/>
      <c r="B361" s="10"/>
      <c r="C361" s="10"/>
      <c r="D361" s="10"/>
      <c r="E361" s="12"/>
      <c r="F361" s="10"/>
    </row>
    <row r="362" spans="1:6" x14ac:dyDescent="0.25">
      <c r="A362" s="16"/>
      <c r="B362" s="10"/>
      <c r="C362" s="10"/>
      <c r="D362" s="10"/>
      <c r="E362" s="12"/>
      <c r="F362" s="10"/>
    </row>
    <row r="363" spans="1:6" x14ac:dyDescent="0.25">
      <c r="A363" s="16"/>
      <c r="B363" s="10"/>
      <c r="C363" s="10"/>
      <c r="D363" s="10"/>
      <c r="E363" s="12"/>
      <c r="F363" s="10"/>
    </row>
    <row r="364" spans="1:6" x14ac:dyDescent="0.25">
      <c r="A364" s="16"/>
      <c r="B364" s="10"/>
      <c r="C364" s="10"/>
      <c r="D364" s="10"/>
      <c r="E364" s="12"/>
      <c r="F364" s="10"/>
    </row>
    <row r="365" spans="1:6" x14ac:dyDescent="0.25">
      <c r="A365" s="16"/>
      <c r="B365" s="10"/>
      <c r="C365" s="10"/>
      <c r="D365" s="10"/>
      <c r="E365" s="12"/>
      <c r="F365" s="10"/>
    </row>
    <row r="366" spans="1:6" x14ac:dyDescent="0.25">
      <c r="A366" s="16"/>
      <c r="B366" s="10"/>
      <c r="C366" s="10"/>
      <c r="D366" s="10"/>
      <c r="E366" s="12"/>
      <c r="F366" s="10"/>
    </row>
    <row r="367" spans="1:6" x14ac:dyDescent="0.25">
      <c r="A367" s="16"/>
      <c r="B367" s="10"/>
      <c r="C367" s="10"/>
      <c r="D367" s="10"/>
      <c r="E367" s="12"/>
      <c r="F367" s="10"/>
    </row>
    <row r="368" spans="1:6" x14ac:dyDescent="0.25">
      <c r="A368" s="16"/>
      <c r="B368" s="10"/>
      <c r="C368" s="10"/>
      <c r="D368" s="10"/>
      <c r="E368" s="12"/>
      <c r="F368" s="10"/>
    </row>
    <row r="369" spans="1:6" x14ac:dyDescent="0.25">
      <c r="A369" s="16"/>
      <c r="B369" s="10"/>
      <c r="C369" s="10"/>
      <c r="D369" s="10"/>
      <c r="E369" s="12"/>
      <c r="F369" s="10"/>
    </row>
    <row r="370" spans="1:6" x14ac:dyDescent="0.25">
      <c r="A370" s="16"/>
      <c r="B370" s="10"/>
      <c r="C370" s="10"/>
      <c r="D370" s="10"/>
      <c r="E370" s="12"/>
      <c r="F370" s="10"/>
    </row>
    <row r="371" spans="1:6" x14ac:dyDescent="0.25">
      <c r="A371" s="16"/>
      <c r="B371" s="10"/>
      <c r="C371" s="10"/>
      <c r="D371" s="10"/>
      <c r="E371" s="12"/>
      <c r="F371" s="10"/>
    </row>
    <row r="372" spans="1:6" x14ac:dyDescent="0.25">
      <c r="A372" s="16"/>
      <c r="B372" s="10"/>
      <c r="C372" s="10"/>
      <c r="D372" s="10"/>
      <c r="E372" s="12"/>
      <c r="F372" s="10"/>
    </row>
    <row r="373" spans="1:6" x14ac:dyDescent="0.25">
      <c r="A373" s="16"/>
      <c r="B373" s="10"/>
      <c r="C373" s="10"/>
      <c r="D373" s="10"/>
      <c r="E373" s="12"/>
      <c r="F373" s="10"/>
    </row>
    <row r="374" spans="1:6" x14ac:dyDescent="0.25">
      <c r="A374" s="16"/>
      <c r="B374" s="10"/>
      <c r="C374" s="10"/>
      <c r="D374" s="10"/>
      <c r="E374" s="12"/>
      <c r="F374" s="10"/>
    </row>
    <row r="375" spans="1:6" x14ac:dyDescent="0.25">
      <c r="A375" s="16"/>
      <c r="B375" s="10"/>
      <c r="C375" s="10"/>
      <c r="D375" s="10"/>
      <c r="E375" s="12"/>
      <c r="F375" s="10"/>
    </row>
    <row r="376" spans="1:6" x14ac:dyDescent="0.25">
      <c r="A376" s="16"/>
      <c r="B376" s="10"/>
      <c r="C376" s="10"/>
      <c r="D376" s="10"/>
      <c r="E376" s="12"/>
      <c r="F376" s="10"/>
    </row>
    <row r="377" spans="1:6" x14ac:dyDescent="0.25">
      <c r="A377" s="16"/>
      <c r="B377" s="10"/>
      <c r="C377" s="10"/>
      <c r="D377" s="10"/>
      <c r="E377" s="12"/>
      <c r="F377" s="10"/>
    </row>
    <row r="378" spans="1:6" x14ac:dyDescent="0.25">
      <c r="A378" s="16"/>
      <c r="B378" s="10"/>
      <c r="C378" s="10"/>
      <c r="D378" s="10"/>
      <c r="E378" s="12"/>
      <c r="F378" s="10"/>
    </row>
    <row r="379" spans="1:6" x14ac:dyDescent="0.25">
      <c r="A379" s="16"/>
      <c r="B379" s="10"/>
      <c r="C379" s="10"/>
      <c r="D379" s="10"/>
      <c r="E379" s="12"/>
      <c r="F379" s="10"/>
    </row>
    <row r="380" spans="1:6" x14ac:dyDescent="0.25">
      <c r="A380" s="16"/>
      <c r="B380" s="10"/>
      <c r="C380" s="10"/>
      <c r="D380" s="10"/>
      <c r="E380" s="12"/>
      <c r="F380" s="10"/>
    </row>
    <row r="381" spans="1:6" x14ac:dyDescent="0.25">
      <c r="A381" s="16"/>
      <c r="B381" s="10"/>
      <c r="C381" s="10"/>
      <c r="D381" s="10"/>
      <c r="E381" s="12"/>
      <c r="F381" s="10"/>
    </row>
    <row r="382" spans="1:6" x14ac:dyDescent="0.25">
      <c r="A382" s="16"/>
      <c r="B382" s="10"/>
      <c r="C382" s="10"/>
      <c r="D382" s="10"/>
      <c r="E382" s="12"/>
      <c r="F382" s="10"/>
    </row>
    <row r="383" spans="1:6" x14ac:dyDescent="0.25">
      <c r="A383" s="16"/>
      <c r="B383" s="10"/>
      <c r="C383" s="10"/>
      <c r="D383" s="10"/>
      <c r="E383" s="12"/>
      <c r="F383" s="10"/>
    </row>
    <row r="384" spans="1:6" x14ac:dyDescent="0.25">
      <c r="A384" s="16"/>
      <c r="B384" s="10"/>
      <c r="C384" s="10"/>
      <c r="D384" s="10"/>
      <c r="E384" s="12"/>
      <c r="F384" s="10"/>
    </row>
    <row r="385" spans="1:6" x14ac:dyDescent="0.25">
      <c r="A385" s="16"/>
      <c r="B385" s="10"/>
      <c r="C385" s="10"/>
      <c r="D385" s="10"/>
      <c r="E385" s="12"/>
      <c r="F385" s="10"/>
    </row>
    <row r="386" spans="1:6" x14ac:dyDescent="0.25">
      <c r="A386" s="16"/>
      <c r="B386" s="10"/>
      <c r="C386" s="10"/>
      <c r="D386" s="10"/>
      <c r="E386" s="12"/>
      <c r="F386" s="10"/>
    </row>
    <row r="387" spans="1:6" x14ac:dyDescent="0.25">
      <c r="A387" s="16"/>
      <c r="B387" s="10"/>
      <c r="C387" s="10"/>
      <c r="D387" s="10"/>
      <c r="E387" s="12"/>
      <c r="F387" s="10"/>
    </row>
    <row r="388" spans="1:6" x14ac:dyDescent="0.25">
      <c r="A388" s="16"/>
      <c r="B388" s="10"/>
      <c r="C388" s="10"/>
      <c r="D388" s="10"/>
      <c r="E388" s="12"/>
      <c r="F388" s="10"/>
    </row>
    <row r="389" spans="1:6" x14ac:dyDescent="0.25">
      <c r="A389" s="16"/>
      <c r="B389" s="10"/>
      <c r="C389" s="10"/>
      <c r="D389" s="10"/>
      <c r="E389" s="12"/>
      <c r="F389" s="10"/>
    </row>
    <row r="390" spans="1:6" x14ac:dyDescent="0.25">
      <c r="A390" s="16"/>
      <c r="B390" s="10"/>
      <c r="C390" s="10"/>
      <c r="D390" s="10"/>
      <c r="E390" s="12"/>
      <c r="F390" s="10"/>
    </row>
    <row r="391" spans="1:6" x14ac:dyDescent="0.25">
      <c r="A391" s="16"/>
      <c r="B391" s="10"/>
      <c r="C391" s="10"/>
      <c r="D391" s="10"/>
      <c r="E391" s="12"/>
      <c r="F391" s="10"/>
    </row>
    <row r="392" spans="1:6" x14ac:dyDescent="0.25">
      <c r="A392" s="16"/>
      <c r="B392" s="10"/>
      <c r="C392" s="10"/>
      <c r="D392" s="10"/>
      <c r="E392" s="12"/>
      <c r="F392" s="10"/>
    </row>
    <row r="393" spans="1:6" x14ac:dyDescent="0.25">
      <c r="A393" s="16"/>
      <c r="B393" s="10"/>
      <c r="C393" s="10"/>
      <c r="D393" s="10"/>
      <c r="E393" s="12"/>
      <c r="F393" s="10"/>
    </row>
    <row r="394" spans="1:6" x14ac:dyDescent="0.25">
      <c r="A394" s="16"/>
      <c r="B394" s="10"/>
      <c r="C394" s="10"/>
      <c r="D394" s="10"/>
      <c r="E394" s="12"/>
      <c r="F394" s="10"/>
    </row>
    <row r="395" spans="1:6" x14ac:dyDescent="0.25">
      <c r="A395" s="16"/>
      <c r="B395" s="10"/>
      <c r="C395" s="10"/>
      <c r="D395" s="10"/>
      <c r="E395" s="12"/>
      <c r="F395" s="10"/>
    </row>
    <row r="396" spans="1:6" x14ac:dyDescent="0.25">
      <c r="A396" s="16"/>
      <c r="B396" s="10"/>
      <c r="C396" s="10"/>
      <c r="D396" s="10"/>
      <c r="E396" s="12"/>
      <c r="F396" s="10"/>
    </row>
    <row r="397" spans="1:6" x14ac:dyDescent="0.25">
      <c r="A397" s="16"/>
      <c r="B397" s="10"/>
      <c r="C397" s="10"/>
      <c r="D397" s="10"/>
      <c r="E397" s="12"/>
      <c r="F397" s="10"/>
    </row>
    <row r="398" spans="1:6" x14ac:dyDescent="0.25">
      <c r="A398" s="16"/>
      <c r="B398" s="10"/>
      <c r="C398" s="10"/>
      <c r="D398" s="10"/>
      <c r="E398" s="12"/>
      <c r="F398" s="10"/>
    </row>
    <row r="399" spans="1:6" x14ac:dyDescent="0.25">
      <c r="A399" s="16"/>
      <c r="B399" s="10"/>
      <c r="C399" s="10"/>
      <c r="D399" s="10"/>
      <c r="E399" s="12"/>
      <c r="F399" s="10"/>
    </row>
    <row r="400" spans="1:6" x14ac:dyDescent="0.25">
      <c r="A400" s="16"/>
      <c r="B400" s="10"/>
      <c r="C400" s="10"/>
      <c r="D400" s="10"/>
      <c r="E400" s="12"/>
      <c r="F400" s="10"/>
    </row>
    <row r="401" spans="1:6" x14ac:dyDescent="0.25">
      <c r="A401" s="16"/>
      <c r="B401" s="10"/>
      <c r="C401" s="10"/>
      <c r="D401" s="10"/>
      <c r="E401" s="12"/>
      <c r="F401" s="10"/>
    </row>
    <row r="402" spans="1:6" x14ac:dyDescent="0.25">
      <c r="A402" s="16"/>
      <c r="B402" s="10"/>
      <c r="C402" s="10"/>
      <c r="D402" s="10"/>
      <c r="E402" s="12"/>
      <c r="F402" s="10"/>
    </row>
    <row r="403" spans="1:6" x14ac:dyDescent="0.25">
      <c r="A403" s="16"/>
      <c r="B403" s="10"/>
      <c r="C403" s="10"/>
      <c r="D403" s="10"/>
      <c r="E403" s="12"/>
      <c r="F403" s="10"/>
    </row>
    <row r="404" spans="1:6" x14ac:dyDescent="0.25">
      <c r="A404" s="16"/>
      <c r="B404" s="10"/>
      <c r="C404" s="10"/>
      <c r="D404" s="10"/>
      <c r="E404" s="12"/>
      <c r="F404" s="10"/>
    </row>
    <row r="405" spans="1:6" x14ac:dyDescent="0.25">
      <c r="A405" s="16"/>
      <c r="B405" s="10"/>
      <c r="C405" s="10"/>
      <c r="D405" s="10"/>
      <c r="E405" s="12"/>
      <c r="F405" s="10"/>
    </row>
    <row r="406" spans="1:6" x14ac:dyDescent="0.25">
      <c r="A406" s="16"/>
      <c r="B406" s="10"/>
      <c r="C406" s="10"/>
      <c r="D406" s="10"/>
      <c r="E406" s="12"/>
      <c r="F406" s="10"/>
    </row>
    <row r="407" spans="1:6" x14ac:dyDescent="0.25">
      <c r="A407" s="16"/>
      <c r="B407" s="10"/>
      <c r="C407" s="10"/>
      <c r="D407" s="10"/>
      <c r="E407" s="12"/>
      <c r="F407" s="10"/>
    </row>
    <row r="408" spans="1:6" x14ac:dyDescent="0.25">
      <c r="A408" s="16"/>
      <c r="B408" s="10"/>
      <c r="C408" s="10"/>
      <c r="D408" s="10"/>
      <c r="E408" s="12"/>
      <c r="F408" s="10"/>
    </row>
    <row r="409" spans="1:6" x14ac:dyDescent="0.25">
      <c r="A409" s="16"/>
      <c r="B409" s="10"/>
      <c r="C409" s="10"/>
      <c r="D409" s="10"/>
      <c r="E409" s="12"/>
      <c r="F409" s="10"/>
    </row>
    <row r="410" spans="1:6" x14ac:dyDescent="0.25">
      <c r="A410" s="16"/>
      <c r="B410" s="10"/>
      <c r="C410" s="10"/>
      <c r="D410" s="10"/>
      <c r="E410" s="12"/>
      <c r="F410" s="10"/>
    </row>
    <row r="411" spans="1:6" x14ac:dyDescent="0.25">
      <c r="A411" s="16"/>
      <c r="B411" s="10"/>
      <c r="C411" s="10"/>
      <c r="D411" s="10"/>
      <c r="E411" s="12"/>
      <c r="F411" s="10"/>
    </row>
    <row r="412" spans="1:6" x14ac:dyDescent="0.25">
      <c r="A412" s="16"/>
      <c r="B412" s="10"/>
      <c r="C412" s="10"/>
      <c r="D412" s="10"/>
      <c r="E412" s="12"/>
      <c r="F412" s="10"/>
    </row>
    <row r="413" spans="1:6" x14ac:dyDescent="0.25">
      <c r="A413" s="16"/>
      <c r="B413" s="10"/>
      <c r="C413" s="10"/>
      <c r="D413" s="10"/>
      <c r="E413" s="12"/>
      <c r="F413" s="10"/>
    </row>
    <row r="414" spans="1:6" x14ac:dyDescent="0.25">
      <c r="A414" s="16"/>
      <c r="B414" s="10"/>
      <c r="C414" s="10"/>
      <c r="D414" s="10"/>
      <c r="E414" s="12"/>
      <c r="F414" s="10"/>
    </row>
    <row r="415" spans="1:6" x14ac:dyDescent="0.25">
      <c r="A415" s="16"/>
      <c r="B415" s="10"/>
      <c r="C415" s="10"/>
      <c r="D415" s="10"/>
      <c r="E415" s="12"/>
      <c r="F415" s="10"/>
    </row>
    <row r="416" spans="1:6" x14ac:dyDescent="0.25">
      <c r="A416" s="16"/>
      <c r="B416" s="10"/>
      <c r="C416" s="10"/>
      <c r="D416" s="10"/>
      <c r="E416" s="12"/>
      <c r="F416" s="10"/>
    </row>
    <row r="417" spans="1:6" x14ac:dyDescent="0.25">
      <c r="A417" s="16"/>
      <c r="B417" s="10"/>
      <c r="C417" s="10"/>
      <c r="D417" s="10"/>
      <c r="E417" s="12"/>
      <c r="F417" s="10"/>
    </row>
    <row r="418" spans="1:6" x14ac:dyDescent="0.25">
      <c r="A418" s="16"/>
      <c r="B418" s="10"/>
      <c r="C418" s="10"/>
      <c r="D418" s="10"/>
      <c r="E418" s="12"/>
      <c r="F418" s="10"/>
    </row>
    <row r="419" spans="1:6" x14ac:dyDescent="0.25">
      <c r="A419" s="16"/>
      <c r="B419" s="10"/>
      <c r="C419" s="10"/>
      <c r="D419" s="10"/>
      <c r="E419" s="12"/>
      <c r="F419" s="10"/>
    </row>
    <row r="420" spans="1:6" x14ac:dyDescent="0.25">
      <c r="A420" s="16"/>
      <c r="B420" s="10"/>
      <c r="C420" s="10"/>
      <c r="D420" s="10"/>
      <c r="E420" s="12"/>
      <c r="F420" s="10"/>
    </row>
    <row r="421" spans="1:6" x14ac:dyDescent="0.25">
      <c r="A421" s="16"/>
      <c r="B421" s="10"/>
      <c r="C421" s="10"/>
      <c r="D421" s="10"/>
      <c r="E421" s="12"/>
      <c r="F421" s="10"/>
    </row>
    <row r="422" spans="1:6" x14ac:dyDescent="0.25">
      <c r="A422" s="16"/>
      <c r="B422" s="10"/>
      <c r="C422" s="10"/>
      <c r="D422" s="10"/>
      <c r="E422" s="12"/>
      <c r="F422" s="10"/>
    </row>
    <row r="423" spans="1:6" x14ac:dyDescent="0.25">
      <c r="A423" s="16"/>
      <c r="B423" s="10"/>
      <c r="C423" s="10"/>
      <c r="D423" s="10"/>
      <c r="E423" s="12"/>
      <c r="F423" s="10"/>
    </row>
    <row r="424" spans="1:6" x14ac:dyDescent="0.25">
      <c r="A424" s="16"/>
      <c r="B424" s="10"/>
      <c r="C424" s="10"/>
      <c r="D424" s="10"/>
      <c r="E424" s="12"/>
      <c r="F424" s="10"/>
    </row>
    <row r="425" spans="1:6" x14ac:dyDescent="0.25">
      <c r="A425" s="16"/>
      <c r="B425" s="10"/>
      <c r="C425" s="10"/>
      <c r="D425" s="10"/>
      <c r="E425" s="12"/>
      <c r="F425" s="10"/>
    </row>
    <row r="426" spans="1:6" x14ac:dyDescent="0.25">
      <c r="A426" s="16"/>
      <c r="B426" s="10"/>
      <c r="C426" s="10"/>
      <c r="D426" s="10"/>
      <c r="E426" s="12"/>
      <c r="F426" s="10"/>
    </row>
    <row r="427" spans="1:6" x14ac:dyDescent="0.25">
      <c r="A427" s="16"/>
      <c r="B427" s="10"/>
      <c r="C427" s="10"/>
      <c r="D427" s="10"/>
      <c r="E427" s="12"/>
      <c r="F427" s="10"/>
    </row>
    <row r="428" spans="1:6" x14ac:dyDescent="0.25">
      <c r="A428" s="16"/>
      <c r="B428" s="10"/>
      <c r="C428" s="10"/>
      <c r="D428" s="10"/>
      <c r="E428" s="12"/>
      <c r="F428" s="10"/>
    </row>
    <row r="429" spans="1:6" x14ac:dyDescent="0.25">
      <c r="A429" s="16"/>
      <c r="B429" s="10"/>
      <c r="C429" s="10"/>
      <c r="D429" s="10"/>
      <c r="E429" s="12"/>
      <c r="F429" s="10"/>
    </row>
    <row r="430" spans="1:6" x14ac:dyDescent="0.25">
      <c r="A430" s="16"/>
      <c r="B430" s="10"/>
      <c r="C430" s="10"/>
      <c r="D430" s="10"/>
      <c r="E430" s="12"/>
      <c r="F430" s="10"/>
    </row>
    <row r="431" spans="1:6" x14ac:dyDescent="0.25">
      <c r="A431" s="16"/>
      <c r="B431" s="10"/>
      <c r="C431" s="10"/>
      <c r="D431" s="10"/>
      <c r="E431" s="12"/>
      <c r="F431" s="10"/>
    </row>
    <row r="432" spans="1:6" x14ac:dyDescent="0.25">
      <c r="A432" s="16"/>
      <c r="B432" s="10"/>
      <c r="C432" s="10"/>
      <c r="D432" s="10"/>
      <c r="E432" s="12"/>
      <c r="F432" s="10"/>
    </row>
    <row r="433" spans="1:6" x14ac:dyDescent="0.25">
      <c r="A433" s="16"/>
      <c r="B433" s="10"/>
      <c r="C433" s="10"/>
      <c r="D433" s="10"/>
      <c r="E433" s="12"/>
      <c r="F433" s="10"/>
    </row>
    <row r="434" spans="1:6" x14ac:dyDescent="0.25">
      <c r="A434" s="16"/>
      <c r="B434" s="10"/>
      <c r="C434" s="10"/>
      <c r="D434" s="10"/>
      <c r="E434" s="12"/>
      <c r="F434" s="10"/>
    </row>
    <row r="435" spans="1:6" x14ac:dyDescent="0.25">
      <c r="A435" s="16"/>
      <c r="B435" s="10"/>
      <c r="C435" s="10"/>
      <c r="D435" s="10"/>
      <c r="E435" s="12"/>
      <c r="F435" s="10"/>
    </row>
    <row r="436" spans="1:6" x14ac:dyDescent="0.25">
      <c r="A436" s="16"/>
      <c r="B436" s="10"/>
      <c r="C436" s="10"/>
      <c r="D436" s="10"/>
      <c r="E436" s="12"/>
      <c r="F436" s="10"/>
    </row>
    <row r="437" spans="1:6" x14ac:dyDescent="0.25">
      <c r="A437" s="16"/>
      <c r="B437" s="10"/>
      <c r="C437" s="10"/>
      <c r="D437" s="10"/>
      <c r="E437" s="12"/>
      <c r="F437" s="10"/>
    </row>
    <row r="438" spans="1:6" x14ac:dyDescent="0.25">
      <c r="A438" s="16"/>
      <c r="B438" s="10"/>
      <c r="C438" s="10"/>
      <c r="D438" s="10"/>
      <c r="E438" s="12"/>
      <c r="F438" s="10"/>
    </row>
    <row r="439" spans="1:6" x14ac:dyDescent="0.25">
      <c r="A439" s="16"/>
      <c r="B439" s="10"/>
      <c r="C439" s="10"/>
      <c r="D439" s="10"/>
      <c r="E439" s="12"/>
      <c r="F439" s="10"/>
    </row>
    <row r="440" spans="1:6" x14ac:dyDescent="0.25">
      <c r="A440" s="16"/>
      <c r="B440" s="10"/>
      <c r="C440" s="10"/>
      <c r="D440" s="10"/>
      <c r="E440" s="12"/>
      <c r="F440" s="10"/>
    </row>
    <row r="441" spans="1:6" x14ac:dyDescent="0.25">
      <c r="A441" s="16"/>
      <c r="B441" s="10"/>
      <c r="C441" s="10"/>
      <c r="D441" s="10"/>
      <c r="E441" s="12"/>
      <c r="F441" s="10"/>
    </row>
    <row r="442" spans="1:6" x14ac:dyDescent="0.25">
      <c r="A442" s="16"/>
      <c r="B442" s="10"/>
      <c r="C442" s="10"/>
      <c r="D442" s="10"/>
      <c r="E442" s="12"/>
      <c r="F442" s="10"/>
    </row>
    <row r="443" spans="1:6" x14ac:dyDescent="0.25">
      <c r="A443" s="16"/>
      <c r="B443" s="10"/>
      <c r="C443" s="10"/>
      <c r="D443" s="10"/>
      <c r="E443" s="12"/>
      <c r="F443" s="10"/>
    </row>
    <row r="444" spans="1:6" x14ac:dyDescent="0.25">
      <c r="A444" s="16"/>
      <c r="B444" s="10"/>
      <c r="C444" s="10"/>
      <c r="D444" s="10"/>
      <c r="E444" s="12"/>
      <c r="F444" s="10"/>
    </row>
    <row r="445" spans="1:6" x14ac:dyDescent="0.25">
      <c r="A445" s="16"/>
      <c r="B445" s="10"/>
      <c r="C445" s="10"/>
      <c r="D445" s="10"/>
      <c r="E445" s="12"/>
      <c r="F445" s="10"/>
    </row>
    <row r="446" spans="1:6" x14ac:dyDescent="0.25">
      <c r="A446" s="16"/>
      <c r="B446" s="10"/>
      <c r="C446" s="10"/>
      <c r="D446" s="10"/>
      <c r="E446" s="12"/>
      <c r="F446" s="10"/>
    </row>
    <row r="447" spans="1:6" x14ac:dyDescent="0.25">
      <c r="A447" s="16"/>
      <c r="B447" s="10"/>
      <c r="C447" s="10"/>
      <c r="D447" s="10"/>
      <c r="E447" s="12"/>
      <c r="F447" s="10"/>
    </row>
    <row r="448" spans="1:6" x14ac:dyDescent="0.25">
      <c r="A448" s="16"/>
      <c r="B448" s="10"/>
      <c r="C448" s="10"/>
      <c r="D448" s="10"/>
      <c r="E448" s="12"/>
      <c r="F448" s="10"/>
    </row>
    <row r="449" spans="1:6" x14ac:dyDescent="0.25">
      <c r="A449" s="16"/>
      <c r="B449" s="10"/>
      <c r="C449" s="10"/>
      <c r="D449" s="10"/>
      <c r="E449" s="12"/>
      <c r="F449" s="10"/>
    </row>
    <row r="450" spans="1:6" x14ac:dyDescent="0.25">
      <c r="A450" s="16"/>
      <c r="B450" s="10"/>
      <c r="C450" s="10"/>
      <c r="D450" s="10"/>
      <c r="E450" s="12"/>
      <c r="F450" s="10"/>
    </row>
    <row r="451" spans="1:6" x14ac:dyDescent="0.25">
      <c r="A451" s="16"/>
      <c r="B451" s="10"/>
      <c r="C451" s="10"/>
      <c r="D451" s="10"/>
      <c r="E451" s="12"/>
      <c r="F451" s="10"/>
    </row>
    <row r="452" spans="1:6" x14ac:dyDescent="0.25">
      <c r="A452" s="16"/>
      <c r="B452" s="10"/>
      <c r="C452" s="10"/>
      <c r="D452" s="10"/>
      <c r="E452" s="12"/>
      <c r="F452" s="10"/>
    </row>
    <row r="453" spans="1:6" x14ac:dyDescent="0.25">
      <c r="A453" s="16"/>
      <c r="B453" s="10"/>
      <c r="C453" s="10"/>
      <c r="D453" s="10"/>
      <c r="E453" s="12"/>
      <c r="F453" s="10"/>
    </row>
    <row r="454" spans="1:6" x14ac:dyDescent="0.25">
      <c r="A454" s="16"/>
      <c r="B454" s="10"/>
      <c r="C454" s="10"/>
      <c r="D454" s="10"/>
      <c r="E454" s="12"/>
      <c r="F454" s="10"/>
    </row>
    <row r="455" spans="1:6" x14ac:dyDescent="0.25">
      <c r="A455" s="16"/>
      <c r="B455" s="10"/>
      <c r="C455" s="10"/>
      <c r="D455" s="10"/>
      <c r="E455" s="12"/>
      <c r="F455" s="10"/>
    </row>
    <row r="456" spans="1:6" x14ac:dyDescent="0.25">
      <c r="A456" s="16"/>
      <c r="B456" s="10"/>
      <c r="C456" s="10"/>
      <c r="D456" s="10"/>
      <c r="E456" s="12"/>
      <c r="F456" s="10"/>
    </row>
    <row r="457" spans="1:6" x14ac:dyDescent="0.25">
      <c r="A457" s="16"/>
      <c r="B457" s="10"/>
      <c r="C457" s="10"/>
      <c r="D457" s="10"/>
      <c r="E457" s="12"/>
      <c r="F457" s="10"/>
    </row>
    <row r="458" spans="1:6" x14ac:dyDescent="0.25">
      <c r="A458" s="16"/>
      <c r="B458" s="10"/>
      <c r="C458" s="10"/>
      <c r="D458" s="10"/>
      <c r="E458" s="12"/>
      <c r="F458" s="10"/>
    </row>
    <row r="459" spans="1:6" x14ac:dyDescent="0.25">
      <c r="A459" s="16"/>
      <c r="B459" s="10"/>
      <c r="C459" s="10"/>
      <c r="D459" s="10"/>
      <c r="E459" s="12"/>
      <c r="F459" s="10"/>
    </row>
    <row r="460" spans="1:6" x14ac:dyDescent="0.25">
      <c r="A460" s="16"/>
      <c r="B460" s="10"/>
      <c r="C460" s="10"/>
      <c r="D460" s="10"/>
      <c r="E460" s="12"/>
      <c r="F460" s="10"/>
    </row>
    <row r="461" spans="1:6" x14ac:dyDescent="0.25">
      <c r="A461" s="16"/>
      <c r="B461" s="10"/>
      <c r="C461" s="10"/>
      <c r="D461" s="10"/>
      <c r="E461" s="12"/>
      <c r="F461" s="10"/>
    </row>
    <row r="462" spans="1:6" x14ac:dyDescent="0.25">
      <c r="A462" s="16"/>
      <c r="B462" s="10"/>
      <c r="C462" s="10"/>
      <c r="D462" s="10"/>
      <c r="E462" s="12"/>
      <c r="F462" s="10"/>
    </row>
    <row r="463" spans="1:6" x14ac:dyDescent="0.25">
      <c r="A463" s="16"/>
      <c r="B463" s="10"/>
      <c r="C463" s="10"/>
      <c r="D463" s="10"/>
      <c r="E463" s="12"/>
      <c r="F463" s="10"/>
    </row>
    <row r="464" spans="1:6" x14ac:dyDescent="0.25">
      <c r="A464" s="16"/>
      <c r="B464" s="10"/>
      <c r="C464" s="10"/>
      <c r="D464" s="10"/>
      <c r="E464" s="12"/>
      <c r="F464" s="10"/>
    </row>
    <row r="465" spans="1:6" x14ac:dyDescent="0.25">
      <c r="A465" s="16"/>
      <c r="B465" s="10"/>
      <c r="C465" s="10"/>
      <c r="D465" s="10"/>
      <c r="E465" s="12"/>
      <c r="F465" s="10"/>
    </row>
    <row r="466" spans="1:6" x14ac:dyDescent="0.25">
      <c r="A466" s="16"/>
      <c r="B466" s="10"/>
      <c r="C466" s="10"/>
      <c r="D466" s="10"/>
      <c r="E466" s="12"/>
      <c r="F466" s="10"/>
    </row>
    <row r="467" spans="1:6" x14ac:dyDescent="0.25">
      <c r="A467" s="16"/>
      <c r="B467" s="10"/>
      <c r="C467" s="10"/>
      <c r="D467" s="10"/>
      <c r="E467" s="12"/>
      <c r="F467" s="10"/>
    </row>
    <row r="468" spans="1:6" x14ac:dyDescent="0.25">
      <c r="A468" s="16"/>
      <c r="B468" s="10"/>
      <c r="C468" s="10"/>
      <c r="D468" s="10"/>
      <c r="E468" s="12"/>
      <c r="F468" s="10"/>
    </row>
    <row r="469" spans="1:6" x14ac:dyDescent="0.25">
      <c r="A469" s="16"/>
      <c r="B469" s="10"/>
      <c r="C469" s="10"/>
      <c r="D469" s="10"/>
      <c r="E469" s="12"/>
      <c r="F469" s="10"/>
    </row>
    <row r="470" spans="1:6" x14ac:dyDescent="0.25">
      <c r="A470" s="16"/>
      <c r="B470" s="10"/>
      <c r="C470" s="10"/>
      <c r="D470" s="10"/>
      <c r="E470" s="12"/>
      <c r="F470" s="10"/>
    </row>
    <row r="471" spans="1:6" x14ac:dyDescent="0.25">
      <c r="A471" s="16"/>
      <c r="B471" s="10"/>
      <c r="C471" s="10"/>
      <c r="D471" s="10"/>
      <c r="E471" s="12"/>
      <c r="F471" s="10"/>
    </row>
    <row r="472" spans="1:6" x14ac:dyDescent="0.25">
      <c r="A472" s="16"/>
      <c r="B472" s="10"/>
      <c r="C472" s="10"/>
      <c r="D472" s="10"/>
      <c r="E472" s="12"/>
      <c r="F472" s="10"/>
    </row>
    <row r="473" spans="1:6" x14ac:dyDescent="0.25">
      <c r="A473" s="16"/>
      <c r="B473" s="10"/>
      <c r="C473" s="10"/>
      <c r="D473" s="10"/>
      <c r="E473" s="12"/>
      <c r="F473" s="10"/>
    </row>
    <row r="474" spans="1:6" x14ac:dyDescent="0.25">
      <c r="A474" s="16"/>
      <c r="B474" s="10"/>
      <c r="C474" s="10"/>
      <c r="D474" s="10"/>
      <c r="E474" s="12"/>
      <c r="F474" s="10"/>
    </row>
    <row r="475" spans="1:6" x14ac:dyDescent="0.25">
      <c r="A475" s="16"/>
      <c r="B475" s="10"/>
      <c r="C475" s="10"/>
      <c r="D475" s="10"/>
      <c r="E475" s="12"/>
      <c r="F475" s="10"/>
    </row>
    <row r="476" spans="1:6" x14ac:dyDescent="0.25">
      <c r="A476" s="16"/>
      <c r="B476" s="10"/>
      <c r="C476" s="10"/>
      <c r="D476" s="10"/>
      <c r="E476" s="12"/>
      <c r="F476" s="10"/>
    </row>
    <row r="477" spans="1:6" x14ac:dyDescent="0.25">
      <c r="A477" s="16"/>
      <c r="B477" s="10"/>
      <c r="C477" s="10"/>
      <c r="D477" s="10"/>
      <c r="E477" s="12"/>
      <c r="F477" s="10"/>
    </row>
    <row r="478" spans="1:6" x14ac:dyDescent="0.25">
      <c r="A478" s="16"/>
      <c r="B478" s="10"/>
      <c r="C478" s="10"/>
      <c r="D478" s="10"/>
      <c r="E478" s="12"/>
      <c r="F478" s="10"/>
    </row>
    <row r="479" spans="1:6" x14ac:dyDescent="0.25">
      <c r="A479" s="16"/>
      <c r="B479" s="10"/>
      <c r="C479" s="10"/>
      <c r="D479" s="10"/>
      <c r="E479" s="12"/>
      <c r="F479" s="10"/>
    </row>
    <row r="480" spans="1:6" x14ac:dyDescent="0.25">
      <c r="A480" s="16"/>
      <c r="B480" s="10"/>
      <c r="C480" s="10"/>
      <c r="D480" s="10"/>
      <c r="E480" s="12"/>
      <c r="F480" s="10"/>
    </row>
    <row r="481" spans="1:6" x14ac:dyDescent="0.25">
      <c r="A481" s="16"/>
      <c r="B481" s="10"/>
      <c r="C481" s="10"/>
      <c r="D481" s="10"/>
      <c r="E481" s="12"/>
      <c r="F481" s="10"/>
    </row>
    <row r="482" spans="1:6" x14ac:dyDescent="0.25">
      <c r="A482" s="16"/>
      <c r="B482" s="10"/>
      <c r="C482" s="10"/>
      <c r="D482" s="10"/>
      <c r="E482" s="12"/>
      <c r="F482" s="10"/>
    </row>
    <row r="483" spans="1:6" x14ac:dyDescent="0.25">
      <c r="A483" s="16"/>
      <c r="B483" s="10"/>
      <c r="C483" s="10"/>
      <c r="D483" s="10"/>
      <c r="E483" s="12"/>
      <c r="F483" s="10"/>
    </row>
    <row r="484" spans="1:6" x14ac:dyDescent="0.25">
      <c r="A484" s="16"/>
      <c r="B484" s="10"/>
      <c r="C484" s="10"/>
      <c r="D484" s="10"/>
      <c r="E484" s="12"/>
      <c r="F484" s="10"/>
    </row>
    <row r="485" spans="1:6" x14ac:dyDescent="0.25">
      <c r="A485" s="16"/>
      <c r="B485" s="10"/>
      <c r="C485" s="10"/>
      <c r="D485" s="10"/>
      <c r="E485" s="12"/>
      <c r="F485" s="10"/>
    </row>
    <row r="486" spans="1:6" x14ac:dyDescent="0.25">
      <c r="A486" s="16"/>
      <c r="B486" s="10"/>
      <c r="C486" s="10"/>
      <c r="D486" s="10"/>
      <c r="E486" s="12"/>
      <c r="F486" s="10"/>
    </row>
    <row r="487" spans="1:6" x14ac:dyDescent="0.25">
      <c r="A487" s="16"/>
      <c r="B487" s="10"/>
      <c r="C487" s="10"/>
      <c r="D487" s="10"/>
      <c r="E487" s="12"/>
      <c r="F487" s="10"/>
    </row>
    <row r="488" spans="1:6" x14ac:dyDescent="0.25">
      <c r="A488" s="16"/>
      <c r="B488" s="10"/>
      <c r="C488" s="10"/>
      <c r="D488" s="10"/>
      <c r="E488" s="12"/>
      <c r="F488" s="10"/>
    </row>
    <row r="489" spans="1:6" x14ac:dyDescent="0.25">
      <c r="A489" s="16"/>
      <c r="B489" s="10"/>
      <c r="C489" s="10"/>
      <c r="D489" s="10"/>
      <c r="E489" s="12"/>
      <c r="F489" s="10"/>
    </row>
    <row r="490" spans="1:6" x14ac:dyDescent="0.25">
      <c r="A490" s="16"/>
      <c r="B490" s="10"/>
      <c r="C490" s="10"/>
      <c r="D490" s="10"/>
      <c r="E490" s="12"/>
      <c r="F490" s="10"/>
    </row>
    <row r="491" spans="1:6" x14ac:dyDescent="0.25">
      <c r="A491" s="16"/>
      <c r="B491" s="10"/>
      <c r="C491" s="10"/>
      <c r="D491" s="10"/>
      <c r="E491" s="12"/>
      <c r="F491" s="10"/>
    </row>
    <row r="492" spans="1:6" x14ac:dyDescent="0.25">
      <c r="A492" s="16"/>
      <c r="B492" s="10"/>
      <c r="C492" s="10"/>
      <c r="D492" s="10"/>
      <c r="E492" s="12"/>
      <c r="F492" s="10"/>
    </row>
    <row r="493" spans="1:6" x14ac:dyDescent="0.25">
      <c r="A493" s="16"/>
      <c r="B493" s="10"/>
      <c r="C493" s="10"/>
      <c r="D493" s="10"/>
      <c r="E493" s="12"/>
      <c r="F493" s="10"/>
    </row>
    <row r="494" spans="1:6" x14ac:dyDescent="0.25">
      <c r="A494" s="16"/>
      <c r="B494" s="10"/>
      <c r="C494" s="10"/>
      <c r="D494" s="10"/>
      <c r="E494" s="12"/>
      <c r="F494" s="10"/>
    </row>
    <row r="495" spans="1:6" x14ac:dyDescent="0.25">
      <c r="A495" s="16"/>
      <c r="B495" s="10"/>
      <c r="C495" s="10"/>
      <c r="D495" s="10"/>
      <c r="E495" s="12"/>
      <c r="F495" s="10"/>
    </row>
    <row r="496" spans="1:6" x14ac:dyDescent="0.25">
      <c r="A496" s="16"/>
      <c r="B496" s="10"/>
      <c r="C496" s="10"/>
      <c r="D496" s="10"/>
      <c r="E496" s="12"/>
      <c r="F496" s="10"/>
    </row>
    <row r="497" spans="1:6" x14ac:dyDescent="0.25">
      <c r="A497" s="16"/>
      <c r="B497" s="10"/>
      <c r="C497" s="10"/>
      <c r="D497" s="10"/>
      <c r="E497" s="12"/>
      <c r="F497" s="10"/>
    </row>
    <row r="498" spans="1:6" x14ac:dyDescent="0.25">
      <c r="A498" s="16"/>
      <c r="B498" s="10"/>
      <c r="C498" s="10"/>
      <c r="D498" s="10"/>
      <c r="E498" s="12"/>
      <c r="F498" s="10"/>
    </row>
    <row r="499" spans="1:6" x14ac:dyDescent="0.25">
      <c r="A499" s="16"/>
      <c r="B499" s="10"/>
      <c r="C499" s="10"/>
      <c r="D499" s="10"/>
      <c r="E499" s="12"/>
      <c r="F499" s="10"/>
    </row>
    <row r="500" spans="1:6" x14ac:dyDescent="0.25">
      <c r="A500" s="16"/>
      <c r="B500" s="10"/>
      <c r="C500" s="10"/>
      <c r="D500" s="10"/>
      <c r="E500" s="12"/>
      <c r="F500" s="10"/>
    </row>
    <row r="501" spans="1:6" x14ac:dyDescent="0.25">
      <c r="A501" s="16"/>
      <c r="B501" s="10"/>
      <c r="C501" s="10"/>
      <c r="D501" s="10"/>
      <c r="E501" s="12"/>
      <c r="F501" s="10"/>
    </row>
    <row r="502" spans="1:6" x14ac:dyDescent="0.25">
      <c r="A502" s="16"/>
      <c r="B502" s="10"/>
      <c r="C502" s="10"/>
      <c r="D502" s="10"/>
      <c r="E502" s="12"/>
      <c r="F502" s="10"/>
    </row>
    <row r="503" spans="1:6" x14ac:dyDescent="0.25">
      <c r="A503" s="16"/>
      <c r="B503" s="10"/>
      <c r="C503" s="10"/>
      <c r="D503" s="10"/>
      <c r="E503" s="12"/>
      <c r="F503" s="10"/>
    </row>
    <row r="504" spans="1:6" x14ac:dyDescent="0.25">
      <c r="A504" s="16"/>
      <c r="B504" s="10"/>
      <c r="C504" s="10"/>
      <c r="D504" s="10"/>
      <c r="E504" s="12"/>
      <c r="F504" s="10"/>
    </row>
    <row r="505" spans="1:6" x14ac:dyDescent="0.25">
      <c r="A505" s="16"/>
      <c r="B505" s="10"/>
      <c r="C505" s="10"/>
      <c r="D505" s="10"/>
      <c r="E505" s="12"/>
      <c r="F505" s="10"/>
    </row>
    <row r="506" spans="1:6" x14ac:dyDescent="0.25">
      <c r="A506" s="16"/>
      <c r="B506" s="10"/>
      <c r="C506" s="10"/>
      <c r="D506" s="10"/>
      <c r="E506" s="12"/>
      <c r="F506" s="10"/>
    </row>
    <row r="507" spans="1:6" x14ac:dyDescent="0.25">
      <c r="A507" s="16"/>
      <c r="B507" s="10"/>
      <c r="C507" s="10"/>
      <c r="D507" s="10"/>
      <c r="E507" s="12"/>
      <c r="F507" s="10"/>
    </row>
    <row r="508" spans="1:6" x14ac:dyDescent="0.25">
      <c r="A508" s="16"/>
      <c r="B508" s="10"/>
      <c r="C508" s="10"/>
      <c r="D508" s="10"/>
      <c r="E508" s="12"/>
      <c r="F508" s="10"/>
    </row>
    <row r="509" spans="1:6" x14ac:dyDescent="0.25">
      <c r="A509" s="16"/>
      <c r="B509" s="10"/>
      <c r="C509" s="10"/>
      <c r="D509" s="10"/>
      <c r="E509" s="12"/>
      <c r="F509" s="10"/>
    </row>
    <row r="510" spans="1:6" x14ac:dyDescent="0.25">
      <c r="A510" s="16"/>
      <c r="B510" s="10"/>
      <c r="C510" s="10"/>
      <c r="D510" s="10"/>
      <c r="E510" s="12"/>
      <c r="F510" s="10"/>
    </row>
    <row r="511" spans="1:6" x14ac:dyDescent="0.25">
      <c r="A511" s="16"/>
      <c r="B511" s="10"/>
      <c r="C511" s="10"/>
      <c r="D511" s="10"/>
      <c r="E511" s="12"/>
      <c r="F511" s="10"/>
    </row>
    <row r="512" spans="1:6" x14ac:dyDescent="0.25">
      <c r="A512" s="16"/>
      <c r="B512" s="10"/>
      <c r="C512" s="10"/>
      <c r="D512" s="10"/>
      <c r="E512" s="12"/>
      <c r="F512" s="10"/>
    </row>
    <row r="513" spans="1:6" x14ac:dyDescent="0.25">
      <c r="A513" s="16"/>
      <c r="B513" s="10"/>
      <c r="C513" s="10"/>
      <c r="D513" s="10"/>
      <c r="E513" s="12"/>
      <c r="F513" s="10"/>
    </row>
    <row r="514" spans="1:6" x14ac:dyDescent="0.25">
      <c r="A514" s="16"/>
      <c r="B514" s="10"/>
      <c r="C514" s="10"/>
      <c r="D514" s="10"/>
      <c r="E514" s="12"/>
      <c r="F514" s="10"/>
    </row>
    <row r="515" spans="1:6" x14ac:dyDescent="0.25">
      <c r="A515" s="16"/>
      <c r="B515" s="10"/>
      <c r="C515" s="10"/>
      <c r="D515" s="10"/>
      <c r="E515" s="12"/>
      <c r="F515" s="10"/>
    </row>
    <row r="516" spans="1:6" x14ac:dyDescent="0.25">
      <c r="A516" s="16"/>
      <c r="B516" s="10"/>
      <c r="C516" s="10"/>
      <c r="D516" s="10"/>
      <c r="E516" s="12"/>
      <c r="F516" s="10"/>
    </row>
    <row r="517" spans="1:6" x14ac:dyDescent="0.25">
      <c r="A517" s="16"/>
      <c r="B517" s="10"/>
      <c r="C517" s="10"/>
      <c r="D517" s="10"/>
      <c r="E517" s="12"/>
      <c r="F517" s="10"/>
    </row>
    <row r="518" spans="1:6" x14ac:dyDescent="0.25">
      <c r="A518" s="16"/>
      <c r="B518" s="10"/>
      <c r="C518" s="10"/>
      <c r="D518" s="10"/>
      <c r="E518" s="12"/>
      <c r="F518" s="10"/>
    </row>
    <row r="519" spans="1:6" x14ac:dyDescent="0.25">
      <c r="A519" s="16"/>
      <c r="B519" s="10"/>
      <c r="C519" s="10"/>
      <c r="D519" s="10"/>
      <c r="E519" s="12"/>
      <c r="F519" s="10"/>
    </row>
    <row r="520" spans="1:6" x14ac:dyDescent="0.25">
      <c r="A520" s="16"/>
      <c r="B520" s="10"/>
      <c r="C520" s="10"/>
      <c r="D520" s="10"/>
      <c r="E520" s="12"/>
      <c r="F520" s="10"/>
    </row>
    <row r="521" spans="1:6" x14ac:dyDescent="0.25">
      <c r="A521" s="16"/>
      <c r="B521" s="10"/>
      <c r="C521" s="10"/>
      <c r="D521" s="10"/>
      <c r="E521" s="12"/>
      <c r="F521" s="10"/>
    </row>
    <row r="522" spans="1:6" x14ac:dyDescent="0.25">
      <c r="A522" s="16"/>
      <c r="B522" s="10"/>
      <c r="C522" s="10"/>
      <c r="D522" s="10"/>
      <c r="E522" s="12"/>
      <c r="F522" s="10"/>
    </row>
    <row r="523" spans="1:6" x14ac:dyDescent="0.25">
      <c r="A523" s="16"/>
      <c r="B523" s="10"/>
      <c r="C523" s="10"/>
      <c r="D523" s="10"/>
      <c r="E523" s="12"/>
      <c r="F523" s="10"/>
    </row>
    <row r="524" spans="1:6" x14ac:dyDescent="0.25">
      <c r="A524" s="16"/>
      <c r="B524" s="10"/>
      <c r="C524" s="10"/>
      <c r="D524" s="10"/>
      <c r="E524" s="12"/>
      <c r="F524" s="10"/>
    </row>
    <row r="525" spans="1:6" x14ac:dyDescent="0.25">
      <c r="A525" s="16"/>
      <c r="B525" s="10"/>
      <c r="C525" s="10"/>
      <c r="D525" s="10"/>
      <c r="E525" s="12"/>
      <c r="F525" s="10"/>
    </row>
    <row r="526" spans="1:6" x14ac:dyDescent="0.25">
      <c r="A526" s="16"/>
      <c r="B526" s="10"/>
      <c r="C526" s="10"/>
      <c r="D526" s="10"/>
      <c r="E526" s="12"/>
      <c r="F526" s="10"/>
    </row>
    <row r="527" spans="1:6" x14ac:dyDescent="0.25">
      <c r="A527" s="16"/>
      <c r="B527" s="10"/>
      <c r="C527" s="10"/>
      <c r="D527" s="10"/>
      <c r="E527" s="12"/>
      <c r="F527" s="10"/>
    </row>
    <row r="528" spans="1:6" x14ac:dyDescent="0.25">
      <c r="A528" s="16"/>
      <c r="B528" s="10"/>
      <c r="C528" s="10"/>
      <c r="D528" s="10"/>
      <c r="E528" s="12"/>
      <c r="F528" s="10"/>
    </row>
    <row r="529" spans="1:6" x14ac:dyDescent="0.25">
      <c r="A529" s="16"/>
      <c r="B529" s="10"/>
      <c r="C529" s="10"/>
      <c r="D529" s="10"/>
      <c r="E529" s="12"/>
      <c r="F529" s="10"/>
    </row>
    <row r="530" spans="1:6" x14ac:dyDescent="0.25">
      <c r="A530" s="16"/>
      <c r="B530" s="10"/>
      <c r="C530" s="10"/>
      <c r="D530" s="10"/>
      <c r="E530" s="12"/>
      <c r="F530" s="10"/>
    </row>
    <row r="531" spans="1:6" x14ac:dyDescent="0.25">
      <c r="A531" s="16"/>
      <c r="B531" s="10"/>
      <c r="C531" s="10"/>
      <c r="D531" s="10"/>
      <c r="E531" s="12"/>
      <c r="F531" s="10"/>
    </row>
    <row r="532" spans="1:6" x14ac:dyDescent="0.25">
      <c r="A532" s="16"/>
      <c r="B532" s="10"/>
      <c r="C532" s="10"/>
      <c r="D532" s="10"/>
      <c r="E532" s="12"/>
      <c r="F532" s="10"/>
    </row>
    <row r="533" spans="1:6" x14ac:dyDescent="0.25">
      <c r="A533" s="16"/>
      <c r="B533" s="10"/>
      <c r="C533" s="10"/>
      <c r="D533" s="10"/>
      <c r="E533" s="12"/>
      <c r="F533" s="10"/>
    </row>
    <row r="534" spans="1:6" x14ac:dyDescent="0.25">
      <c r="A534" s="16"/>
      <c r="B534" s="10"/>
      <c r="C534" s="10"/>
      <c r="D534" s="10"/>
      <c r="E534" s="12"/>
      <c r="F534" s="10"/>
    </row>
    <row r="535" spans="1:6" x14ac:dyDescent="0.25">
      <c r="A535" s="16"/>
      <c r="B535" s="10"/>
      <c r="C535" s="10"/>
      <c r="D535" s="10"/>
      <c r="E535" s="12"/>
      <c r="F535" s="10"/>
    </row>
    <row r="536" spans="1:6" x14ac:dyDescent="0.25">
      <c r="A536" s="16"/>
      <c r="B536" s="10"/>
      <c r="C536" s="10"/>
      <c r="D536" s="10"/>
      <c r="E536" s="12"/>
      <c r="F536" s="10"/>
    </row>
    <row r="537" spans="1:6" x14ac:dyDescent="0.25">
      <c r="A537" s="16"/>
      <c r="B537" s="10"/>
      <c r="C537" s="10"/>
      <c r="D537" s="10"/>
      <c r="E537" s="12"/>
      <c r="F537" s="10"/>
    </row>
    <row r="538" spans="1:6" x14ac:dyDescent="0.25">
      <c r="A538" s="16"/>
      <c r="B538" s="10"/>
      <c r="C538" s="10"/>
      <c r="D538" s="10"/>
      <c r="E538" s="12"/>
      <c r="F538" s="10"/>
    </row>
    <row r="539" spans="1:6" x14ac:dyDescent="0.25">
      <c r="A539" s="16"/>
      <c r="B539" s="10"/>
      <c r="C539" s="10"/>
      <c r="D539" s="10"/>
      <c r="E539" s="12"/>
      <c r="F539" s="10"/>
    </row>
    <row r="540" spans="1:6" x14ac:dyDescent="0.25">
      <c r="A540" s="16"/>
      <c r="B540" s="10"/>
      <c r="C540" s="10"/>
      <c r="D540" s="10"/>
      <c r="E540" s="12"/>
      <c r="F540" s="10"/>
    </row>
    <row r="541" spans="1:6" x14ac:dyDescent="0.25">
      <c r="A541" s="16"/>
      <c r="B541" s="10"/>
      <c r="C541" s="10"/>
      <c r="D541" s="10"/>
      <c r="E541" s="12"/>
      <c r="F541" s="10"/>
    </row>
    <row r="542" spans="1:6" x14ac:dyDescent="0.25">
      <c r="A542" s="16"/>
      <c r="B542" s="10"/>
      <c r="C542" s="10"/>
      <c r="D542" s="10"/>
      <c r="E542" s="12"/>
      <c r="F542" s="10"/>
    </row>
    <row r="543" spans="1:6" x14ac:dyDescent="0.25">
      <c r="A543" s="16"/>
      <c r="B543" s="10"/>
      <c r="C543" s="10"/>
      <c r="D543" s="10"/>
      <c r="E543" s="12"/>
      <c r="F543" s="10"/>
    </row>
    <row r="544" spans="1:6" x14ac:dyDescent="0.25">
      <c r="A544" s="16"/>
      <c r="B544" s="10"/>
      <c r="C544" s="10"/>
      <c r="D544" s="10"/>
      <c r="E544" s="12"/>
      <c r="F544" s="10"/>
    </row>
    <row r="545" spans="1:6" x14ac:dyDescent="0.25">
      <c r="A545" s="16"/>
      <c r="B545" s="10"/>
      <c r="C545" s="10"/>
      <c r="D545" s="10"/>
      <c r="E545" s="12"/>
      <c r="F545" s="10"/>
    </row>
    <row r="546" spans="1:6" x14ac:dyDescent="0.25">
      <c r="A546" s="16"/>
      <c r="B546" s="10"/>
      <c r="C546" s="10"/>
      <c r="D546" s="10"/>
      <c r="E546" s="12"/>
      <c r="F546" s="10"/>
    </row>
    <row r="547" spans="1:6" x14ac:dyDescent="0.25">
      <c r="A547" s="16"/>
      <c r="B547" s="10"/>
      <c r="C547" s="10"/>
      <c r="D547" s="10"/>
      <c r="E547" s="12"/>
      <c r="F547" s="10"/>
    </row>
    <row r="548" spans="1:6" x14ac:dyDescent="0.25">
      <c r="A548" s="16"/>
      <c r="B548" s="10"/>
      <c r="C548" s="10"/>
      <c r="D548" s="10"/>
      <c r="E548" s="12"/>
      <c r="F548" s="10"/>
    </row>
    <row r="549" spans="1:6" x14ac:dyDescent="0.25">
      <c r="A549" s="16"/>
      <c r="B549" s="10"/>
      <c r="C549" s="10"/>
      <c r="D549" s="10"/>
      <c r="E549" s="12"/>
      <c r="F549" s="10"/>
    </row>
    <row r="550" spans="1:6" x14ac:dyDescent="0.25">
      <c r="A550" s="16"/>
      <c r="B550" s="10"/>
      <c r="C550" s="10"/>
      <c r="D550" s="10"/>
      <c r="E550" s="12"/>
      <c r="F550" s="10"/>
    </row>
    <row r="551" spans="1:6" x14ac:dyDescent="0.25">
      <c r="A551" s="16"/>
      <c r="B551" s="10"/>
      <c r="C551" s="10"/>
      <c r="D551" s="10"/>
      <c r="E551" s="12"/>
      <c r="F551" s="10"/>
    </row>
    <row r="552" spans="1:6" x14ac:dyDescent="0.25">
      <c r="A552" s="16"/>
      <c r="B552" s="10"/>
      <c r="C552" s="10"/>
      <c r="D552" s="10"/>
      <c r="E552" s="12"/>
      <c r="F552" s="10"/>
    </row>
    <row r="553" spans="1:6" x14ac:dyDescent="0.25">
      <c r="A553" s="16"/>
      <c r="B553" s="10"/>
      <c r="C553" s="10"/>
      <c r="D553" s="10"/>
      <c r="E553" s="12"/>
      <c r="F553" s="10"/>
    </row>
    <row r="554" spans="1:6" x14ac:dyDescent="0.25">
      <c r="A554" s="16"/>
      <c r="B554" s="10"/>
      <c r="C554" s="10"/>
      <c r="D554" s="10"/>
      <c r="E554" s="12"/>
      <c r="F554" s="10"/>
    </row>
    <row r="555" spans="1:6" x14ac:dyDescent="0.25">
      <c r="A555" s="16"/>
      <c r="B555" s="10"/>
      <c r="C555" s="10"/>
      <c r="D555" s="10"/>
      <c r="E555" s="12"/>
      <c r="F555" s="10"/>
    </row>
    <row r="556" spans="1:6" x14ac:dyDescent="0.25">
      <c r="A556" s="16"/>
      <c r="B556" s="10"/>
      <c r="C556" s="10"/>
      <c r="D556" s="10"/>
      <c r="E556" s="12"/>
      <c r="F556" s="10"/>
    </row>
    <row r="557" spans="1:6" x14ac:dyDescent="0.25">
      <c r="A557" s="16"/>
      <c r="B557" s="10"/>
      <c r="C557" s="10"/>
      <c r="D557" s="10"/>
      <c r="E557" s="12"/>
      <c r="F557" s="10"/>
    </row>
    <row r="558" spans="1:6" x14ac:dyDescent="0.25">
      <c r="A558" s="16"/>
      <c r="B558" s="10"/>
      <c r="C558" s="10"/>
      <c r="D558" s="10"/>
      <c r="E558" s="12"/>
      <c r="F558" s="10"/>
    </row>
    <row r="559" spans="1:6" x14ac:dyDescent="0.25">
      <c r="A559" s="16"/>
      <c r="B559" s="10"/>
      <c r="C559" s="10"/>
      <c r="D559" s="10"/>
      <c r="E559" s="12"/>
      <c r="F559" s="10"/>
    </row>
    <row r="560" spans="1:6" x14ac:dyDescent="0.25">
      <c r="A560" s="16"/>
      <c r="B560" s="10"/>
      <c r="C560" s="10"/>
      <c r="D560" s="10"/>
      <c r="E560" s="12"/>
      <c r="F560" s="10"/>
    </row>
    <row r="561" spans="1:6" x14ac:dyDescent="0.25">
      <c r="A561" s="16"/>
      <c r="B561" s="10"/>
      <c r="C561" s="10"/>
      <c r="D561" s="10"/>
      <c r="E561" s="12"/>
      <c r="F561" s="10"/>
    </row>
    <row r="562" spans="1:6" x14ac:dyDescent="0.25">
      <c r="A562" s="16"/>
      <c r="B562" s="10"/>
      <c r="C562" s="10"/>
      <c r="D562" s="10"/>
      <c r="E562" s="12"/>
      <c r="F562" s="10"/>
    </row>
    <row r="563" spans="1:6" x14ac:dyDescent="0.25">
      <c r="A563" s="16"/>
      <c r="B563" s="10"/>
      <c r="C563" s="10"/>
      <c r="D563" s="10"/>
      <c r="E563" s="12"/>
      <c r="F563" s="10"/>
    </row>
    <row r="564" spans="1:6" x14ac:dyDescent="0.25">
      <c r="A564" s="16"/>
      <c r="B564" s="10"/>
      <c r="C564" s="10"/>
      <c r="D564" s="10"/>
      <c r="E564" s="12"/>
      <c r="F564" s="10"/>
    </row>
    <row r="565" spans="1:6" x14ac:dyDescent="0.25">
      <c r="A565" s="16"/>
      <c r="B565" s="10"/>
      <c r="C565" s="10"/>
      <c r="D565" s="10"/>
      <c r="E565" s="12"/>
      <c r="F565" s="10"/>
    </row>
    <row r="566" spans="1:6" x14ac:dyDescent="0.25">
      <c r="A566" s="16"/>
      <c r="B566" s="10"/>
      <c r="C566" s="10"/>
      <c r="D566" s="10"/>
      <c r="E566" s="12"/>
      <c r="F566" s="10"/>
    </row>
    <row r="567" spans="1:6" x14ac:dyDescent="0.25">
      <c r="A567" s="16"/>
      <c r="B567" s="10"/>
      <c r="C567" s="10"/>
      <c r="D567" s="10"/>
      <c r="E567" s="12"/>
      <c r="F567" s="10"/>
    </row>
    <row r="568" spans="1:6" x14ac:dyDescent="0.25">
      <c r="A568" s="16"/>
      <c r="B568" s="10"/>
      <c r="C568" s="10"/>
      <c r="D568" s="10"/>
      <c r="E568" s="12"/>
      <c r="F568" s="10"/>
    </row>
    <row r="569" spans="1:6" x14ac:dyDescent="0.25">
      <c r="A569" s="16"/>
      <c r="B569" s="10"/>
      <c r="C569" s="10"/>
      <c r="D569" s="10"/>
      <c r="E569" s="12"/>
      <c r="F569" s="10"/>
    </row>
    <row r="570" spans="1:6" x14ac:dyDescent="0.25">
      <c r="A570" s="16"/>
      <c r="B570" s="10"/>
      <c r="C570" s="10"/>
      <c r="D570" s="10"/>
      <c r="E570" s="12"/>
      <c r="F570" s="10"/>
    </row>
    <row r="571" spans="1:6" x14ac:dyDescent="0.25">
      <c r="A571" s="16"/>
      <c r="B571" s="10"/>
      <c r="C571" s="10"/>
      <c r="D571" s="10"/>
      <c r="E571" s="12"/>
      <c r="F571" s="10"/>
    </row>
    <row r="572" spans="1:6" x14ac:dyDescent="0.25">
      <c r="A572" s="16"/>
      <c r="B572" s="10"/>
      <c r="C572" s="10"/>
      <c r="D572" s="10"/>
      <c r="E572" s="12"/>
      <c r="F572" s="10"/>
    </row>
    <row r="573" spans="1:6" x14ac:dyDescent="0.25">
      <c r="A573" s="16"/>
      <c r="B573" s="10"/>
      <c r="C573" s="10"/>
      <c r="D573" s="10"/>
      <c r="E573" s="12"/>
      <c r="F573" s="10"/>
    </row>
    <row r="574" spans="1:6" x14ac:dyDescent="0.25">
      <c r="A574" s="16"/>
      <c r="B574" s="10"/>
      <c r="C574" s="10"/>
      <c r="D574" s="10"/>
      <c r="E574" s="12"/>
      <c r="F574" s="10"/>
    </row>
    <row r="575" spans="1:6" x14ac:dyDescent="0.25">
      <c r="A575" s="16"/>
      <c r="B575" s="10"/>
      <c r="C575" s="10"/>
      <c r="D575" s="10"/>
      <c r="E575" s="12"/>
      <c r="F575" s="10"/>
    </row>
    <row r="576" spans="1:6" x14ac:dyDescent="0.25">
      <c r="A576" s="16"/>
      <c r="B576" s="10"/>
      <c r="C576" s="10"/>
      <c r="D576" s="10"/>
      <c r="E576" s="12"/>
      <c r="F576" s="10"/>
    </row>
    <row r="577" spans="1:6" x14ac:dyDescent="0.25">
      <c r="A577" s="16"/>
      <c r="B577" s="10"/>
      <c r="C577" s="10"/>
      <c r="D577" s="10"/>
      <c r="E577" s="12"/>
      <c r="F577" s="10"/>
    </row>
    <row r="578" spans="1:6" x14ac:dyDescent="0.25">
      <c r="A578" s="16"/>
      <c r="B578" s="10"/>
      <c r="C578" s="10"/>
      <c r="D578" s="10"/>
      <c r="E578" s="12"/>
      <c r="F578" s="10"/>
    </row>
    <row r="579" spans="1:6" x14ac:dyDescent="0.25">
      <c r="A579" s="16"/>
      <c r="B579" s="10"/>
      <c r="C579" s="10"/>
      <c r="D579" s="10"/>
      <c r="E579" s="12"/>
      <c r="F579" s="10"/>
    </row>
    <row r="580" spans="1:6" x14ac:dyDescent="0.25">
      <c r="A580" s="16"/>
      <c r="B580" s="10"/>
      <c r="C580" s="10"/>
      <c r="D580" s="10"/>
      <c r="E580" s="12"/>
      <c r="F580" s="10"/>
    </row>
    <row r="581" spans="1:6" x14ac:dyDescent="0.25">
      <c r="A581" s="16"/>
      <c r="B581" s="10"/>
      <c r="C581" s="10"/>
      <c r="D581" s="10"/>
      <c r="E581" s="12"/>
      <c r="F581" s="10"/>
    </row>
    <row r="582" spans="1:6" x14ac:dyDescent="0.25">
      <c r="A582" s="16"/>
      <c r="B582" s="10"/>
      <c r="C582" s="10"/>
      <c r="D582" s="10"/>
      <c r="E582" s="12"/>
      <c r="F582" s="10"/>
    </row>
    <row r="583" spans="1:6" x14ac:dyDescent="0.25">
      <c r="A583" s="16"/>
      <c r="B583" s="10"/>
      <c r="C583" s="10"/>
      <c r="D583" s="10"/>
      <c r="E583" s="12"/>
      <c r="F583" s="10"/>
    </row>
    <row r="584" spans="1:6" x14ac:dyDescent="0.25">
      <c r="A584" s="16"/>
      <c r="B584" s="10"/>
      <c r="C584" s="10"/>
      <c r="D584" s="10"/>
      <c r="E584" s="12"/>
      <c r="F584" s="10"/>
    </row>
    <row r="585" spans="1:6" x14ac:dyDescent="0.25">
      <c r="A585" s="16"/>
      <c r="B585" s="10"/>
      <c r="C585" s="10"/>
      <c r="D585" s="10"/>
      <c r="E585" s="12"/>
      <c r="F585" s="10"/>
    </row>
    <row r="586" spans="1:6" x14ac:dyDescent="0.25">
      <c r="A586" s="16"/>
      <c r="B586" s="10"/>
      <c r="C586" s="10"/>
      <c r="D586" s="10"/>
      <c r="E586" s="12"/>
      <c r="F586" s="10"/>
    </row>
    <row r="587" spans="1:6" x14ac:dyDescent="0.25">
      <c r="A587" s="16"/>
      <c r="B587" s="10"/>
      <c r="C587" s="10"/>
      <c r="D587" s="10"/>
      <c r="E587" s="12"/>
      <c r="F587" s="10"/>
    </row>
    <row r="588" spans="1:6" x14ac:dyDescent="0.25">
      <c r="A588" s="16"/>
      <c r="B588" s="10"/>
      <c r="C588" s="10"/>
      <c r="D588" s="10"/>
      <c r="E588" s="12"/>
      <c r="F588" s="10"/>
    </row>
    <row r="589" spans="1:6" x14ac:dyDescent="0.25">
      <c r="A589" s="16"/>
      <c r="B589" s="10"/>
      <c r="C589" s="10"/>
      <c r="D589" s="10"/>
      <c r="E589" s="12"/>
      <c r="F589" s="10"/>
    </row>
    <row r="590" spans="1:6" x14ac:dyDescent="0.25">
      <c r="A590" s="16"/>
      <c r="B590" s="10"/>
      <c r="C590" s="10"/>
      <c r="D590" s="10"/>
      <c r="E590" s="12"/>
      <c r="F590" s="10"/>
    </row>
    <row r="591" spans="1:6" x14ac:dyDescent="0.25">
      <c r="A591" s="16"/>
      <c r="B591" s="10"/>
      <c r="C591" s="10"/>
      <c r="D591" s="10"/>
      <c r="E591" s="12"/>
      <c r="F591" s="10"/>
    </row>
    <row r="592" spans="1:6" x14ac:dyDescent="0.25">
      <c r="A592" s="16"/>
      <c r="B592" s="10"/>
      <c r="C592" s="10"/>
      <c r="D592" s="10"/>
      <c r="E592" s="12"/>
      <c r="F592" s="10"/>
    </row>
    <row r="593" spans="1:6" x14ac:dyDescent="0.25">
      <c r="A593" s="16"/>
      <c r="B593" s="10"/>
      <c r="C593" s="10"/>
      <c r="D593" s="10"/>
      <c r="E593" s="12"/>
      <c r="F593" s="10"/>
    </row>
    <row r="594" spans="1:6" x14ac:dyDescent="0.25">
      <c r="A594" s="16"/>
      <c r="B594" s="10"/>
      <c r="C594" s="10"/>
      <c r="D594" s="10"/>
      <c r="E594" s="12"/>
      <c r="F594" s="10"/>
    </row>
    <row r="595" spans="1:6" x14ac:dyDescent="0.25">
      <c r="A595" s="16"/>
      <c r="B595" s="10"/>
      <c r="C595" s="10"/>
      <c r="D595" s="10"/>
      <c r="E595" s="12"/>
      <c r="F595" s="10"/>
    </row>
    <row r="596" spans="1:6" x14ac:dyDescent="0.25">
      <c r="A596" s="16"/>
      <c r="B596" s="10"/>
      <c r="C596" s="10"/>
      <c r="D596" s="10"/>
      <c r="E596" s="12"/>
      <c r="F596" s="10"/>
    </row>
    <row r="597" spans="1:6" x14ac:dyDescent="0.25">
      <c r="A597" s="16"/>
      <c r="B597" s="10"/>
      <c r="C597" s="10"/>
      <c r="D597" s="10"/>
      <c r="E597" s="12"/>
      <c r="F597" s="10"/>
    </row>
    <row r="598" spans="1:6" x14ac:dyDescent="0.25">
      <c r="A598" s="16"/>
      <c r="B598" s="10"/>
      <c r="C598" s="10"/>
      <c r="D598" s="10"/>
      <c r="E598" s="12"/>
      <c r="F598" s="10"/>
    </row>
    <row r="599" spans="1:6" x14ac:dyDescent="0.25">
      <c r="A599" s="16"/>
      <c r="B599" s="10"/>
      <c r="C599" s="10"/>
      <c r="D599" s="10"/>
      <c r="E599" s="12"/>
      <c r="F599" s="10"/>
    </row>
    <row r="600" spans="1:6" x14ac:dyDescent="0.25">
      <c r="A600" s="16"/>
      <c r="B600" s="10"/>
      <c r="C600" s="10"/>
      <c r="D600" s="10"/>
      <c r="E600" s="12"/>
      <c r="F600" s="10"/>
    </row>
    <row r="601" spans="1:6" x14ac:dyDescent="0.25">
      <c r="A601" s="16"/>
      <c r="B601" s="10"/>
      <c r="C601" s="10"/>
      <c r="D601" s="10"/>
      <c r="E601" s="12"/>
      <c r="F601" s="10"/>
    </row>
    <row r="602" spans="1:6" x14ac:dyDescent="0.25">
      <c r="A602" s="16"/>
      <c r="B602" s="10"/>
      <c r="C602" s="10"/>
      <c r="D602" s="10"/>
      <c r="E602" s="12"/>
      <c r="F602" s="10"/>
    </row>
    <row r="603" spans="1:6" x14ac:dyDescent="0.25">
      <c r="A603" s="16"/>
      <c r="B603" s="10"/>
      <c r="C603" s="10"/>
      <c r="D603" s="10"/>
      <c r="E603" s="12"/>
      <c r="F603" s="10"/>
    </row>
    <row r="604" spans="1:6" x14ac:dyDescent="0.25">
      <c r="A604" s="16"/>
      <c r="B604" s="10"/>
      <c r="C604" s="10"/>
      <c r="D604" s="10"/>
      <c r="E604" s="12"/>
      <c r="F604" s="10"/>
    </row>
    <row r="605" spans="1:6" x14ac:dyDescent="0.25">
      <c r="A605" s="16"/>
      <c r="B605" s="10"/>
      <c r="C605" s="10"/>
      <c r="D605" s="10"/>
      <c r="E605" s="12"/>
      <c r="F605" s="10"/>
    </row>
    <row r="606" spans="1:6" x14ac:dyDescent="0.25">
      <c r="A606" s="16"/>
      <c r="B606" s="10"/>
      <c r="C606" s="10"/>
      <c r="D606" s="10"/>
      <c r="E606" s="12"/>
      <c r="F606" s="10"/>
    </row>
    <row r="607" spans="1:6" x14ac:dyDescent="0.25">
      <c r="A607" s="16"/>
      <c r="B607" s="10"/>
      <c r="C607" s="10"/>
      <c r="D607" s="10"/>
      <c r="E607" s="12"/>
      <c r="F607" s="10"/>
    </row>
    <row r="608" spans="1:6" x14ac:dyDescent="0.25">
      <c r="A608" s="16"/>
      <c r="B608" s="10"/>
      <c r="C608" s="10"/>
      <c r="D608" s="10"/>
      <c r="E608" s="12"/>
      <c r="F608" s="10"/>
    </row>
    <row r="609" spans="1:6" x14ac:dyDescent="0.25">
      <c r="A609" s="16"/>
      <c r="B609" s="10"/>
      <c r="C609" s="10"/>
      <c r="D609" s="10"/>
      <c r="E609" s="12"/>
      <c r="F609" s="10"/>
    </row>
    <row r="610" spans="1:6" x14ac:dyDescent="0.25">
      <c r="A610" s="16"/>
      <c r="B610" s="10"/>
      <c r="C610" s="10"/>
      <c r="D610" s="10"/>
      <c r="E610" s="12"/>
      <c r="F610" s="10"/>
    </row>
    <row r="611" spans="1:6" x14ac:dyDescent="0.25">
      <c r="A611" s="16"/>
      <c r="B611" s="10"/>
      <c r="C611" s="10"/>
      <c r="D611" s="10"/>
      <c r="E611" s="12"/>
      <c r="F611" s="10"/>
    </row>
    <row r="612" spans="1:6" x14ac:dyDescent="0.25">
      <c r="A612" s="16"/>
      <c r="B612" s="10"/>
      <c r="C612" s="10"/>
      <c r="D612" s="10"/>
      <c r="E612" s="12"/>
      <c r="F612" s="10"/>
    </row>
    <row r="613" spans="1:6" x14ac:dyDescent="0.25">
      <c r="A613" s="16"/>
      <c r="B613" s="10"/>
      <c r="C613" s="10"/>
      <c r="D613" s="10"/>
      <c r="E613" s="12"/>
      <c r="F613" s="10"/>
    </row>
    <row r="614" spans="1:6" x14ac:dyDescent="0.25">
      <c r="A614" s="16"/>
      <c r="B614" s="10"/>
      <c r="C614" s="10"/>
      <c r="D614" s="10"/>
      <c r="E614" s="12"/>
      <c r="F614" s="10"/>
    </row>
    <row r="615" spans="1:6" x14ac:dyDescent="0.25">
      <c r="A615" s="16"/>
      <c r="B615" s="10"/>
      <c r="C615" s="10"/>
      <c r="D615" s="10"/>
      <c r="E615" s="12"/>
      <c r="F615" s="10"/>
    </row>
    <row r="616" spans="1:6" x14ac:dyDescent="0.25">
      <c r="A616" s="16"/>
      <c r="B616" s="10"/>
      <c r="C616" s="10"/>
      <c r="D616" s="10"/>
      <c r="E616" s="12"/>
      <c r="F616" s="10"/>
    </row>
    <row r="617" spans="1:6" x14ac:dyDescent="0.25">
      <c r="A617" s="16"/>
      <c r="B617" s="10"/>
      <c r="C617" s="10"/>
      <c r="D617" s="10"/>
      <c r="E617" s="12"/>
      <c r="F617" s="10"/>
    </row>
    <row r="618" spans="1:6" x14ac:dyDescent="0.25">
      <c r="A618" s="16"/>
      <c r="B618" s="10"/>
      <c r="C618" s="10"/>
      <c r="D618" s="10"/>
      <c r="E618" s="12"/>
      <c r="F618" s="10"/>
    </row>
    <row r="619" spans="1:6" x14ac:dyDescent="0.25">
      <c r="A619" s="16"/>
      <c r="B619" s="10"/>
      <c r="C619" s="10"/>
      <c r="D619" s="10"/>
      <c r="E619" s="12"/>
      <c r="F619" s="10"/>
    </row>
    <row r="620" spans="1:6" x14ac:dyDescent="0.25">
      <c r="A620" s="16"/>
      <c r="B620" s="10"/>
      <c r="C620" s="10"/>
      <c r="D620" s="10"/>
      <c r="E620" s="12"/>
      <c r="F620" s="10"/>
    </row>
    <row r="621" spans="1:6" x14ac:dyDescent="0.25">
      <c r="A621" s="16"/>
      <c r="B621" s="10"/>
      <c r="C621" s="10"/>
      <c r="D621" s="10"/>
      <c r="E621" s="12"/>
      <c r="F621" s="10"/>
    </row>
    <row r="622" spans="1:6" x14ac:dyDescent="0.25">
      <c r="A622" s="16"/>
      <c r="B622" s="10"/>
      <c r="C622" s="10"/>
      <c r="D622" s="10"/>
      <c r="E622" s="12"/>
      <c r="F622" s="10"/>
    </row>
    <row r="623" spans="1:6" x14ac:dyDescent="0.25">
      <c r="A623" s="16"/>
      <c r="B623" s="10"/>
      <c r="C623" s="10"/>
      <c r="D623" s="10"/>
      <c r="E623" s="12"/>
      <c r="F623" s="10"/>
    </row>
    <row r="624" spans="1:6" x14ac:dyDescent="0.25">
      <c r="A624" s="16"/>
      <c r="B624" s="10"/>
      <c r="C624" s="10"/>
      <c r="D624" s="10"/>
      <c r="E624" s="12"/>
      <c r="F624" s="10"/>
    </row>
    <row r="625" spans="1:6" x14ac:dyDescent="0.25">
      <c r="A625" s="16"/>
      <c r="B625" s="10"/>
      <c r="C625" s="10"/>
      <c r="D625" s="10"/>
      <c r="E625" s="12"/>
      <c r="F625" s="10"/>
    </row>
    <row r="626" spans="1:6" x14ac:dyDescent="0.25">
      <c r="A626" s="16"/>
      <c r="B626" s="10"/>
      <c r="C626" s="10"/>
      <c r="D626" s="10"/>
      <c r="E626" s="12"/>
      <c r="F626" s="10"/>
    </row>
    <row r="627" spans="1:6" x14ac:dyDescent="0.25">
      <c r="A627" s="16"/>
      <c r="B627" s="10"/>
      <c r="C627" s="10"/>
      <c r="D627" s="10"/>
      <c r="E627" s="12"/>
      <c r="F627" s="10"/>
    </row>
    <row r="628" spans="1:6" x14ac:dyDescent="0.25">
      <c r="A628" s="16"/>
      <c r="B628" s="10"/>
      <c r="C628" s="10"/>
      <c r="D628" s="10"/>
      <c r="E628" s="12"/>
      <c r="F628" s="10"/>
    </row>
    <row r="629" spans="1:6" x14ac:dyDescent="0.25">
      <c r="A629" s="16"/>
      <c r="B629" s="10"/>
      <c r="C629" s="10"/>
      <c r="D629" s="10"/>
      <c r="E629" s="12"/>
      <c r="F629" s="10"/>
    </row>
    <row r="630" spans="1:6" x14ac:dyDescent="0.25">
      <c r="A630" s="16"/>
      <c r="B630" s="10"/>
      <c r="C630" s="10"/>
      <c r="D630" s="10"/>
      <c r="E630" s="12"/>
      <c r="F630" s="10"/>
    </row>
    <row r="631" spans="1:6" x14ac:dyDescent="0.25">
      <c r="A631" s="16"/>
      <c r="B631" s="10"/>
      <c r="C631" s="10"/>
      <c r="D631" s="10"/>
      <c r="E631" s="12"/>
      <c r="F631" s="10"/>
    </row>
    <row r="632" spans="1:6" x14ac:dyDescent="0.25">
      <c r="A632" s="16"/>
      <c r="B632" s="10"/>
      <c r="C632" s="10"/>
      <c r="D632" s="10"/>
      <c r="E632" s="12"/>
      <c r="F632" s="10"/>
    </row>
    <row r="633" spans="1:6" x14ac:dyDescent="0.25">
      <c r="A633" s="16"/>
      <c r="B633" s="10"/>
      <c r="C633" s="10"/>
      <c r="D633" s="10"/>
      <c r="E633" s="12"/>
      <c r="F633" s="10"/>
    </row>
    <row r="634" spans="1:6" x14ac:dyDescent="0.25">
      <c r="A634" s="16"/>
      <c r="B634" s="10"/>
      <c r="C634" s="10"/>
      <c r="D634" s="10"/>
      <c r="E634" s="12"/>
      <c r="F634" s="10"/>
    </row>
    <row r="635" spans="1:6" x14ac:dyDescent="0.25">
      <c r="A635" s="16"/>
      <c r="B635" s="10"/>
      <c r="C635" s="10"/>
      <c r="D635" s="10"/>
      <c r="E635" s="12"/>
      <c r="F635" s="10"/>
    </row>
    <row r="636" spans="1:6" x14ac:dyDescent="0.25">
      <c r="A636" s="16"/>
      <c r="B636" s="10"/>
      <c r="C636" s="10"/>
      <c r="D636" s="10"/>
      <c r="E636" s="12"/>
      <c r="F636" s="10"/>
    </row>
    <row r="637" spans="1:6" x14ac:dyDescent="0.25">
      <c r="A637" s="16"/>
      <c r="B637" s="10"/>
      <c r="C637" s="10"/>
      <c r="D637" s="10"/>
      <c r="E637" s="12"/>
      <c r="F637" s="10"/>
    </row>
    <row r="638" spans="1:6" x14ac:dyDescent="0.25">
      <c r="A638" s="16"/>
      <c r="B638" s="10"/>
      <c r="C638" s="10"/>
      <c r="D638" s="10"/>
      <c r="E638" s="12"/>
      <c r="F638" s="10"/>
    </row>
    <row r="639" spans="1:6" x14ac:dyDescent="0.25">
      <c r="A639" s="16"/>
      <c r="B639" s="10"/>
      <c r="C639" s="10"/>
      <c r="D639" s="10"/>
      <c r="E639" s="12"/>
      <c r="F639" s="10"/>
    </row>
    <row r="640" spans="1:6" x14ac:dyDescent="0.25">
      <c r="A640" s="16"/>
      <c r="B640" s="10"/>
      <c r="C640" s="10"/>
      <c r="D640" s="10"/>
      <c r="E640" s="12"/>
      <c r="F640" s="10"/>
    </row>
    <row r="641" spans="1:6" x14ac:dyDescent="0.25">
      <c r="A641" s="16"/>
      <c r="B641" s="10"/>
      <c r="C641" s="10"/>
      <c r="D641" s="10"/>
      <c r="E641" s="12"/>
      <c r="F641" s="10"/>
    </row>
    <row r="642" spans="1:6" x14ac:dyDescent="0.25">
      <c r="A642" s="16"/>
      <c r="B642" s="10"/>
      <c r="C642" s="10"/>
      <c r="D642" s="10"/>
      <c r="E642" s="12"/>
      <c r="F642" s="10"/>
    </row>
    <row r="643" spans="1:6" x14ac:dyDescent="0.25">
      <c r="A643" s="16"/>
      <c r="B643" s="10"/>
      <c r="C643" s="10"/>
      <c r="D643" s="10"/>
      <c r="E643" s="12"/>
      <c r="F643" s="10"/>
    </row>
    <row r="644" spans="1:6" x14ac:dyDescent="0.25">
      <c r="A644" s="16"/>
      <c r="B644" s="10"/>
      <c r="C644" s="10"/>
      <c r="D644" s="10"/>
      <c r="E644" s="12"/>
      <c r="F644" s="10"/>
    </row>
    <row r="645" spans="1:6" x14ac:dyDescent="0.25">
      <c r="A645" s="16"/>
      <c r="B645" s="10"/>
      <c r="C645" s="10"/>
      <c r="D645" s="10"/>
      <c r="E645" s="12"/>
      <c r="F645" s="10"/>
    </row>
    <row r="646" spans="1:6" x14ac:dyDescent="0.25">
      <c r="A646" s="16"/>
      <c r="B646" s="10"/>
      <c r="C646" s="10"/>
      <c r="D646" s="10"/>
      <c r="E646" s="12"/>
      <c r="F646" s="10"/>
    </row>
    <row r="647" spans="1:6" x14ac:dyDescent="0.25">
      <c r="A647" s="16"/>
      <c r="B647" s="10"/>
      <c r="C647" s="10"/>
      <c r="D647" s="10"/>
      <c r="E647" s="12"/>
      <c r="F647" s="10"/>
    </row>
    <row r="648" spans="1:6" x14ac:dyDescent="0.25">
      <c r="A648" s="16"/>
      <c r="B648" s="10"/>
      <c r="C648" s="10"/>
      <c r="D648" s="10"/>
      <c r="E648" s="12"/>
      <c r="F648" s="10"/>
    </row>
    <row r="649" spans="1:6" x14ac:dyDescent="0.25">
      <c r="A649" s="16"/>
      <c r="B649" s="10"/>
      <c r="C649" s="10"/>
      <c r="D649" s="10"/>
      <c r="E649" s="12"/>
      <c r="F649" s="10"/>
    </row>
    <row r="650" spans="1:6" x14ac:dyDescent="0.25">
      <c r="A650" s="16"/>
      <c r="B650" s="10"/>
      <c r="C650" s="10"/>
      <c r="D650" s="10"/>
      <c r="E650" s="12"/>
      <c r="F650" s="10"/>
    </row>
    <row r="651" spans="1:6" x14ac:dyDescent="0.25">
      <c r="A651" s="16"/>
      <c r="B651" s="10"/>
      <c r="C651" s="10"/>
      <c r="D651" s="10"/>
      <c r="E651" s="12"/>
      <c r="F651" s="10"/>
    </row>
    <row r="652" spans="1:6" x14ac:dyDescent="0.25">
      <c r="A652" s="16"/>
      <c r="B652" s="10"/>
      <c r="C652" s="10"/>
      <c r="D652" s="10"/>
      <c r="E652" s="12"/>
      <c r="F652" s="10"/>
    </row>
    <row r="653" spans="1:6" x14ac:dyDescent="0.25">
      <c r="A653" s="16"/>
      <c r="B653" s="10"/>
      <c r="C653" s="10"/>
      <c r="D653" s="10"/>
      <c r="E653" s="12"/>
      <c r="F653" s="10"/>
    </row>
    <row r="654" spans="1:6" x14ac:dyDescent="0.25">
      <c r="A654" s="16"/>
      <c r="B654" s="10"/>
      <c r="C654" s="10"/>
      <c r="D654" s="10"/>
      <c r="E654" s="12"/>
      <c r="F654" s="10"/>
    </row>
    <row r="655" spans="1:6" x14ac:dyDescent="0.25">
      <c r="A655" s="16"/>
      <c r="B655" s="10"/>
      <c r="C655" s="10"/>
      <c r="D655" s="10"/>
      <c r="E655" s="12"/>
      <c r="F655" s="10"/>
    </row>
    <row r="656" spans="1:6" x14ac:dyDescent="0.25">
      <c r="A656" s="16"/>
      <c r="B656" s="10"/>
      <c r="C656" s="10"/>
      <c r="D656" s="10"/>
      <c r="E656" s="12"/>
      <c r="F656" s="10"/>
    </row>
    <row r="657" spans="1:6" x14ac:dyDescent="0.25">
      <c r="A657" s="16"/>
      <c r="B657" s="10"/>
      <c r="C657" s="10"/>
      <c r="D657" s="10"/>
      <c r="E657" s="12"/>
      <c r="F657" s="10"/>
    </row>
    <row r="658" spans="1:6" x14ac:dyDescent="0.25">
      <c r="A658" s="16"/>
      <c r="B658" s="10"/>
      <c r="C658" s="10"/>
      <c r="D658" s="10"/>
      <c r="E658" s="12"/>
      <c r="F658" s="10"/>
    </row>
    <row r="659" spans="1:6" x14ac:dyDescent="0.25">
      <c r="A659" s="16"/>
      <c r="B659" s="10"/>
      <c r="C659" s="10"/>
      <c r="D659" s="10"/>
      <c r="E659" s="12"/>
      <c r="F659" s="10"/>
    </row>
    <row r="660" spans="1:6" x14ac:dyDescent="0.25">
      <c r="A660" s="16"/>
      <c r="B660" s="10"/>
      <c r="C660" s="10"/>
      <c r="D660" s="10"/>
      <c r="E660" s="12"/>
      <c r="F660" s="10"/>
    </row>
    <row r="661" spans="1:6" x14ac:dyDescent="0.25">
      <c r="A661" s="16"/>
      <c r="B661" s="10"/>
      <c r="C661" s="10"/>
      <c r="D661" s="10"/>
      <c r="E661" s="12"/>
      <c r="F661" s="10"/>
    </row>
    <row r="662" spans="1:6" x14ac:dyDescent="0.25">
      <c r="A662" s="16"/>
      <c r="B662" s="10"/>
      <c r="C662" s="10"/>
      <c r="D662" s="10"/>
      <c r="E662" s="12"/>
      <c r="F662" s="10"/>
    </row>
    <row r="663" spans="1:6" x14ac:dyDescent="0.25">
      <c r="A663" s="16"/>
      <c r="B663" s="10"/>
      <c r="C663" s="10"/>
      <c r="D663" s="10"/>
      <c r="E663" s="12"/>
      <c r="F663" s="10"/>
    </row>
    <row r="664" spans="1:6" x14ac:dyDescent="0.25">
      <c r="A664" s="16"/>
      <c r="B664" s="10"/>
      <c r="C664" s="10"/>
      <c r="D664" s="10"/>
      <c r="E664" s="12"/>
      <c r="F664" s="10"/>
    </row>
    <row r="665" spans="1:6" x14ac:dyDescent="0.25">
      <c r="A665" s="16"/>
      <c r="B665" s="10"/>
      <c r="C665" s="10"/>
      <c r="D665" s="10"/>
      <c r="E665" s="12"/>
      <c r="F665" s="10"/>
    </row>
    <row r="666" spans="1:6" x14ac:dyDescent="0.25">
      <c r="A666" s="16"/>
      <c r="B666" s="10"/>
      <c r="C666" s="10"/>
      <c r="D666" s="10"/>
      <c r="E666" s="12"/>
      <c r="F666" s="10"/>
    </row>
    <row r="667" spans="1:6" x14ac:dyDescent="0.25">
      <c r="A667" s="16"/>
      <c r="B667" s="10"/>
      <c r="C667" s="10"/>
      <c r="D667" s="10"/>
      <c r="E667" s="12"/>
      <c r="F667" s="10"/>
    </row>
    <row r="668" spans="1:6" x14ac:dyDescent="0.25">
      <c r="A668" s="16"/>
      <c r="B668" s="10"/>
      <c r="C668" s="10"/>
      <c r="D668" s="10"/>
      <c r="E668" s="12"/>
      <c r="F668" s="10"/>
    </row>
    <row r="669" spans="1:6" x14ac:dyDescent="0.25">
      <c r="A669" s="16"/>
      <c r="B669" s="10"/>
      <c r="C669" s="10"/>
      <c r="D669" s="10"/>
      <c r="E669" s="12"/>
      <c r="F669" s="10"/>
    </row>
    <row r="670" spans="1:6" x14ac:dyDescent="0.25">
      <c r="A670" s="16"/>
      <c r="B670" s="10"/>
      <c r="C670" s="10"/>
      <c r="D670" s="10"/>
      <c r="E670" s="12"/>
      <c r="F670" s="10"/>
    </row>
    <row r="671" spans="1:6" x14ac:dyDescent="0.25">
      <c r="A671" s="16"/>
      <c r="B671" s="10"/>
      <c r="C671" s="10"/>
      <c r="D671" s="10"/>
      <c r="E671" s="12"/>
      <c r="F671" s="10"/>
    </row>
    <row r="672" spans="1:6" x14ac:dyDescent="0.25">
      <c r="A672" s="16"/>
      <c r="B672" s="10"/>
      <c r="C672" s="10"/>
      <c r="D672" s="10"/>
      <c r="E672" s="12"/>
      <c r="F672" s="10"/>
    </row>
    <row r="673" spans="1:6" x14ac:dyDescent="0.25">
      <c r="A673" s="16"/>
      <c r="B673" s="10"/>
      <c r="C673" s="10"/>
      <c r="D673" s="10"/>
      <c r="E673" s="12"/>
      <c r="F673" s="10"/>
    </row>
    <row r="674" spans="1:6" x14ac:dyDescent="0.25">
      <c r="A674" s="16"/>
      <c r="B674" s="10"/>
      <c r="C674" s="10"/>
      <c r="D674" s="10"/>
      <c r="E674" s="12"/>
      <c r="F674" s="10"/>
    </row>
    <row r="675" spans="1:6" x14ac:dyDescent="0.25">
      <c r="A675" s="16"/>
      <c r="B675" s="10"/>
      <c r="C675" s="10"/>
      <c r="D675" s="10"/>
      <c r="E675" s="12"/>
      <c r="F675" s="10"/>
    </row>
    <row r="676" spans="1:6" x14ac:dyDescent="0.25">
      <c r="A676" s="16"/>
      <c r="B676" s="10"/>
      <c r="C676" s="10"/>
      <c r="D676" s="10"/>
      <c r="E676" s="12"/>
      <c r="F676" s="10"/>
    </row>
    <row r="677" spans="1:6" x14ac:dyDescent="0.25">
      <c r="A677" s="16"/>
      <c r="B677" s="10"/>
      <c r="C677" s="10"/>
      <c r="D677" s="10"/>
      <c r="E677" s="12"/>
      <c r="F677" s="10"/>
    </row>
    <row r="678" spans="1:6" x14ac:dyDescent="0.25">
      <c r="A678" s="16"/>
      <c r="B678" s="10"/>
      <c r="C678" s="10"/>
      <c r="D678" s="10"/>
      <c r="E678" s="12"/>
      <c r="F678" s="10"/>
    </row>
    <row r="679" spans="1:6" x14ac:dyDescent="0.25">
      <c r="A679" s="16"/>
      <c r="B679" s="10"/>
      <c r="C679" s="10"/>
      <c r="D679" s="10"/>
      <c r="E679" s="12"/>
      <c r="F679" s="10"/>
    </row>
    <row r="680" spans="1:6" x14ac:dyDescent="0.25">
      <c r="A680" s="16"/>
      <c r="B680" s="10"/>
      <c r="C680" s="10"/>
      <c r="D680" s="10"/>
      <c r="E680" s="12"/>
      <c r="F680" s="10"/>
    </row>
    <row r="681" spans="1:6" x14ac:dyDescent="0.25">
      <c r="A681" s="16"/>
      <c r="B681" s="10"/>
      <c r="C681" s="10"/>
      <c r="D681" s="10"/>
      <c r="E681" s="12"/>
      <c r="F681" s="10"/>
    </row>
    <row r="682" spans="1:6" x14ac:dyDescent="0.25">
      <c r="A682" s="16"/>
      <c r="B682" s="10"/>
      <c r="C682" s="10"/>
      <c r="D682" s="10"/>
      <c r="E682" s="12"/>
      <c r="F682" s="10"/>
    </row>
    <row r="683" spans="1:6" x14ac:dyDescent="0.25">
      <c r="A683" s="16"/>
      <c r="B683" s="10"/>
      <c r="C683" s="10"/>
      <c r="D683" s="10"/>
      <c r="E683" s="12"/>
      <c r="F683" s="10"/>
    </row>
    <row r="684" spans="1:6" x14ac:dyDescent="0.25">
      <c r="A684" s="16"/>
      <c r="B684" s="10"/>
      <c r="C684" s="10"/>
      <c r="D684" s="10"/>
      <c r="E684" s="12"/>
      <c r="F684" s="10"/>
    </row>
    <row r="685" spans="1:6" x14ac:dyDescent="0.25">
      <c r="A685" s="16"/>
      <c r="B685" s="10"/>
      <c r="C685" s="10"/>
      <c r="D685" s="10"/>
      <c r="E685" s="12"/>
      <c r="F685" s="10"/>
    </row>
    <row r="686" spans="1:6" x14ac:dyDescent="0.25">
      <c r="A686" s="16"/>
      <c r="B686" s="10"/>
      <c r="C686" s="10"/>
      <c r="D686" s="10"/>
      <c r="E686" s="12"/>
      <c r="F686" s="10"/>
    </row>
    <row r="687" spans="1:6" x14ac:dyDescent="0.25">
      <c r="A687" s="16"/>
      <c r="B687" s="10"/>
      <c r="C687" s="10"/>
      <c r="D687" s="10"/>
      <c r="E687" s="12"/>
      <c r="F687" s="10"/>
    </row>
    <row r="688" spans="1:6" x14ac:dyDescent="0.25">
      <c r="A688" s="16"/>
      <c r="B688" s="10"/>
      <c r="C688" s="10"/>
      <c r="D688" s="10"/>
      <c r="E688" s="12"/>
      <c r="F688" s="10"/>
    </row>
    <row r="689" spans="1:6" x14ac:dyDescent="0.25">
      <c r="A689" s="16"/>
      <c r="B689" s="10"/>
      <c r="C689" s="10"/>
      <c r="D689" s="10"/>
      <c r="E689" s="12"/>
      <c r="F689" s="10"/>
    </row>
    <row r="690" spans="1:6" x14ac:dyDescent="0.25">
      <c r="A690" s="16"/>
      <c r="B690" s="10"/>
      <c r="C690" s="10"/>
      <c r="D690" s="10"/>
      <c r="E690" s="12"/>
      <c r="F690" s="10"/>
    </row>
    <row r="691" spans="1:6" x14ac:dyDescent="0.25">
      <c r="A691" s="16"/>
      <c r="B691" s="10"/>
      <c r="C691" s="10"/>
      <c r="D691" s="10"/>
      <c r="E691" s="12"/>
      <c r="F691" s="10"/>
    </row>
    <row r="692" spans="1:6" x14ac:dyDescent="0.25">
      <c r="A692" s="16"/>
      <c r="B692" s="10"/>
      <c r="C692" s="10"/>
      <c r="D692" s="10"/>
      <c r="E692" s="12"/>
      <c r="F692" s="10"/>
    </row>
    <row r="693" spans="1:6" x14ac:dyDescent="0.25">
      <c r="A693" s="16"/>
      <c r="B693" s="10"/>
      <c r="C693" s="10"/>
      <c r="D693" s="10"/>
      <c r="E693" s="12"/>
      <c r="F693" s="10"/>
    </row>
    <row r="694" spans="1:6" x14ac:dyDescent="0.25">
      <c r="A694" s="16"/>
      <c r="B694" s="10"/>
      <c r="C694" s="10"/>
      <c r="D694" s="10"/>
      <c r="E694" s="12"/>
      <c r="F694" s="10"/>
    </row>
    <row r="695" spans="1:6" x14ac:dyDescent="0.25">
      <c r="A695" s="16"/>
      <c r="B695" s="10"/>
      <c r="C695" s="10"/>
      <c r="D695" s="10"/>
      <c r="E695" s="12"/>
      <c r="F695" s="10"/>
    </row>
    <row r="696" spans="1:6" x14ac:dyDescent="0.25">
      <c r="A696" s="16"/>
      <c r="B696" s="10"/>
      <c r="C696" s="10"/>
      <c r="D696" s="10"/>
      <c r="E696" s="12"/>
      <c r="F696" s="10"/>
    </row>
    <row r="697" spans="1:6" x14ac:dyDescent="0.25">
      <c r="A697" s="16"/>
      <c r="B697" s="10"/>
      <c r="C697" s="10"/>
      <c r="D697" s="10"/>
      <c r="E697" s="12"/>
      <c r="F697" s="10"/>
    </row>
    <row r="698" spans="1:6" x14ac:dyDescent="0.25">
      <c r="A698" s="16"/>
      <c r="B698" s="10"/>
      <c r="C698" s="10"/>
      <c r="D698" s="10"/>
      <c r="E698" s="12"/>
      <c r="F698" s="10"/>
    </row>
    <row r="699" spans="1:6" x14ac:dyDescent="0.25">
      <c r="A699" s="16"/>
      <c r="B699" s="10"/>
      <c r="C699" s="10"/>
      <c r="D699" s="10"/>
      <c r="E699" s="12"/>
      <c r="F699" s="10"/>
    </row>
    <row r="700" spans="1:6" x14ac:dyDescent="0.25">
      <c r="A700" s="16"/>
      <c r="B700" s="10"/>
      <c r="C700" s="10"/>
      <c r="D700" s="10"/>
      <c r="E700" s="12"/>
      <c r="F700" s="10"/>
    </row>
    <row r="701" spans="1:6" x14ac:dyDescent="0.25">
      <c r="A701" s="16"/>
      <c r="B701" s="10"/>
      <c r="C701" s="10"/>
      <c r="D701" s="10"/>
      <c r="E701" s="12"/>
      <c r="F701" s="10"/>
    </row>
    <row r="702" spans="1:6" x14ac:dyDescent="0.25">
      <c r="A702" s="16"/>
      <c r="B702" s="10"/>
      <c r="C702" s="10"/>
      <c r="D702" s="10"/>
      <c r="E702" s="12"/>
      <c r="F702" s="10"/>
    </row>
    <row r="703" spans="1:6" x14ac:dyDescent="0.25">
      <c r="A703" s="16"/>
      <c r="B703" s="10"/>
      <c r="C703" s="10"/>
      <c r="D703" s="10"/>
      <c r="E703" s="12"/>
      <c r="F703" s="10"/>
    </row>
    <row r="704" spans="1:6" x14ac:dyDescent="0.25">
      <c r="A704" s="16"/>
      <c r="B704" s="10"/>
      <c r="C704" s="10"/>
      <c r="D704" s="10"/>
      <c r="E704" s="12"/>
      <c r="F704" s="10"/>
    </row>
    <row r="705" spans="1:6" x14ac:dyDescent="0.25">
      <c r="A705" s="16"/>
      <c r="B705" s="10"/>
      <c r="C705" s="10"/>
      <c r="D705" s="10"/>
      <c r="E705" s="12"/>
      <c r="F705" s="10"/>
    </row>
    <row r="706" spans="1:6" x14ac:dyDescent="0.25">
      <c r="A706" s="16"/>
      <c r="B706" s="10"/>
      <c r="C706" s="10"/>
      <c r="D706" s="10"/>
      <c r="E706" s="12"/>
      <c r="F706" s="10"/>
    </row>
    <row r="707" spans="1:6" x14ac:dyDescent="0.25">
      <c r="A707" s="16"/>
      <c r="B707" s="10"/>
      <c r="C707" s="10"/>
      <c r="D707" s="10"/>
      <c r="E707" s="12"/>
      <c r="F707" s="10"/>
    </row>
    <row r="708" spans="1:6" x14ac:dyDescent="0.25">
      <c r="A708" s="16"/>
      <c r="B708" s="10"/>
      <c r="C708" s="10"/>
      <c r="D708" s="10"/>
      <c r="E708" s="12"/>
      <c r="F708" s="10"/>
    </row>
    <row r="709" spans="1:6" x14ac:dyDescent="0.25">
      <c r="A709" s="16"/>
      <c r="B709" s="10"/>
      <c r="C709" s="10"/>
      <c r="D709" s="10"/>
      <c r="E709" s="12"/>
      <c r="F709" s="10"/>
    </row>
    <row r="710" spans="1:6" x14ac:dyDescent="0.25">
      <c r="A710" s="16"/>
      <c r="B710" s="10"/>
      <c r="C710" s="10"/>
      <c r="D710" s="10"/>
      <c r="E710" s="12"/>
      <c r="F710" s="10"/>
    </row>
    <row r="711" spans="1:6" x14ac:dyDescent="0.25">
      <c r="A711" s="16"/>
      <c r="B711" s="10"/>
      <c r="C711" s="10"/>
      <c r="D711" s="10"/>
      <c r="E711" s="12"/>
      <c r="F711" s="10"/>
    </row>
    <row r="712" spans="1:6" x14ac:dyDescent="0.25">
      <c r="A712" s="16"/>
      <c r="B712" s="10"/>
      <c r="C712" s="10"/>
      <c r="D712" s="10"/>
      <c r="E712" s="12"/>
      <c r="F712" s="10"/>
    </row>
    <row r="713" spans="1:6" x14ac:dyDescent="0.25">
      <c r="A713" s="16"/>
      <c r="B713" s="10"/>
      <c r="C713" s="10"/>
      <c r="D713" s="10"/>
      <c r="E713" s="12"/>
      <c r="F713" s="10"/>
    </row>
    <row r="714" spans="1:6" x14ac:dyDescent="0.25">
      <c r="A714" s="16"/>
      <c r="B714" s="10"/>
      <c r="C714" s="10"/>
      <c r="D714" s="10"/>
      <c r="E714" s="12"/>
      <c r="F714" s="10"/>
    </row>
    <row r="715" spans="1:6" x14ac:dyDescent="0.25">
      <c r="A715" s="16"/>
      <c r="B715" s="10"/>
      <c r="C715" s="10"/>
      <c r="D715" s="10"/>
      <c r="E715" s="12"/>
      <c r="F715" s="10"/>
    </row>
    <row r="716" spans="1:6" x14ac:dyDescent="0.25">
      <c r="A716" s="16"/>
      <c r="B716" s="10"/>
      <c r="C716" s="10"/>
      <c r="D716" s="10"/>
      <c r="E716" s="12"/>
      <c r="F716" s="10"/>
    </row>
    <row r="717" spans="1:6" x14ac:dyDescent="0.25">
      <c r="A717" s="16"/>
      <c r="B717" s="10"/>
      <c r="C717" s="10"/>
      <c r="D717" s="10"/>
      <c r="E717" s="12"/>
      <c r="F717" s="10"/>
    </row>
    <row r="718" spans="1:6" x14ac:dyDescent="0.25">
      <c r="A718" s="16"/>
      <c r="B718" s="10"/>
      <c r="C718" s="10"/>
      <c r="D718" s="10"/>
      <c r="E718" s="12"/>
      <c r="F718" s="10"/>
    </row>
    <row r="719" spans="1:6" x14ac:dyDescent="0.25">
      <c r="A719" s="16"/>
      <c r="B719" s="10"/>
      <c r="C719" s="10"/>
      <c r="D719" s="10"/>
      <c r="E719" s="12"/>
      <c r="F719" s="10"/>
    </row>
    <row r="720" spans="1:6" x14ac:dyDescent="0.25">
      <c r="A720" s="16"/>
      <c r="B720" s="10"/>
      <c r="C720" s="10"/>
      <c r="D720" s="10"/>
      <c r="E720" s="12"/>
      <c r="F720" s="10"/>
    </row>
    <row r="721" spans="1:6" x14ac:dyDescent="0.25">
      <c r="A721" s="16"/>
      <c r="B721" s="10"/>
      <c r="C721" s="10"/>
      <c r="D721" s="10"/>
      <c r="E721" s="12"/>
      <c r="F721" s="10"/>
    </row>
    <row r="722" spans="1:6" x14ac:dyDescent="0.25">
      <c r="A722" s="16"/>
      <c r="B722" s="10"/>
      <c r="C722" s="10"/>
      <c r="D722" s="10"/>
      <c r="E722" s="12"/>
      <c r="F722" s="10"/>
    </row>
    <row r="723" spans="1:6" x14ac:dyDescent="0.25">
      <c r="A723" s="16"/>
      <c r="B723" s="10"/>
      <c r="C723" s="10"/>
      <c r="D723" s="10"/>
      <c r="E723" s="12"/>
      <c r="F723" s="10"/>
    </row>
    <row r="724" spans="1:6" x14ac:dyDescent="0.25">
      <c r="A724" s="16"/>
      <c r="B724" s="10"/>
      <c r="C724" s="10"/>
      <c r="D724" s="10"/>
      <c r="E724" s="12"/>
      <c r="F724" s="10"/>
    </row>
    <row r="725" spans="1:6" x14ac:dyDescent="0.25">
      <c r="A725" s="16"/>
      <c r="B725" s="10"/>
      <c r="C725" s="10"/>
      <c r="D725" s="10"/>
      <c r="E725" s="12"/>
      <c r="F725" s="10"/>
    </row>
    <row r="726" spans="1:6" x14ac:dyDescent="0.25">
      <c r="A726" s="16"/>
      <c r="B726" s="10"/>
      <c r="C726" s="10"/>
      <c r="D726" s="10"/>
      <c r="E726" s="12"/>
      <c r="F726" s="10"/>
    </row>
    <row r="727" spans="1:6" x14ac:dyDescent="0.25">
      <c r="A727" s="16"/>
      <c r="B727" s="10"/>
      <c r="C727" s="10"/>
      <c r="D727" s="10"/>
      <c r="E727" s="12"/>
      <c r="F727" s="10"/>
    </row>
    <row r="728" spans="1:6" x14ac:dyDescent="0.25">
      <c r="A728" s="16"/>
      <c r="B728" s="10"/>
      <c r="C728" s="10"/>
      <c r="D728" s="10"/>
      <c r="E728" s="12"/>
      <c r="F728" s="10"/>
    </row>
    <row r="729" spans="1:6" x14ac:dyDescent="0.25">
      <c r="A729" s="16"/>
      <c r="B729" s="10"/>
      <c r="C729" s="10"/>
      <c r="D729" s="10"/>
      <c r="E729" s="12"/>
      <c r="F729" s="10"/>
    </row>
    <row r="730" spans="1:6" x14ac:dyDescent="0.25">
      <c r="A730" s="16"/>
      <c r="B730" s="10"/>
      <c r="C730" s="10"/>
      <c r="D730" s="10"/>
      <c r="E730" s="12"/>
      <c r="F730" s="10"/>
    </row>
    <row r="731" spans="1:6" x14ac:dyDescent="0.25">
      <c r="A731" s="16"/>
      <c r="B731" s="10"/>
      <c r="C731" s="10"/>
      <c r="D731" s="10"/>
      <c r="E731" s="12"/>
      <c r="F731" s="10"/>
    </row>
    <row r="732" spans="1:6" x14ac:dyDescent="0.25">
      <c r="A732" s="16"/>
      <c r="B732" s="10"/>
      <c r="C732" s="10"/>
      <c r="D732" s="10"/>
      <c r="E732" s="12"/>
      <c r="F732" s="10"/>
    </row>
    <row r="733" spans="1:6" x14ac:dyDescent="0.25">
      <c r="A733" s="16"/>
      <c r="B733" s="10"/>
      <c r="C733" s="10"/>
      <c r="D733" s="10"/>
      <c r="E733" s="12"/>
      <c r="F733" s="10"/>
    </row>
    <row r="734" spans="1:6" x14ac:dyDescent="0.25">
      <c r="A734" s="16"/>
      <c r="B734" s="10"/>
      <c r="C734" s="10"/>
      <c r="D734" s="10"/>
      <c r="E734" s="12"/>
      <c r="F734" s="10"/>
    </row>
    <row r="735" spans="1:6" x14ac:dyDescent="0.25">
      <c r="A735" s="16"/>
      <c r="B735" s="10"/>
      <c r="C735" s="10"/>
      <c r="D735" s="10"/>
      <c r="E735" s="12"/>
      <c r="F735" s="10"/>
    </row>
    <row r="736" spans="1:6" x14ac:dyDescent="0.25">
      <c r="A736" s="16"/>
      <c r="B736" s="10"/>
      <c r="C736" s="10"/>
      <c r="D736" s="10"/>
      <c r="E736" s="12"/>
      <c r="F736" s="10"/>
    </row>
    <row r="737" spans="1:6" x14ac:dyDescent="0.25">
      <c r="A737" s="16"/>
      <c r="B737" s="10"/>
      <c r="C737" s="10"/>
      <c r="D737" s="10"/>
      <c r="E737" s="12"/>
      <c r="F737" s="10"/>
    </row>
    <row r="738" spans="1:6" x14ac:dyDescent="0.25">
      <c r="A738" s="16"/>
      <c r="B738" s="10"/>
      <c r="C738" s="10"/>
      <c r="D738" s="10"/>
      <c r="E738" s="12"/>
      <c r="F738" s="10"/>
    </row>
    <row r="739" spans="1:6" x14ac:dyDescent="0.25">
      <c r="A739" s="16"/>
      <c r="B739" s="10"/>
      <c r="C739" s="10"/>
      <c r="D739" s="10"/>
      <c r="E739" s="12"/>
      <c r="F739" s="10"/>
    </row>
    <row r="740" spans="1:6" x14ac:dyDescent="0.25">
      <c r="A740" s="16"/>
      <c r="B740" s="10"/>
      <c r="C740" s="10"/>
      <c r="D740" s="10"/>
      <c r="E740" s="12"/>
      <c r="F740" s="10"/>
    </row>
    <row r="741" spans="1:6" x14ac:dyDescent="0.25">
      <c r="A741" s="16"/>
      <c r="B741" s="10"/>
      <c r="C741" s="10"/>
      <c r="D741" s="10"/>
      <c r="E741" s="12"/>
      <c r="F741" s="10"/>
    </row>
    <row r="742" spans="1:6" x14ac:dyDescent="0.25">
      <c r="A742" s="16"/>
      <c r="B742" s="10"/>
      <c r="C742" s="10"/>
      <c r="D742" s="10"/>
      <c r="E742" s="12"/>
      <c r="F742" s="10"/>
    </row>
    <row r="743" spans="1:6" x14ac:dyDescent="0.25">
      <c r="A743" s="16"/>
      <c r="B743" s="10"/>
      <c r="C743" s="10"/>
      <c r="D743" s="10"/>
      <c r="E743" s="12"/>
      <c r="F743" s="10"/>
    </row>
    <row r="744" spans="1:6" x14ac:dyDescent="0.25">
      <c r="A744" s="16"/>
      <c r="B744" s="10"/>
      <c r="C744" s="10"/>
      <c r="D744" s="10"/>
      <c r="E744" s="12"/>
      <c r="F744" s="10"/>
    </row>
    <row r="745" spans="1:6" x14ac:dyDescent="0.25">
      <c r="A745" s="16"/>
      <c r="B745" s="10"/>
      <c r="C745" s="10"/>
      <c r="D745" s="10"/>
      <c r="E745" s="12"/>
      <c r="F745" s="10"/>
    </row>
    <row r="746" spans="1:6" x14ac:dyDescent="0.25">
      <c r="A746" s="16"/>
      <c r="B746" s="10"/>
      <c r="C746" s="10"/>
      <c r="D746" s="10"/>
      <c r="E746" s="12"/>
      <c r="F746" s="10"/>
    </row>
    <row r="747" spans="1:6" x14ac:dyDescent="0.25">
      <c r="A747" s="16"/>
      <c r="B747" s="10"/>
      <c r="C747" s="10"/>
      <c r="D747" s="10"/>
      <c r="E747" s="12"/>
      <c r="F747" s="10"/>
    </row>
    <row r="748" spans="1:6" x14ac:dyDescent="0.25">
      <c r="A748" s="16"/>
      <c r="B748" s="10"/>
      <c r="C748" s="10"/>
      <c r="D748" s="10"/>
      <c r="E748" s="12"/>
      <c r="F748" s="10"/>
    </row>
    <row r="749" spans="1:6" x14ac:dyDescent="0.25">
      <c r="A749" s="16"/>
      <c r="B749" s="10"/>
      <c r="C749" s="10"/>
      <c r="D749" s="10"/>
      <c r="E749" s="12"/>
      <c r="F749" s="10"/>
    </row>
    <row r="750" spans="1:6" x14ac:dyDescent="0.25">
      <c r="A750" s="16"/>
      <c r="B750" s="10"/>
      <c r="C750" s="10"/>
      <c r="D750" s="10"/>
      <c r="E750" s="12"/>
      <c r="F750" s="10"/>
    </row>
    <row r="751" spans="1:6" x14ac:dyDescent="0.25">
      <c r="A751" s="16"/>
      <c r="B751" s="10"/>
      <c r="C751" s="10"/>
      <c r="D751" s="10"/>
      <c r="E751" s="12"/>
      <c r="F751" s="10"/>
    </row>
    <row r="752" spans="1:6" x14ac:dyDescent="0.25">
      <c r="A752" s="16"/>
      <c r="B752" s="10"/>
      <c r="C752" s="10"/>
      <c r="D752" s="10"/>
      <c r="E752" s="12"/>
      <c r="F752" s="10"/>
    </row>
    <row r="753" spans="1:6" x14ac:dyDescent="0.25">
      <c r="A753" s="16"/>
      <c r="B753" s="10"/>
      <c r="C753" s="10"/>
      <c r="D753" s="10"/>
      <c r="E753" s="12"/>
      <c r="F753" s="10"/>
    </row>
    <row r="754" spans="1:6" x14ac:dyDescent="0.25">
      <c r="A754" s="16"/>
      <c r="B754" s="10"/>
      <c r="C754" s="10"/>
      <c r="D754" s="10"/>
      <c r="E754" s="12"/>
      <c r="F754" s="10"/>
    </row>
    <row r="755" spans="1:6" x14ac:dyDescent="0.25">
      <c r="A755" s="16"/>
      <c r="B755" s="10"/>
      <c r="C755" s="10"/>
      <c r="D755" s="10"/>
      <c r="E755" s="12"/>
      <c r="F755" s="10"/>
    </row>
    <row r="756" spans="1:6" x14ac:dyDescent="0.25">
      <c r="A756" s="16"/>
      <c r="B756" s="10"/>
      <c r="C756" s="10"/>
      <c r="D756" s="10"/>
      <c r="E756" s="12"/>
      <c r="F756" s="10"/>
    </row>
    <row r="757" spans="1:6" x14ac:dyDescent="0.25">
      <c r="A757" s="16"/>
      <c r="B757" s="10"/>
      <c r="C757" s="10"/>
      <c r="D757" s="10"/>
      <c r="E757" s="12"/>
      <c r="F757" s="10"/>
    </row>
    <row r="758" spans="1:6" x14ac:dyDescent="0.25">
      <c r="A758" s="16"/>
      <c r="B758" s="10"/>
      <c r="C758" s="10"/>
      <c r="D758" s="10"/>
      <c r="E758" s="12"/>
      <c r="F758" s="10"/>
    </row>
    <row r="759" spans="1:6" x14ac:dyDescent="0.25">
      <c r="A759" s="16"/>
      <c r="B759" s="10"/>
      <c r="C759" s="10"/>
      <c r="D759" s="10"/>
      <c r="E759" s="12"/>
      <c r="F759" s="10"/>
    </row>
    <row r="760" spans="1:6" x14ac:dyDescent="0.25">
      <c r="A760" s="16"/>
      <c r="B760" s="10"/>
      <c r="C760" s="10"/>
      <c r="D760" s="10"/>
      <c r="E760" s="12"/>
      <c r="F760" s="10"/>
    </row>
    <row r="761" spans="1:6" x14ac:dyDescent="0.25">
      <c r="A761" s="16"/>
      <c r="B761" s="10"/>
      <c r="C761" s="10"/>
      <c r="D761" s="10"/>
      <c r="E761" s="12"/>
      <c r="F761" s="10"/>
    </row>
    <row r="762" spans="1:6" x14ac:dyDescent="0.25">
      <c r="A762" s="16"/>
      <c r="B762" s="10"/>
      <c r="C762" s="10"/>
      <c r="D762" s="10"/>
      <c r="E762" s="12"/>
      <c r="F762" s="10"/>
    </row>
    <row r="763" spans="1:6" x14ac:dyDescent="0.25">
      <c r="A763" s="16"/>
      <c r="B763" s="10"/>
      <c r="C763" s="10"/>
      <c r="D763" s="10"/>
      <c r="E763" s="12"/>
      <c r="F763" s="10"/>
    </row>
    <row r="764" spans="1:6" x14ac:dyDescent="0.25">
      <c r="A764" s="16"/>
      <c r="B764" s="10"/>
      <c r="C764" s="10"/>
      <c r="D764" s="10"/>
      <c r="E764" s="12"/>
      <c r="F764" s="10"/>
    </row>
    <row r="765" spans="1:6" x14ac:dyDescent="0.25">
      <c r="A765" s="16"/>
      <c r="B765" s="10"/>
      <c r="C765" s="10"/>
      <c r="D765" s="10"/>
      <c r="E765" s="12"/>
      <c r="F765" s="10"/>
    </row>
    <row r="766" spans="1:6" x14ac:dyDescent="0.25">
      <c r="A766" s="16"/>
      <c r="B766" s="10"/>
      <c r="C766" s="10"/>
      <c r="D766" s="10"/>
      <c r="E766" s="12"/>
      <c r="F766" s="10"/>
    </row>
    <row r="767" spans="1:6" x14ac:dyDescent="0.25">
      <c r="A767" s="16"/>
      <c r="B767" s="10"/>
      <c r="C767" s="10"/>
      <c r="D767" s="10"/>
      <c r="E767" s="12"/>
      <c r="F767" s="10"/>
    </row>
    <row r="768" spans="1:6" x14ac:dyDescent="0.25">
      <c r="A768" s="16"/>
      <c r="B768" s="10"/>
      <c r="C768" s="10"/>
      <c r="D768" s="10"/>
      <c r="E768" s="12"/>
      <c r="F768" s="10"/>
    </row>
    <row r="769" spans="1:6" x14ac:dyDescent="0.25">
      <c r="A769" s="16"/>
      <c r="B769" s="10"/>
      <c r="C769" s="10"/>
      <c r="D769" s="10"/>
      <c r="E769" s="12"/>
      <c r="F769" s="10"/>
    </row>
    <row r="770" spans="1:6" x14ac:dyDescent="0.25">
      <c r="A770" s="16"/>
      <c r="B770" s="10"/>
      <c r="C770" s="10"/>
      <c r="D770" s="10"/>
      <c r="E770" s="12"/>
      <c r="F770" s="10"/>
    </row>
    <row r="771" spans="1:6" x14ac:dyDescent="0.25">
      <c r="A771" s="16"/>
      <c r="B771" s="10"/>
      <c r="C771" s="10"/>
      <c r="D771" s="10"/>
      <c r="E771" s="12"/>
      <c r="F771" s="10"/>
    </row>
    <row r="772" spans="1:6" x14ac:dyDescent="0.25">
      <c r="A772" s="16"/>
      <c r="B772" s="10"/>
      <c r="C772" s="10"/>
      <c r="D772" s="10"/>
      <c r="E772" s="12"/>
      <c r="F772" s="10"/>
    </row>
    <row r="773" spans="1:6" x14ac:dyDescent="0.25">
      <c r="A773" s="16"/>
      <c r="B773" s="10"/>
      <c r="C773" s="10"/>
      <c r="D773" s="10"/>
      <c r="E773" s="12"/>
      <c r="F773" s="10"/>
    </row>
    <row r="774" spans="1:6" x14ac:dyDescent="0.25">
      <c r="A774" s="16"/>
      <c r="B774" s="10"/>
      <c r="C774" s="10"/>
      <c r="D774" s="10"/>
      <c r="E774" s="12"/>
      <c r="F774" s="10"/>
    </row>
    <row r="775" spans="1:6" x14ac:dyDescent="0.25">
      <c r="A775" s="16"/>
      <c r="B775" s="10"/>
      <c r="C775" s="10"/>
      <c r="D775" s="10"/>
      <c r="E775" s="12"/>
      <c r="F775" s="10"/>
    </row>
    <row r="776" spans="1:6" x14ac:dyDescent="0.25">
      <c r="A776" s="16"/>
      <c r="B776" s="10"/>
      <c r="C776" s="10"/>
      <c r="D776" s="10"/>
      <c r="E776" s="12"/>
      <c r="F776" s="10"/>
    </row>
    <row r="777" spans="1:6" x14ac:dyDescent="0.25">
      <c r="A777" s="16"/>
      <c r="B777" s="10"/>
      <c r="C777" s="10"/>
      <c r="D777" s="10"/>
      <c r="E777" s="12"/>
      <c r="F777" s="10"/>
    </row>
    <row r="778" spans="1:6" x14ac:dyDescent="0.25">
      <c r="A778" s="16"/>
      <c r="B778" s="10"/>
      <c r="C778" s="10"/>
      <c r="D778" s="10"/>
      <c r="E778" s="12"/>
      <c r="F778" s="10"/>
    </row>
    <row r="779" spans="1:6" x14ac:dyDescent="0.25">
      <c r="A779" s="16"/>
      <c r="B779" s="10"/>
      <c r="C779" s="10"/>
      <c r="D779" s="10"/>
      <c r="E779" s="12"/>
      <c r="F779" s="10"/>
    </row>
    <row r="780" spans="1:6" x14ac:dyDescent="0.25">
      <c r="A780" s="16"/>
      <c r="B780" s="10"/>
      <c r="C780" s="10"/>
      <c r="D780" s="10"/>
      <c r="E780" s="12"/>
      <c r="F780" s="10"/>
    </row>
    <row r="781" spans="1:6" x14ac:dyDescent="0.25">
      <c r="A781" s="16"/>
      <c r="B781" s="10"/>
      <c r="C781" s="10"/>
      <c r="D781" s="10"/>
      <c r="E781" s="12"/>
      <c r="F781" s="10"/>
    </row>
    <row r="782" spans="1:6" x14ac:dyDescent="0.25">
      <c r="A782" s="16"/>
      <c r="B782" s="10"/>
      <c r="C782" s="10"/>
      <c r="D782" s="10"/>
      <c r="E782" s="12"/>
      <c r="F782" s="10"/>
    </row>
    <row r="783" spans="1:6" x14ac:dyDescent="0.25">
      <c r="A783" s="16"/>
      <c r="B783" s="10"/>
      <c r="C783" s="10"/>
      <c r="D783" s="10"/>
      <c r="E783" s="12"/>
      <c r="F783" s="10"/>
    </row>
    <row r="784" spans="1:6" x14ac:dyDescent="0.25">
      <c r="A784" s="16"/>
      <c r="B784" s="10"/>
      <c r="C784" s="10"/>
      <c r="D784" s="10"/>
      <c r="E784" s="12"/>
      <c r="F784" s="10"/>
    </row>
    <row r="785" spans="1:6" x14ac:dyDescent="0.25">
      <c r="A785" s="16"/>
      <c r="B785" s="10"/>
      <c r="C785" s="10"/>
      <c r="D785" s="10"/>
      <c r="E785" s="12"/>
      <c r="F785" s="10"/>
    </row>
    <row r="786" spans="1:6" x14ac:dyDescent="0.25">
      <c r="A786" s="16"/>
      <c r="B786" s="10"/>
      <c r="C786" s="10"/>
      <c r="D786" s="10"/>
      <c r="E786" s="12"/>
      <c r="F786" s="10"/>
    </row>
    <row r="787" spans="1:6" x14ac:dyDescent="0.25">
      <c r="A787" s="16"/>
      <c r="B787" s="10"/>
      <c r="C787" s="10"/>
      <c r="D787" s="10"/>
      <c r="E787" s="12"/>
      <c r="F787" s="10"/>
    </row>
    <row r="788" spans="1:6" x14ac:dyDescent="0.25">
      <c r="A788" s="16"/>
      <c r="B788" s="10"/>
      <c r="C788" s="10"/>
      <c r="D788" s="10"/>
      <c r="E788" s="12"/>
      <c r="F788" s="10"/>
    </row>
    <row r="789" spans="1:6" x14ac:dyDescent="0.25">
      <c r="A789" s="16"/>
      <c r="B789" s="10"/>
      <c r="C789" s="10"/>
      <c r="D789" s="10"/>
      <c r="E789" s="12"/>
      <c r="F789" s="10"/>
    </row>
    <row r="790" spans="1:6" x14ac:dyDescent="0.25">
      <c r="A790" s="16"/>
      <c r="B790" s="10"/>
      <c r="C790" s="10"/>
      <c r="D790" s="10"/>
      <c r="E790" s="12"/>
      <c r="F790" s="10"/>
    </row>
    <row r="791" spans="1:6" x14ac:dyDescent="0.25">
      <c r="A791" s="16"/>
      <c r="B791" s="10"/>
      <c r="C791" s="10"/>
      <c r="D791" s="10"/>
      <c r="E791" s="12"/>
      <c r="F791" s="10"/>
    </row>
    <row r="792" spans="1:6" x14ac:dyDescent="0.25">
      <c r="A792" s="16"/>
      <c r="B792" s="10"/>
      <c r="C792" s="10"/>
      <c r="D792" s="10"/>
      <c r="E792" s="12"/>
      <c r="F792" s="10"/>
    </row>
    <row r="793" spans="1:6" x14ac:dyDescent="0.25">
      <c r="A793" s="16"/>
      <c r="B793" s="10"/>
      <c r="C793" s="10"/>
      <c r="D793" s="10"/>
      <c r="E793" s="12"/>
      <c r="F793" s="10"/>
    </row>
    <row r="794" spans="1:6" x14ac:dyDescent="0.25">
      <c r="A794" s="16"/>
      <c r="B794" s="10"/>
      <c r="C794" s="10"/>
      <c r="D794" s="10"/>
      <c r="E794" s="12"/>
      <c r="F794" s="10"/>
    </row>
    <row r="795" spans="1:6" x14ac:dyDescent="0.25">
      <c r="A795" s="16"/>
      <c r="B795" s="10"/>
      <c r="C795" s="10"/>
      <c r="D795" s="10"/>
      <c r="E795" s="12"/>
      <c r="F795" s="10"/>
    </row>
    <row r="796" spans="1:6" x14ac:dyDescent="0.25">
      <c r="A796" s="16"/>
      <c r="B796" s="10"/>
      <c r="C796" s="10"/>
      <c r="D796" s="10"/>
      <c r="E796" s="12"/>
      <c r="F796" s="10"/>
    </row>
    <row r="797" spans="1:6" x14ac:dyDescent="0.25">
      <c r="A797" s="16"/>
      <c r="B797" s="10"/>
      <c r="C797" s="10"/>
      <c r="D797" s="10"/>
      <c r="E797" s="12"/>
      <c r="F797" s="10"/>
    </row>
    <row r="798" spans="1:6" x14ac:dyDescent="0.25">
      <c r="A798" s="16"/>
      <c r="B798" s="10"/>
      <c r="C798" s="10"/>
      <c r="D798" s="10"/>
      <c r="E798" s="12"/>
      <c r="F798" s="10"/>
    </row>
    <row r="799" spans="1:6" x14ac:dyDescent="0.25">
      <c r="A799" s="16"/>
      <c r="B799" s="10"/>
      <c r="C799" s="10"/>
      <c r="D799" s="10"/>
      <c r="E799" s="12"/>
      <c r="F799" s="10"/>
    </row>
    <row r="800" spans="1:6" x14ac:dyDescent="0.25">
      <c r="A800" s="16"/>
      <c r="B800" s="10"/>
      <c r="C800" s="10"/>
      <c r="D800" s="10"/>
      <c r="E800" s="12"/>
      <c r="F800" s="10"/>
    </row>
    <row r="801" spans="1:6" x14ac:dyDescent="0.25">
      <c r="A801" s="16"/>
      <c r="B801" s="10"/>
      <c r="C801" s="10"/>
      <c r="D801" s="10"/>
      <c r="E801" s="12"/>
      <c r="F801" s="10"/>
    </row>
    <row r="802" spans="1:6" x14ac:dyDescent="0.25">
      <c r="A802" s="16"/>
      <c r="B802" s="10"/>
      <c r="C802" s="10"/>
      <c r="D802" s="10"/>
      <c r="E802" s="12"/>
      <c r="F802" s="10"/>
    </row>
    <row r="803" spans="1:6" x14ac:dyDescent="0.25">
      <c r="A803" s="16"/>
      <c r="B803" s="10"/>
      <c r="C803" s="10"/>
      <c r="D803" s="10"/>
      <c r="E803" s="12"/>
      <c r="F803" s="10"/>
    </row>
    <row r="804" spans="1:6" x14ac:dyDescent="0.25">
      <c r="A804" s="16"/>
      <c r="B804" s="10"/>
      <c r="C804" s="10"/>
      <c r="D804" s="10"/>
      <c r="E804" s="12"/>
      <c r="F804" s="10"/>
    </row>
    <row r="805" spans="1:6" x14ac:dyDescent="0.25">
      <c r="A805" s="16"/>
      <c r="B805" s="10"/>
      <c r="C805" s="10"/>
      <c r="D805" s="10"/>
      <c r="E805" s="12"/>
      <c r="F805" s="10"/>
    </row>
    <row r="806" spans="1:6" x14ac:dyDescent="0.25">
      <c r="A806" s="16"/>
      <c r="B806" s="10"/>
      <c r="C806" s="10"/>
      <c r="D806" s="10"/>
      <c r="E806" s="12"/>
      <c r="F806" s="10"/>
    </row>
    <row r="807" spans="1:6" x14ac:dyDescent="0.25">
      <c r="A807" s="16"/>
      <c r="B807" s="10"/>
      <c r="C807" s="10"/>
      <c r="D807" s="10"/>
      <c r="E807" s="12"/>
      <c r="F807" s="10"/>
    </row>
    <row r="808" spans="1:6" x14ac:dyDescent="0.25">
      <c r="A808" s="16"/>
      <c r="B808" s="10"/>
      <c r="C808" s="10"/>
      <c r="D808" s="10"/>
      <c r="E808" s="12"/>
      <c r="F808" s="10"/>
    </row>
    <row r="809" spans="1:6" x14ac:dyDescent="0.25">
      <c r="A809" s="16"/>
      <c r="B809" s="10"/>
      <c r="C809" s="10"/>
      <c r="D809" s="10"/>
      <c r="E809" s="12"/>
      <c r="F809" s="10"/>
    </row>
    <row r="810" spans="1:6" x14ac:dyDescent="0.25">
      <c r="A810" s="16"/>
      <c r="B810" s="10"/>
      <c r="C810" s="10"/>
      <c r="D810" s="10"/>
      <c r="E810" s="12"/>
      <c r="F810" s="10"/>
    </row>
    <row r="811" spans="1:6" x14ac:dyDescent="0.25">
      <c r="A811" s="16"/>
      <c r="B811" s="10"/>
      <c r="C811" s="10"/>
      <c r="D811" s="10"/>
      <c r="E811" s="12"/>
      <c r="F811" s="10"/>
    </row>
    <row r="812" spans="1:6" x14ac:dyDescent="0.25">
      <c r="A812" s="16"/>
      <c r="B812" s="10"/>
      <c r="C812" s="10"/>
      <c r="D812" s="10"/>
      <c r="E812" s="12"/>
      <c r="F812" s="10"/>
    </row>
    <row r="813" spans="1:6" x14ac:dyDescent="0.25">
      <c r="A813" s="16"/>
      <c r="B813" s="10"/>
      <c r="C813" s="10"/>
      <c r="D813" s="10"/>
      <c r="E813" s="12"/>
      <c r="F813" s="10"/>
    </row>
    <row r="814" spans="1:6" x14ac:dyDescent="0.25">
      <c r="A814" s="16"/>
      <c r="B814" s="10"/>
      <c r="C814" s="10"/>
      <c r="D814" s="10"/>
      <c r="E814" s="12"/>
      <c r="F814" s="10"/>
    </row>
    <row r="815" spans="1:6" x14ac:dyDescent="0.25">
      <c r="A815" s="16"/>
      <c r="B815" s="10"/>
      <c r="C815" s="10"/>
      <c r="D815" s="10"/>
      <c r="E815" s="12"/>
      <c r="F815" s="10"/>
    </row>
    <row r="816" spans="1:6" x14ac:dyDescent="0.25">
      <c r="A816" s="16"/>
      <c r="B816" s="10"/>
      <c r="C816" s="10"/>
      <c r="D816" s="10"/>
      <c r="E816" s="12"/>
      <c r="F816" s="10"/>
    </row>
    <row r="817" spans="1:6" x14ac:dyDescent="0.25">
      <c r="A817" s="16"/>
      <c r="B817" s="10"/>
      <c r="C817" s="10"/>
      <c r="D817" s="10"/>
      <c r="E817" s="12"/>
      <c r="F817" s="10"/>
    </row>
    <row r="818" spans="1:6" x14ac:dyDescent="0.25">
      <c r="A818" s="16"/>
      <c r="B818" s="10"/>
      <c r="C818" s="10"/>
      <c r="D818" s="10"/>
      <c r="E818" s="12"/>
      <c r="F818" s="10"/>
    </row>
    <row r="819" spans="1:6" x14ac:dyDescent="0.25">
      <c r="A819" s="16"/>
      <c r="B819" s="10"/>
      <c r="C819" s="10"/>
      <c r="D819" s="10"/>
      <c r="E819" s="12"/>
      <c r="F819" s="10"/>
    </row>
    <row r="820" spans="1:6" x14ac:dyDescent="0.25">
      <c r="A820" s="16"/>
      <c r="B820" s="10"/>
      <c r="C820" s="10"/>
      <c r="D820" s="10"/>
      <c r="E820" s="12"/>
      <c r="F820" s="10"/>
    </row>
    <row r="821" spans="1:6" x14ac:dyDescent="0.25">
      <c r="A821" s="16"/>
      <c r="B821" s="10"/>
      <c r="C821" s="10"/>
      <c r="D821" s="10"/>
      <c r="E821" s="12"/>
      <c r="F821" s="10"/>
    </row>
    <row r="822" spans="1:6" x14ac:dyDescent="0.25">
      <c r="A822" s="16"/>
      <c r="B822" s="10"/>
      <c r="C822" s="10"/>
      <c r="D822" s="10"/>
      <c r="E822" s="12"/>
      <c r="F822" s="10"/>
    </row>
    <row r="823" spans="1:6" x14ac:dyDescent="0.25">
      <c r="A823" s="16"/>
      <c r="B823" s="10"/>
      <c r="C823" s="10"/>
      <c r="D823" s="10"/>
      <c r="E823" s="12"/>
      <c r="F823" s="10"/>
    </row>
    <row r="824" spans="1:6" x14ac:dyDescent="0.25">
      <c r="A824" s="16"/>
      <c r="B824" s="10"/>
      <c r="C824" s="10"/>
      <c r="D824" s="10"/>
      <c r="E824" s="12"/>
      <c r="F824" s="10"/>
    </row>
    <row r="825" spans="1:6" x14ac:dyDescent="0.25">
      <c r="A825" s="16"/>
      <c r="B825" s="10"/>
      <c r="C825" s="10"/>
      <c r="D825" s="10"/>
      <c r="E825" s="12"/>
      <c r="F825" s="10"/>
    </row>
    <row r="826" spans="1:6" x14ac:dyDescent="0.25">
      <c r="A826" s="16"/>
      <c r="B826" s="10"/>
      <c r="C826" s="10"/>
      <c r="D826" s="10"/>
      <c r="E826" s="12"/>
      <c r="F826" s="10"/>
    </row>
    <row r="827" spans="1:6" x14ac:dyDescent="0.25">
      <c r="A827" s="16"/>
      <c r="B827" s="10"/>
      <c r="C827" s="10"/>
      <c r="D827" s="10"/>
      <c r="E827" s="12"/>
      <c r="F827" s="10"/>
    </row>
    <row r="828" spans="1:6" x14ac:dyDescent="0.25">
      <c r="A828" s="16"/>
      <c r="B828" s="10"/>
      <c r="C828" s="10"/>
      <c r="D828" s="10"/>
      <c r="E828" s="12"/>
      <c r="F828" s="10"/>
    </row>
    <row r="829" spans="1:6" x14ac:dyDescent="0.25">
      <c r="A829" s="16"/>
      <c r="B829" s="10"/>
      <c r="C829" s="10"/>
      <c r="D829" s="10"/>
      <c r="E829" s="12"/>
      <c r="F829" s="10"/>
    </row>
    <row r="830" spans="1:6" x14ac:dyDescent="0.25">
      <c r="A830" s="16"/>
      <c r="B830" s="10"/>
      <c r="C830" s="10"/>
      <c r="D830" s="10"/>
      <c r="E830" s="12"/>
      <c r="F830" s="10"/>
    </row>
    <row r="831" spans="1:6" x14ac:dyDescent="0.25">
      <c r="A831" s="16"/>
      <c r="B831" s="10"/>
      <c r="C831" s="10"/>
      <c r="D831" s="10"/>
      <c r="E831" s="12"/>
      <c r="F831" s="10"/>
    </row>
    <row r="832" spans="1:6" x14ac:dyDescent="0.25">
      <c r="A832" s="16"/>
      <c r="B832" s="10"/>
      <c r="C832" s="10"/>
      <c r="D832" s="10"/>
      <c r="E832" s="12"/>
      <c r="F832" s="10"/>
    </row>
    <row r="833" spans="1:6" x14ac:dyDescent="0.25">
      <c r="A833" s="16"/>
      <c r="B833" s="10"/>
      <c r="C833" s="10"/>
      <c r="D833" s="10"/>
      <c r="E833" s="12"/>
      <c r="F833" s="10"/>
    </row>
    <row r="834" spans="1:6" x14ac:dyDescent="0.25">
      <c r="A834" s="16"/>
      <c r="B834" s="10"/>
      <c r="C834" s="10"/>
      <c r="D834" s="10"/>
      <c r="E834" s="12"/>
      <c r="F834" s="10"/>
    </row>
    <row r="835" spans="1:6" x14ac:dyDescent="0.25">
      <c r="A835" s="16"/>
      <c r="B835" s="10"/>
      <c r="C835" s="10"/>
      <c r="D835" s="10"/>
      <c r="E835" s="12"/>
      <c r="F835" s="10"/>
    </row>
    <row r="836" spans="1:6" x14ac:dyDescent="0.25">
      <c r="A836" s="16"/>
      <c r="B836" s="10"/>
      <c r="C836" s="10"/>
      <c r="D836" s="10"/>
      <c r="E836" s="12"/>
      <c r="F836" s="10"/>
    </row>
    <row r="837" spans="1:6" x14ac:dyDescent="0.25">
      <c r="A837" s="16"/>
      <c r="B837" s="10"/>
      <c r="C837" s="10"/>
      <c r="D837" s="10"/>
      <c r="E837" s="12"/>
      <c r="F837" s="10"/>
    </row>
    <row r="838" spans="1:6" x14ac:dyDescent="0.25">
      <c r="A838" s="16"/>
      <c r="B838" s="10"/>
      <c r="C838" s="10"/>
      <c r="D838" s="10"/>
      <c r="E838" s="12"/>
      <c r="F838" s="10"/>
    </row>
    <row r="839" spans="1:6" x14ac:dyDescent="0.25">
      <c r="A839" s="16"/>
      <c r="B839" s="10"/>
      <c r="C839" s="10"/>
      <c r="D839" s="10"/>
      <c r="E839" s="12"/>
      <c r="F839" s="10"/>
    </row>
    <row r="840" spans="1:6" x14ac:dyDescent="0.25">
      <c r="A840" s="16"/>
      <c r="B840" s="10"/>
      <c r="C840" s="10"/>
      <c r="D840" s="10"/>
      <c r="E840" s="12"/>
      <c r="F840" s="10"/>
    </row>
    <row r="841" spans="1:6" x14ac:dyDescent="0.25">
      <c r="A841" s="16"/>
      <c r="B841" s="10"/>
      <c r="C841" s="10"/>
      <c r="D841" s="10"/>
      <c r="E841" s="12"/>
      <c r="F841" s="10"/>
    </row>
    <row r="842" spans="1:6" x14ac:dyDescent="0.25">
      <c r="A842" s="16"/>
      <c r="B842" s="10"/>
      <c r="C842" s="10"/>
      <c r="D842" s="10"/>
      <c r="E842" s="12"/>
      <c r="F842" s="10"/>
    </row>
    <row r="843" spans="1:6" x14ac:dyDescent="0.25">
      <c r="A843" s="16"/>
      <c r="B843" s="10"/>
      <c r="C843" s="10"/>
      <c r="D843" s="10"/>
      <c r="E843" s="12"/>
      <c r="F843" s="10"/>
    </row>
    <row r="844" spans="1:6" x14ac:dyDescent="0.25">
      <c r="A844" s="16"/>
      <c r="B844" s="10"/>
      <c r="C844" s="10"/>
      <c r="D844" s="10"/>
      <c r="E844" s="12"/>
      <c r="F844" s="10"/>
    </row>
    <row r="845" spans="1:6" x14ac:dyDescent="0.25">
      <c r="A845" s="16"/>
      <c r="B845" s="10"/>
      <c r="C845" s="10"/>
      <c r="D845" s="10"/>
      <c r="E845" s="12"/>
      <c r="F845" s="10"/>
    </row>
    <row r="846" spans="1:6" x14ac:dyDescent="0.25">
      <c r="A846" s="16"/>
      <c r="B846" s="10"/>
      <c r="C846" s="10"/>
      <c r="D846" s="10"/>
      <c r="E846" s="12"/>
      <c r="F846" s="10"/>
    </row>
    <row r="847" spans="1:6" x14ac:dyDescent="0.25">
      <c r="A847" s="16"/>
      <c r="B847" s="10"/>
      <c r="C847" s="10"/>
      <c r="D847" s="10"/>
      <c r="E847" s="12"/>
      <c r="F847" s="10"/>
    </row>
    <row r="848" spans="1:6" x14ac:dyDescent="0.25">
      <c r="A848" s="16"/>
      <c r="B848" s="10"/>
      <c r="C848" s="10"/>
      <c r="D848" s="10"/>
      <c r="E848" s="12"/>
      <c r="F848" s="10"/>
    </row>
    <row r="849" spans="1:6" x14ac:dyDescent="0.25">
      <c r="A849" s="16"/>
      <c r="B849" s="10"/>
      <c r="C849" s="10"/>
      <c r="D849" s="10"/>
      <c r="E849" s="12"/>
      <c r="F849" s="10"/>
    </row>
    <row r="850" spans="1:6" x14ac:dyDescent="0.25">
      <c r="A850" s="16"/>
      <c r="B850" s="10"/>
      <c r="C850" s="10"/>
      <c r="D850" s="10"/>
      <c r="E850" s="12"/>
      <c r="F850" s="10"/>
    </row>
    <row r="851" spans="1:6" x14ac:dyDescent="0.25">
      <c r="A851" s="16"/>
      <c r="B851" s="10"/>
      <c r="C851" s="10"/>
      <c r="D851" s="10"/>
      <c r="E851" s="12"/>
      <c r="F851" s="10"/>
    </row>
    <row r="852" spans="1:6" x14ac:dyDescent="0.25">
      <c r="A852" s="16"/>
      <c r="B852" s="10"/>
      <c r="C852" s="10"/>
      <c r="D852" s="10"/>
      <c r="E852" s="12"/>
      <c r="F852" s="10"/>
    </row>
    <row r="853" spans="1:6" x14ac:dyDescent="0.25">
      <c r="A853" s="16"/>
      <c r="B853" s="10"/>
      <c r="C853" s="10"/>
      <c r="D853" s="10"/>
      <c r="E853" s="12"/>
      <c r="F853" s="10"/>
    </row>
    <row r="854" spans="1:6" x14ac:dyDescent="0.25">
      <c r="A854" s="16"/>
      <c r="B854" s="10"/>
      <c r="C854" s="10"/>
      <c r="D854" s="10"/>
      <c r="E854" s="12"/>
      <c r="F854" s="10"/>
    </row>
    <row r="855" spans="1:6" x14ac:dyDescent="0.25">
      <c r="A855" s="16"/>
      <c r="B855" s="10"/>
      <c r="C855" s="10"/>
      <c r="D855" s="10"/>
      <c r="E855" s="12"/>
      <c r="F855" s="10"/>
    </row>
    <row r="856" spans="1:6" x14ac:dyDescent="0.25">
      <c r="A856" s="16"/>
      <c r="B856" s="10"/>
      <c r="C856" s="10"/>
      <c r="D856" s="10"/>
      <c r="E856" s="12"/>
      <c r="F856" s="10"/>
    </row>
    <row r="857" spans="1:6" x14ac:dyDescent="0.25">
      <c r="A857" s="16"/>
      <c r="B857" s="10"/>
      <c r="C857" s="10"/>
      <c r="D857" s="10"/>
      <c r="E857" s="12"/>
      <c r="F857" s="10"/>
    </row>
    <row r="858" spans="1:6" x14ac:dyDescent="0.25">
      <c r="A858" s="16"/>
      <c r="B858" s="10"/>
      <c r="C858" s="10"/>
      <c r="D858" s="10"/>
      <c r="E858" s="12"/>
      <c r="F858" s="10"/>
    </row>
    <row r="859" spans="1:6" x14ac:dyDescent="0.25">
      <c r="A859" s="16"/>
      <c r="B859" s="10"/>
      <c r="C859" s="10"/>
      <c r="D859" s="10"/>
      <c r="E859" s="12"/>
      <c r="F859" s="10"/>
    </row>
    <row r="860" spans="1:6" x14ac:dyDescent="0.25">
      <c r="A860" s="16"/>
      <c r="B860" s="10"/>
      <c r="C860" s="10"/>
      <c r="D860" s="10"/>
      <c r="E860" s="12"/>
      <c r="F860" s="10"/>
    </row>
    <row r="861" spans="1:6" x14ac:dyDescent="0.25">
      <c r="A861" s="16"/>
      <c r="B861" s="10"/>
      <c r="C861" s="10"/>
      <c r="D861" s="10"/>
      <c r="E861" s="12"/>
      <c r="F861" s="10"/>
    </row>
    <row r="862" spans="1:6" x14ac:dyDescent="0.25">
      <c r="A862" s="16"/>
      <c r="B862" s="10"/>
      <c r="C862" s="10"/>
      <c r="D862" s="10"/>
      <c r="E862" s="12"/>
      <c r="F862" s="10"/>
    </row>
    <row r="863" spans="1:6" x14ac:dyDescent="0.25">
      <c r="A863" s="16"/>
      <c r="B863" s="10"/>
      <c r="C863" s="10"/>
      <c r="D863" s="10"/>
      <c r="E863" s="12"/>
      <c r="F863" s="10"/>
    </row>
    <row r="864" spans="1:6" x14ac:dyDescent="0.25">
      <c r="A864" s="16"/>
      <c r="B864" s="10"/>
      <c r="C864" s="10"/>
      <c r="D864" s="10"/>
      <c r="E864" s="12"/>
      <c r="F864" s="10"/>
    </row>
    <row r="865" spans="1:6" x14ac:dyDescent="0.25">
      <c r="A865" s="16"/>
      <c r="B865" s="10"/>
      <c r="C865" s="10"/>
      <c r="D865" s="10"/>
      <c r="E865" s="12"/>
      <c r="F865" s="10"/>
    </row>
    <row r="866" spans="1:6" x14ac:dyDescent="0.25">
      <c r="A866" s="16"/>
      <c r="B866" s="10"/>
      <c r="C866" s="10"/>
      <c r="D866" s="10"/>
      <c r="E866" s="12"/>
      <c r="F866" s="10"/>
    </row>
    <row r="867" spans="1:6" x14ac:dyDescent="0.25">
      <c r="A867" s="16"/>
      <c r="B867" s="10"/>
      <c r="C867" s="10"/>
      <c r="D867" s="10"/>
      <c r="E867" s="12"/>
      <c r="F867" s="10"/>
    </row>
    <row r="868" spans="1:6" x14ac:dyDescent="0.25">
      <c r="A868" s="16"/>
      <c r="B868" s="10"/>
      <c r="C868" s="10"/>
      <c r="D868" s="10"/>
      <c r="E868" s="12"/>
      <c r="F868" s="10"/>
    </row>
    <row r="869" spans="1:6" x14ac:dyDescent="0.25">
      <c r="A869" s="16"/>
      <c r="B869" s="10"/>
      <c r="C869" s="10"/>
      <c r="D869" s="10"/>
      <c r="E869" s="12"/>
      <c r="F869" s="10"/>
    </row>
    <row r="870" spans="1:6" x14ac:dyDescent="0.25">
      <c r="A870" s="16"/>
      <c r="B870" s="10"/>
      <c r="C870" s="10"/>
      <c r="D870" s="10"/>
      <c r="E870" s="12"/>
      <c r="F870" s="10"/>
    </row>
    <row r="871" spans="1:6" x14ac:dyDescent="0.25">
      <c r="A871" s="16"/>
      <c r="B871" s="10"/>
      <c r="C871" s="10"/>
      <c r="D871" s="10"/>
      <c r="E871" s="12"/>
      <c r="F871" s="10"/>
    </row>
    <row r="872" spans="1:6" x14ac:dyDescent="0.25">
      <c r="A872" s="16"/>
      <c r="B872" s="10"/>
      <c r="C872" s="10"/>
      <c r="D872" s="10"/>
      <c r="E872" s="12"/>
      <c r="F872" s="10"/>
    </row>
    <row r="873" spans="1:6" x14ac:dyDescent="0.25">
      <c r="A873" s="16"/>
      <c r="B873" s="10"/>
      <c r="C873" s="10"/>
      <c r="D873" s="10"/>
      <c r="E873" s="12"/>
      <c r="F873" s="10"/>
    </row>
    <row r="874" spans="1:6" x14ac:dyDescent="0.25">
      <c r="A874" s="16"/>
      <c r="B874" s="10"/>
      <c r="C874" s="10"/>
      <c r="D874" s="10"/>
      <c r="E874" s="12"/>
      <c r="F874" s="10"/>
    </row>
    <row r="875" spans="1:6" x14ac:dyDescent="0.25">
      <c r="A875" s="16"/>
      <c r="B875" s="10"/>
      <c r="C875" s="10"/>
      <c r="D875" s="10"/>
      <c r="E875" s="12"/>
      <c r="F875" s="10"/>
    </row>
    <row r="876" spans="1:6" x14ac:dyDescent="0.25">
      <c r="A876" s="16"/>
      <c r="B876" s="10"/>
      <c r="C876" s="10"/>
      <c r="D876" s="10"/>
      <c r="E876" s="12"/>
      <c r="F876" s="10"/>
    </row>
    <row r="877" spans="1:6" x14ac:dyDescent="0.25">
      <c r="A877" s="16"/>
      <c r="B877" s="10"/>
      <c r="C877" s="10"/>
      <c r="D877" s="10"/>
      <c r="E877" s="12"/>
      <c r="F877" s="10"/>
    </row>
    <row r="878" spans="1:6" x14ac:dyDescent="0.25">
      <c r="A878" s="16"/>
      <c r="B878" s="10"/>
      <c r="C878" s="10"/>
      <c r="D878" s="10"/>
      <c r="E878" s="12"/>
      <c r="F878" s="10"/>
    </row>
    <row r="879" spans="1:6" x14ac:dyDescent="0.25">
      <c r="A879" s="16"/>
      <c r="B879" s="10"/>
      <c r="C879" s="10"/>
      <c r="D879" s="10"/>
      <c r="E879" s="12"/>
      <c r="F879" s="10"/>
    </row>
    <row r="880" spans="1:6" x14ac:dyDescent="0.25">
      <c r="A880" s="16"/>
      <c r="B880" s="10"/>
      <c r="C880" s="10"/>
      <c r="D880" s="10"/>
      <c r="E880" s="12"/>
      <c r="F880" s="10"/>
    </row>
    <row r="881" spans="1:6" x14ac:dyDescent="0.25">
      <c r="A881" s="16"/>
      <c r="B881" s="10"/>
      <c r="C881" s="10"/>
      <c r="D881" s="10"/>
      <c r="E881" s="12"/>
      <c r="F881" s="10"/>
    </row>
    <row r="882" spans="1:6" x14ac:dyDescent="0.25">
      <c r="A882" s="16"/>
      <c r="B882" s="10"/>
      <c r="C882" s="10"/>
      <c r="D882" s="10"/>
      <c r="E882" s="12"/>
      <c r="F882" s="10"/>
    </row>
    <row r="883" spans="1:6" x14ac:dyDescent="0.25">
      <c r="A883" s="16"/>
      <c r="B883" s="10"/>
      <c r="C883" s="10"/>
      <c r="D883" s="10"/>
      <c r="E883" s="12"/>
      <c r="F883" s="10"/>
    </row>
    <row r="884" spans="1:6" x14ac:dyDescent="0.25">
      <c r="A884" s="16"/>
      <c r="B884" s="10"/>
      <c r="C884" s="10"/>
      <c r="D884" s="10"/>
      <c r="E884" s="12"/>
      <c r="F884" s="10"/>
    </row>
    <row r="885" spans="1:6" x14ac:dyDescent="0.25">
      <c r="A885" s="16"/>
      <c r="B885" s="10"/>
      <c r="C885" s="10"/>
      <c r="D885" s="10"/>
      <c r="E885" s="12"/>
      <c r="F885" s="10"/>
    </row>
    <row r="886" spans="1:6" x14ac:dyDescent="0.25">
      <c r="A886" s="16"/>
      <c r="B886" s="10"/>
      <c r="C886" s="10"/>
      <c r="D886" s="10"/>
      <c r="E886" s="12"/>
      <c r="F886" s="10"/>
    </row>
    <row r="887" spans="1:6" x14ac:dyDescent="0.25">
      <c r="A887" s="16"/>
      <c r="B887" s="10"/>
      <c r="C887" s="10"/>
      <c r="D887" s="10"/>
      <c r="E887" s="12"/>
      <c r="F887" s="10"/>
    </row>
    <row r="888" spans="1:6" x14ac:dyDescent="0.25">
      <c r="A888" s="16"/>
      <c r="B888" s="10"/>
      <c r="C888" s="10"/>
      <c r="D888" s="10"/>
      <c r="E888" s="12"/>
      <c r="F888" s="10"/>
    </row>
    <row r="889" spans="1:6" x14ac:dyDescent="0.25">
      <c r="A889" s="16"/>
      <c r="B889" s="10"/>
      <c r="C889" s="10"/>
      <c r="D889" s="10"/>
      <c r="E889" s="12"/>
      <c r="F889" s="10"/>
    </row>
    <row r="890" spans="1:6" x14ac:dyDescent="0.25">
      <c r="A890" s="16"/>
      <c r="B890" s="10"/>
      <c r="C890" s="10"/>
      <c r="D890" s="10"/>
      <c r="E890" s="12"/>
      <c r="F890" s="10"/>
    </row>
    <row r="891" spans="1:6" x14ac:dyDescent="0.25">
      <c r="A891" s="16"/>
      <c r="B891" s="10"/>
      <c r="C891" s="10"/>
      <c r="D891" s="10"/>
      <c r="E891" s="12"/>
      <c r="F891" s="10"/>
    </row>
    <row r="892" spans="1:6" x14ac:dyDescent="0.25">
      <c r="A892" s="16"/>
      <c r="B892" s="10"/>
      <c r="C892" s="10"/>
      <c r="D892" s="10"/>
      <c r="E892" s="12"/>
      <c r="F892" s="10"/>
    </row>
    <row r="893" spans="1:6" x14ac:dyDescent="0.25">
      <c r="A893" s="16"/>
      <c r="B893" s="10"/>
      <c r="C893" s="10"/>
      <c r="D893" s="10"/>
      <c r="E893" s="12"/>
      <c r="F893" s="10"/>
    </row>
    <row r="894" spans="1:6" x14ac:dyDescent="0.25">
      <c r="A894" s="16"/>
      <c r="B894" s="10"/>
      <c r="C894" s="10"/>
      <c r="D894" s="10"/>
      <c r="E894" s="12"/>
      <c r="F894" s="10"/>
    </row>
    <row r="895" spans="1:6" x14ac:dyDescent="0.25">
      <c r="A895" s="16"/>
      <c r="B895" s="10"/>
      <c r="C895" s="10"/>
      <c r="D895" s="10"/>
      <c r="E895" s="12"/>
      <c r="F895" s="10"/>
    </row>
    <row r="896" spans="1:6" x14ac:dyDescent="0.25">
      <c r="A896" s="16"/>
      <c r="B896" s="10"/>
      <c r="C896" s="10"/>
      <c r="D896" s="10"/>
      <c r="E896" s="12"/>
      <c r="F896" s="10"/>
    </row>
    <row r="897" spans="1:6" x14ac:dyDescent="0.25">
      <c r="A897" s="16"/>
      <c r="B897" s="10"/>
      <c r="C897" s="10"/>
      <c r="D897" s="10"/>
      <c r="E897" s="12"/>
      <c r="F897" s="10"/>
    </row>
    <row r="898" spans="1:6" x14ac:dyDescent="0.25">
      <c r="A898" s="16"/>
      <c r="B898" s="10"/>
      <c r="C898" s="10"/>
      <c r="D898" s="10"/>
      <c r="E898" s="12"/>
      <c r="F898" s="10"/>
    </row>
    <row r="899" spans="1:6" x14ac:dyDescent="0.25">
      <c r="A899" s="16"/>
      <c r="B899" s="10"/>
      <c r="C899" s="10"/>
      <c r="D899" s="10"/>
      <c r="E899" s="12"/>
      <c r="F899" s="10"/>
    </row>
    <row r="900" spans="1:6" x14ac:dyDescent="0.25">
      <c r="A900" s="16"/>
      <c r="B900" s="10"/>
      <c r="C900" s="10"/>
      <c r="D900" s="10"/>
      <c r="E900" s="12"/>
      <c r="F900" s="10"/>
    </row>
    <row r="901" spans="1:6" x14ac:dyDescent="0.25">
      <c r="A901" s="16"/>
      <c r="B901" s="10"/>
      <c r="C901" s="10"/>
      <c r="D901" s="10"/>
      <c r="E901" s="12"/>
      <c r="F901" s="10"/>
    </row>
    <row r="902" spans="1:6" x14ac:dyDescent="0.25">
      <c r="A902" s="16"/>
      <c r="B902" s="10"/>
      <c r="C902" s="10"/>
      <c r="D902" s="10"/>
      <c r="E902" s="12"/>
      <c r="F902" s="10"/>
    </row>
    <row r="903" spans="1:6" x14ac:dyDescent="0.25">
      <c r="A903" s="16"/>
      <c r="B903" s="10"/>
      <c r="C903" s="10"/>
      <c r="D903" s="10"/>
      <c r="E903" s="12"/>
      <c r="F903" s="10"/>
    </row>
    <row r="904" spans="1:6" x14ac:dyDescent="0.25">
      <c r="A904" s="16"/>
      <c r="B904" s="10"/>
      <c r="C904" s="10"/>
      <c r="D904" s="10"/>
      <c r="E904" s="12"/>
      <c r="F904" s="10"/>
    </row>
    <row r="905" spans="1:6" x14ac:dyDescent="0.25">
      <c r="A905" s="16"/>
      <c r="B905" s="10"/>
      <c r="C905" s="10"/>
      <c r="D905" s="10"/>
      <c r="E905" s="12"/>
      <c r="F905" s="10"/>
    </row>
    <row r="906" spans="1:6" x14ac:dyDescent="0.25">
      <c r="A906" s="16"/>
      <c r="B906" s="10"/>
      <c r="C906" s="10"/>
      <c r="D906" s="10"/>
      <c r="E906" s="12"/>
      <c r="F906" s="10"/>
    </row>
    <row r="907" spans="1:6" x14ac:dyDescent="0.25">
      <c r="A907" s="16"/>
      <c r="B907" s="10"/>
      <c r="C907" s="10"/>
      <c r="D907" s="10"/>
      <c r="E907" s="12"/>
      <c r="F907" s="10"/>
    </row>
    <row r="908" spans="1:6" x14ac:dyDescent="0.25">
      <c r="A908" s="16"/>
      <c r="B908" s="10"/>
      <c r="C908" s="10"/>
      <c r="D908" s="10"/>
      <c r="E908" s="12"/>
      <c r="F908" s="10"/>
    </row>
    <row r="909" spans="1:6" x14ac:dyDescent="0.25">
      <c r="A909" s="16"/>
      <c r="B909" s="10"/>
      <c r="C909" s="10"/>
      <c r="D909" s="10"/>
      <c r="E909" s="12"/>
      <c r="F909" s="10"/>
    </row>
    <row r="910" spans="1:6" x14ac:dyDescent="0.25">
      <c r="A910" s="16"/>
      <c r="B910" s="10"/>
      <c r="C910" s="10"/>
      <c r="D910" s="10"/>
      <c r="E910" s="12"/>
      <c r="F910" s="10"/>
    </row>
    <row r="911" spans="1:6" x14ac:dyDescent="0.25">
      <c r="A911" s="16"/>
      <c r="B911" s="10"/>
      <c r="C911" s="10"/>
      <c r="D911" s="10"/>
      <c r="E911" s="12"/>
      <c r="F911" s="10"/>
    </row>
    <row r="912" spans="1:6" x14ac:dyDescent="0.25">
      <c r="A912" s="16"/>
      <c r="B912" s="10"/>
      <c r="C912" s="10"/>
      <c r="D912" s="10"/>
      <c r="E912" s="12"/>
      <c r="F912" s="10"/>
    </row>
    <row r="913" spans="1:6" x14ac:dyDescent="0.25">
      <c r="A913" s="16"/>
      <c r="B913" s="10"/>
      <c r="C913" s="10"/>
      <c r="D913" s="10"/>
      <c r="E913" s="12"/>
      <c r="F913" s="10"/>
    </row>
    <row r="914" spans="1:6" x14ac:dyDescent="0.25">
      <c r="A914" s="16"/>
      <c r="B914" s="10"/>
      <c r="C914" s="10"/>
      <c r="D914" s="10"/>
      <c r="E914" s="12"/>
      <c r="F914" s="10"/>
    </row>
    <row r="915" spans="1:6" x14ac:dyDescent="0.25">
      <c r="A915" s="16"/>
      <c r="B915" s="10"/>
      <c r="C915" s="10"/>
      <c r="D915" s="10"/>
      <c r="E915" s="12"/>
      <c r="F915" s="10"/>
    </row>
    <row r="916" spans="1:6" x14ac:dyDescent="0.25">
      <c r="A916" s="16"/>
      <c r="B916" s="10"/>
      <c r="C916" s="10"/>
      <c r="D916" s="10"/>
      <c r="E916" s="12"/>
      <c r="F916" s="10"/>
    </row>
    <row r="917" spans="1:6" x14ac:dyDescent="0.25">
      <c r="A917" s="16"/>
      <c r="B917" s="10"/>
      <c r="C917" s="10"/>
      <c r="D917" s="10"/>
      <c r="E917" s="12"/>
      <c r="F917" s="10"/>
    </row>
    <row r="918" spans="1:6" x14ac:dyDescent="0.25">
      <c r="A918" s="16"/>
      <c r="B918" s="10"/>
      <c r="C918" s="10"/>
      <c r="D918" s="10"/>
      <c r="E918" s="12"/>
      <c r="F918" s="10"/>
    </row>
    <row r="919" spans="1:6" x14ac:dyDescent="0.25">
      <c r="A919" s="16"/>
      <c r="B919" s="10"/>
      <c r="C919" s="10"/>
      <c r="D919" s="10"/>
      <c r="E919" s="12"/>
      <c r="F919" s="10"/>
    </row>
    <row r="920" spans="1:6" x14ac:dyDescent="0.25">
      <c r="A920" s="16"/>
      <c r="B920" s="10"/>
      <c r="C920" s="10"/>
      <c r="D920" s="10"/>
      <c r="E920" s="12"/>
      <c r="F920" s="10"/>
    </row>
    <row r="921" spans="1:6" x14ac:dyDescent="0.25">
      <c r="A921" s="16"/>
      <c r="B921" s="10"/>
      <c r="C921" s="10"/>
      <c r="D921" s="10"/>
      <c r="E921" s="12"/>
      <c r="F921" s="10"/>
    </row>
    <row r="922" spans="1:6" x14ac:dyDescent="0.25">
      <c r="A922" s="16"/>
      <c r="B922" s="10"/>
      <c r="C922" s="10"/>
      <c r="D922" s="10"/>
      <c r="E922" s="12"/>
      <c r="F922" s="10"/>
    </row>
    <row r="923" spans="1:6" x14ac:dyDescent="0.25">
      <c r="A923" s="16"/>
      <c r="B923" s="10"/>
      <c r="C923" s="10"/>
      <c r="D923" s="10"/>
      <c r="E923" s="12"/>
      <c r="F923" s="10"/>
    </row>
    <row r="924" spans="1:6" x14ac:dyDescent="0.25">
      <c r="A924" s="16"/>
      <c r="B924" s="10"/>
      <c r="C924" s="10"/>
      <c r="D924" s="10"/>
      <c r="E924" s="12"/>
      <c r="F924" s="10"/>
    </row>
    <row r="925" spans="1:6" x14ac:dyDescent="0.25">
      <c r="A925" s="16"/>
      <c r="B925" s="10"/>
      <c r="C925" s="10"/>
      <c r="D925" s="10"/>
      <c r="E925" s="12"/>
      <c r="F925" s="10"/>
    </row>
    <row r="926" spans="1:6" x14ac:dyDescent="0.25">
      <c r="A926" s="16"/>
      <c r="B926" s="10"/>
      <c r="C926" s="10"/>
      <c r="D926" s="10"/>
      <c r="E926" s="12"/>
      <c r="F926" s="10"/>
    </row>
    <row r="927" spans="1:6" x14ac:dyDescent="0.25">
      <c r="A927" s="16"/>
      <c r="B927" s="10"/>
      <c r="C927" s="10"/>
      <c r="D927" s="10"/>
      <c r="E927" s="12"/>
      <c r="F927" s="10"/>
    </row>
    <row r="928" spans="1:6" x14ac:dyDescent="0.25">
      <c r="A928" s="16"/>
      <c r="B928" s="10"/>
      <c r="C928" s="10"/>
      <c r="D928" s="10"/>
      <c r="E928" s="12"/>
      <c r="F928" s="10"/>
    </row>
    <row r="929" spans="1:6" x14ac:dyDescent="0.25">
      <c r="A929" s="16"/>
      <c r="B929" s="10"/>
      <c r="C929" s="10"/>
      <c r="D929" s="10"/>
      <c r="E929" s="12"/>
      <c r="F929" s="10"/>
    </row>
    <row r="930" spans="1:6" x14ac:dyDescent="0.25">
      <c r="A930" s="16"/>
      <c r="B930" s="10"/>
      <c r="C930" s="10"/>
      <c r="D930" s="10"/>
      <c r="E930" s="12"/>
      <c r="F930" s="10"/>
    </row>
    <row r="931" spans="1:6" x14ac:dyDescent="0.25">
      <c r="A931" s="16"/>
      <c r="B931" s="10"/>
      <c r="C931" s="10"/>
      <c r="D931" s="10"/>
      <c r="E931" s="12"/>
      <c r="F931" s="10"/>
    </row>
    <row r="932" spans="1:6" x14ac:dyDescent="0.25">
      <c r="A932" s="16"/>
      <c r="B932" s="10"/>
      <c r="C932" s="10"/>
      <c r="D932" s="10"/>
      <c r="E932" s="12"/>
      <c r="F932" s="10"/>
    </row>
    <row r="933" spans="1:6" x14ac:dyDescent="0.25">
      <c r="A933" s="16"/>
      <c r="B933" s="10"/>
      <c r="C933" s="10"/>
      <c r="D933" s="10"/>
      <c r="E933" s="12"/>
      <c r="F933" s="10"/>
    </row>
    <row r="934" spans="1:6" x14ac:dyDescent="0.25">
      <c r="A934" s="16"/>
      <c r="B934" s="10"/>
      <c r="C934" s="10"/>
      <c r="D934" s="10"/>
      <c r="E934" s="12"/>
      <c r="F934" s="10"/>
    </row>
    <row r="935" spans="1:6" x14ac:dyDescent="0.25">
      <c r="A935" s="16"/>
      <c r="B935" s="10"/>
      <c r="C935" s="10"/>
      <c r="D935" s="10"/>
      <c r="E935" s="12"/>
      <c r="F935" s="10"/>
    </row>
    <row r="936" spans="1:6" x14ac:dyDescent="0.25">
      <c r="A936" s="16"/>
      <c r="B936" s="10"/>
      <c r="C936" s="10"/>
      <c r="D936" s="10"/>
      <c r="E936" s="12"/>
      <c r="F936" s="10"/>
    </row>
    <row r="937" spans="1:6" x14ac:dyDescent="0.25">
      <c r="A937" s="16"/>
      <c r="B937" s="10"/>
      <c r="C937" s="10"/>
      <c r="D937" s="10"/>
      <c r="E937" s="12"/>
      <c r="F937" s="10"/>
    </row>
    <row r="938" spans="1:6" x14ac:dyDescent="0.25">
      <c r="A938" s="16"/>
      <c r="B938" s="10"/>
      <c r="C938" s="10"/>
      <c r="D938" s="10"/>
      <c r="E938" s="12"/>
      <c r="F938" s="10"/>
    </row>
    <row r="939" spans="1:6" x14ac:dyDescent="0.25">
      <c r="A939" s="16"/>
      <c r="B939" s="10"/>
      <c r="C939" s="10"/>
      <c r="D939" s="10"/>
      <c r="E939" s="12"/>
      <c r="F939" s="10"/>
    </row>
    <row r="940" spans="1:6" x14ac:dyDescent="0.25">
      <c r="A940" s="16"/>
      <c r="B940" s="10"/>
      <c r="C940" s="10"/>
      <c r="D940" s="10"/>
      <c r="E940" s="12"/>
      <c r="F940" s="10"/>
    </row>
    <row r="941" spans="1:6" x14ac:dyDescent="0.25">
      <c r="A941" s="16"/>
      <c r="B941" s="10"/>
      <c r="C941" s="10"/>
      <c r="D941" s="10"/>
      <c r="E941" s="12"/>
      <c r="F941" s="10"/>
    </row>
    <row r="942" spans="1:6" x14ac:dyDescent="0.25">
      <c r="A942" s="16"/>
      <c r="B942" s="10"/>
      <c r="C942" s="10"/>
      <c r="D942" s="10"/>
      <c r="E942" s="12"/>
      <c r="F942" s="10"/>
    </row>
    <row r="943" spans="1:6" x14ac:dyDescent="0.25">
      <c r="A943" s="16"/>
      <c r="B943" s="10"/>
      <c r="C943" s="10"/>
      <c r="D943" s="10"/>
      <c r="E943" s="12"/>
      <c r="F943" s="10"/>
    </row>
    <row r="944" spans="1:6" x14ac:dyDescent="0.25">
      <c r="A944" s="16"/>
      <c r="B944" s="10"/>
      <c r="C944" s="10"/>
      <c r="D944" s="10"/>
      <c r="E944" s="12"/>
      <c r="F944" s="10"/>
    </row>
    <row r="945" spans="1:6" x14ac:dyDescent="0.25">
      <c r="A945" s="16"/>
      <c r="B945" s="10"/>
      <c r="C945" s="10"/>
      <c r="D945" s="10"/>
      <c r="E945" s="12"/>
      <c r="F945" s="10"/>
    </row>
    <row r="946" spans="1:6" x14ac:dyDescent="0.25">
      <c r="A946" s="16"/>
      <c r="B946" s="10"/>
      <c r="C946" s="10"/>
      <c r="D946" s="10"/>
      <c r="E946" s="12"/>
      <c r="F946" s="10"/>
    </row>
    <row r="947" spans="1:6" x14ac:dyDescent="0.25">
      <c r="A947" s="16"/>
      <c r="B947" s="10"/>
      <c r="C947" s="10"/>
      <c r="D947" s="10"/>
      <c r="E947" s="12"/>
      <c r="F947" s="10"/>
    </row>
    <row r="948" spans="1:6" x14ac:dyDescent="0.25">
      <c r="A948" s="16"/>
      <c r="B948" s="10"/>
      <c r="C948" s="10"/>
      <c r="D948" s="10"/>
      <c r="E948" s="12"/>
      <c r="F948" s="10"/>
    </row>
    <row r="949" spans="1:6" x14ac:dyDescent="0.25">
      <c r="A949" s="16"/>
      <c r="B949" s="10"/>
      <c r="C949" s="10"/>
      <c r="D949" s="10"/>
      <c r="E949" s="12"/>
      <c r="F949" s="10"/>
    </row>
    <row r="950" spans="1:6" x14ac:dyDescent="0.25">
      <c r="A950" s="16"/>
      <c r="B950" s="10"/>
      <c r="C950" s="10"/>
      <c r="D950" s="10"/>
      <c r="E950" s="12"/>
      <c r="F950" s="10"/>
    </row>
    <row r="951" spans="1:6" x14ac:dyDescent="0.25">
      <c r="A951" s="16"/>
      <c r="B951" s="10"/>
      <c r="C951" s="10"/>
      <c r="D951" s="10"/>
      <c r="E951" s="12"/>
      <c r="F951" s="10"/>
    </row>
    <row r="952" spans="1:6" x14ac:dyDescent="0.25">
      <c r="A952" s="16"/>
      <c r="B952" s="10"/>
      <c r="C952" s="10"/>
      <c r="D952" s="10"/>
      <c r="E952" s="12"/>
      <c r="F952" s="10"/>
    </row>
    <row r="953" spans="1:6" x14ac:dyDescent="0.25">
      <c r="A953" s="16"/>
      <c r="B953" s="10"/>
      <c r="C953" s="10"/>
      <c r="D953" s="10"/>
      <c r="E953" s="12"/>
      <c r="F953" s="10"/>
    </row>
    <row r="954" spans="1:6" x14ac:dyDescent="0.25">
      <c r="A954" s="16"/>
      <c r="B954" s="10"/>
      <c r="C954" s="10"/>
      <c r="D954" s="10"/>
      <c r="E954" s="12"/>
      <c r="F954" s="10"/>
    </row>
    <row r="955" spans="1:6" x14ac:dyDescent="0.25">
      <c r="A955" s="16"/>
      <c r="B955" s="10"/>
      <c r="C955" s="10"/>
      <c r="D955" s="10"/>
      <c r="E955" s="12"/>
      <c r="F955" s="10"/>
    </row>
    <row r="956" spans="1:6" x14ac:dyDescent="0.25">
      <c r="A956" s="16"/>
      <c r="B956" s="10"/>
      <c r="C956" s="10"/>
      <c r="D956" s="10"/>
      <c r="E956" s="12"/>
      <c r="F956" s="10"/>
    </row>
    <row r="957" spans="1:6" x14ac:dyDescent="0.25">
      <c r="A957" s="16"/>
      <c r="B957" s="10"/>
      <c r="C957" s="10"/>
      <c r="D957" s="10"/>
      <c r="E957" s="12"/>
      <c r="F957" s="10"/>
    </row>
    <row r="958" spans="1:6" x14ac:dyDescent="0.25">
      <c r="A958" s="16"/>
      <c r="B958" s="10"/>
      <c r="C958" s="10"/>
      <c r="D958" s="10"/>
      <c r="E958" s="12"/>
      <c r="F958" s="10"/>
    </row>
    <row r="959" spans="1:6" x14ac:dyDescent="0.25">
      <c r="A959" s="16"/>
      <c r="B959" s="10"/>
      <c r="C959" s="10"/>
      <c r="D959" s="10"/>
      <c r="E959" s="12"/>
      <c r="F959" s="10"/>
    </row>
    <row r="960" spans="1:6" x14ac:dyDescent="0.25">
      <c r="A960" s="16"/>
      <c r="B960" s="10"/>
      <c r="C960" s="10"/>
      <c r="D960" s="10"/>
      <c r="E960" s="12"/>
      <c r="F960" s="10"/>
    </row>
    <row r="961" spans="1:6" x14ac:dyDescent="0.25">
      <c r="A961" s="16"/>
      <c r="B961" s="10"/>
      <c r="C961" s="10"/>
      <c r="D961" s="10"/>
      <c r="E961" s="12"/>
      <c r="F961" s="10"/>
    </row>
    <row r="962" spans="1:6" x14ac:dyDescent="0.25">
      <c r="A962" s="16"/>
      <c r="B962" s="10"/>
      <c r="C962" s="10"/>
      <c r="D962" s="10"/>
      <c r="E962" s="12"/>
      <c r="F962" s="10"/>
    </row>
    <row r="963" spans="1:6" x14ac:dyDescent="0.25">
      <c r="A963" s="16"/>
      <c r="B963" s="10"/>
      <c r="C963" s="10"/>
      <c r="D963" s="10"/>
      <c r="E963" s="12"/>
      <c r="F963" s="10"/>
    </row>
    <row r="964" spans="1:6" x14ac:dyDescent="0.25">
      <c r="A964" s="16"/>
      <c r="B964" s="10"/>
      <c r="C964" s="10"/>
      <c r="D964" s="10"/>
      <c r="E964" s="12"/>
      <c r="F964" s="10"/>
    </row>
    <row r="965" spans="1:6" x14ac:dyDescent="0.25">
      <c r="A965" s="16"/>
      <c r="B965" s="10"/>
      <c r="C965" s="10"/>
      <c r="D965" s="10"/>
      <c r="E965" s="12"/>
      <c r="F965" s="10"/>
    </row>
    <row r="966" spans="1:6" x14ac:dyDescent="0.25">
      <c r="A966" s="16"/>
      <c r="B966" s="10"/>
      <c r="C966" s="10"/>
      <c r="D966" s="10"/>
      <c r="E966" s="12"/>
      <c r="F966" s="10"/>
    </row>
    <row r="967" spans="1:6" x14ac:dyDescent="0.25">
      <c r="A967" s="16"/>
      <c r="B967" s="10"/>
      <c r="C967" s="10"/>
      <c r="D967" s="10"/>
      <c r="E967" s="12"/>
      <c r="F967" s="10"/>
    </row>
    <row r="968" spans="1:6" x14ac:dyDescent="0.25">
      <c r="A968" s="16"/>
      <c r="B968" s="10"/>
      <c r="C968" s="10"/>
      <c r="D968" s="10"/>
      <c r="E968" s="12"/>
      <c r="F968" s="10"/>
    </row>
    <row r="969" spans="1:6" x14ac:dyDescent="0.25">
      <c r="A969" s="16"/>
      <c r="B969" s="10"/>
      <c r="C969" s="10"/>
      <c r="D969" s="10"/>
      <c r="E969" s="12"/>
      <c r="F969" s="10"/>
    </row>
    <row r="970" spans="1:6" x14ac:dyDescent="0.25">
      <c r="A970" s="16"/>
      <c r="B970" s="10"/>
      <c r="C970" s="10"/>
      <c r="D970" s="10"/>
      <c r="E970" s="12"/>
      <c r="F970" s="10"/>
    </row>
    <row r="971" spans="1:6" x14ac:dyDescent="0.25">
      <c r="A971" s="16"/>
      <c r="B971" s="10"/>
      <c r="C971" s="10"/>
      <c r="D971" s="10"/>
      <c r="E971" s="12"/>
      <c r="F971" s="10"/>
    </row>
    <row r="972" spans="1:6" x14ac:dyDescent="0.25">
      <c r="A972" s="16"/>
      <c r="B972" s="10"/>
      <c r="C972" s="10"/>
      <c r="D972" s="10"/>
      <c r="E972" s="12"/>
      <c r="F972" s="10"/>
    </row>
    <row r="973" spans="1:6" x14ac:dyDescent="0.25">
      <c r="A973" s="16"/>
      <c r="B973" s="10"/>
      <c r="C973" s="10"/>
      <c r="D973" s="10"/>
      <c r="E973" s="12"/>
      <c r="F973" s="10"/>
    </row>
    <row r="974" spans="1:6" x14ac:dyDescent="0.25">
      <c r="A974" s="16"/>
      <c r="B974" s="10"/>
      <c r="C974" s="10"/>
      <c r="D974" s="10"/>
      <c r="E974" s="12"/>
      <c r="F974" s="10"/>
    </row>
    <row r="975" spans="1:6" x14ac:dyDescent="0.25">
      <c r="A975" s="16"/>
      <c r="B975" s="10"/>
      <c r="C975" s="10"/>
      <c r="D975" s="10"/>
      <c r="E975" s="12"/>
      <c r="F975" s="10"/>
    </row>
    <row r="976" spans="1:6" x14ac:dyDescent="0.25">
      <c r="A976" s="16"/>
      <c r="B976" s="10"/>
      <c r="C976" s="10"/>
      <c r="D976" s="10"/>
      <c r="E976" s="12"/>
      <c r="F976" s="10"/>
    </row>
    <row r="977" spans="1:6" x14ac:dyDescent="0.25">
      <c r="A977" s="16"/>
      <c r="B977" s="10"/>
      <c r="C977" s="10"/>
      <c r="D977" s="10"/>
      <c r="E977" s="12"/>
      <c r="F977" s="10"/>
    </row>
    <row r="978" spans="1:6" x14ac:dyDescent="0.25">
      <c r="A978" s="16"/>
      <c r="B978" s="10"/>
      <c r="C978" s="10"/>
      <c r="D978" s="10"/>
      <c r="E978" s="12"/>
      <c r="F978" s="10"/>
    </row>
    <row r="979" spans="1:6" x14ac:dyDescent="0.25">
      <c r="A979" s="16"/>
      <c r="B979" s="10"/>
      <c r="C979" s="10"/>
      <c r="D979" s="10"/>
      <c r="E979" s="12"/>
      <c r="F979" s="10"/>
    </row>
    <row r="980" spans="1:6" x14ac:dyDescent="0.25">
      <c r="A980" s="16"/>
      <c r="B980" s="10"/>
      <c r="C980" s="10"/>
      <c r="D980" s="10"/>
      <c r="E980" s="12"/>
      <c r="F980" s="10"/>
    </row>
    <row r="981" spans="1:6" x14ac:dyDescent="0.25">
      <c r="A981" s="16"/>
      <c r="B981" s="10"/>
      <c r="C981" s="10"/>
      <c r="D981" s="10"/>
      <c r="E981" s="12"/>
      <c r="F981" s="10"/>
    </row>
    <row r="982" spans="1:6" x14ac:dyDescent="0.25">
      <c r="A982" s="16"/>
      <c r="B982" s="10"/>
      <c r="C982" s="10"/>
      <c r="D982" s="10"/>
      <c r="E982" s="12"/>
      <c r="F982" s="10"/>
    </row>
    <row r="983" spans="1:6" x14ac:dyDescent="0.25">
      <c r="A983" s="16"/>
      <c r="B983" s="10"/>
      <c r="C983" s="10"/>
      <c r="D983" s="10"/>
      <c r="E983" s="12"/>
      <c r="F983" s="10"/>
    </row>
    <row r="984" spans="1:6" x14ac:dyDescent="0.25">
      <c r="A984" s="16"/>
      <c r="B984" s="10"/>
      <c r="C984" s="10"/>
      <c r="D984" s="10"/>
      <c r="E984" s="12"/>
      <c r="F984" s="10"/>
    </row>
    <row r="985" spans="1:6" x14ac:dyDescent="0.25">
      <c r="A985" s="16"/>
      <c r="B985" s="10"/>
      <c r="C985" s="10"/>
      <c r="D985" s="10"/>
      <c r="E985" s="12"/>
      <c r="F985" s="10"/>
    </row>
    <row r="986" spans="1:6" x14ac:dyDescent="0.25">
      <c r="A986" s="16"/>
      <c r="B986" s="10"/>
      <c r="C986" s="10"/>
      <c r="D986" s="10"/>
      <c r="E986" s="12"/>
      <c r="F986" s="10"/>
    </row>
    <row r="987" spans="1:6" x14ac:dyDescent="0.25">
      <c r="A987" s="16"/>
      <c r="B987" s="10"/>
      <c r="C987" s="10"/>
      <c r="D987" s="10"/>
      <c r="E987" s="12"/>
      <c r="F987" s="10"/>
    </row>
    <row r="988" spans="1:6" x14ac:dyDescent="0.25">
      <c r="A988" s="16"/>
      <c r="B988" s="10"/>
      <c r="C988" s="10"/>
      <c r="D988" s="10"/>
      <c r="E988" s="12"/>
      <c r="F988" s="10"/>
    </row>
    <row r="989" spans="1:6" x14ac:dyDescent="0.25">
      <c r="A989" s="16"/>
      <c r="B989" s="10"/>
      <c r="C989" s="10"/>
      <c r="D989" s="10"/>
      <c r="E989" s="12"/>
      <c r="F989" s="10"/>
    </row>
    <row r="990" spans="1:6" x14ac:dyDescent="0.25">
      <c r="A990" s="16"/>
      <c r="B990" s="10"/>
      <c r="C990" s="10"/>
      <c r="D990" s="10"/>
      <c r="E990" s="12"/>
      <c r="F990" s="10"/>
    </row>
    <row r="991" spans="1:6" x14ac:dyDescent="0.25">
      <c r="A991" s="16"/>
      <c r="B991" s="10"/>
      <c r="C991" s="10"/>
      <c r="D991" s="10"/>
      <c r="E991" s="12"/>
      <c r="F991" s="10"/>
    </row>
    <row r="992" spans="1:6" x14ac:dyDescent="0.25">
      <c r="A992" s="16"/>
      <c r="B992" s="10"/>
      <c r="C992" s="10"/>
      <c r="D992" s="10"/>
      <c r="E992" s="12"/>
      <c r="F992" s="10"/>
    </row>
    <row r="993" spans="1:6" x14ac:dyDescent="0.25">
      <c r="A993" s="16"/>
      <c r="B993" s="10"/>
      <c r="C993" s="10"/>
      <c r="D993" s="10"/>
      <c r="E993" s="12"/>
      <c r="F993" s="10"/>
    </row>
    <row r="994" spans="1:6" x14ac:dyDescent="0.25">
      <c r="A994" s="16"/>
      <c r="B994" s="10"/>
      <c r="C994" s="10"/>
      <c r="D994" s="10"/>
      <c r="E994" s="12"/>
      <c r="F994" s="10"/>
    </row>
    <row r="995" spans="1:6" x14ac:dyDescent="0.25">
      <c r="A995" s="16"/>
      <c r="B995" s="10"/>
      <c r="C995" s="10"/>
      <c r="D995" s="10"/>
      <c r="E995" s="12"/>
      <c r="F995" s="10"/>
    </row>
    <row r="996" spans="1:6" x14ac:dyDescent="0.25">
      <c r="A996" s="16"/>
      <c r="B996" s="10"/>
      <c r="C996" s="10"/>
      <c r="D996" s="10"/>
      <c r="E996" s="12"/>
      <c r="F996" s="10"/>
    </row>
    <row r="997" spans="1:6" x14ac:dyDescent="0.25">
      <c r="A997" s="16"/>
      <c r="B997" s="10"/>
      <c r="C997" s="10"/>
      <c r="D997" s="10"/>
      <c r="E997" s="12"/>
      <c r="F997" s="10"/>
    </row>
    <row r="998" spans="1:6" x14ac:dyDescent="0.25">
      <c r="A998" s="16"/>
      <c r="B998" s="10"/>
      <c r="C998" s="10"/>
      <c r="D998" s="10"/>
      <c r="E998" s="12"/>
      <c r="F998" s="10"/>
    </row>
    <row r="999" spans="1:6" x14ac:dyDescent="0.25">
      <c r="A999" s="16"/>
      <c r="B999" s="10"/>
      <c r="C999" s="10"/>
      <c r="D999" s="10"/>
      <c r="E999" s="12"/>
      <c r="F999" s="10"/>
    </row>
    <row r="1000" spans="1:6" x14ac:dyDescent="0.25">
      <c r="A1000" s="16"/>
      <c r="B1000" s="10"/>
      <c r="C1000" s="10"/>
      <c r="D1000" s="10"/>
      <c r="E1000" s="12"/>
      <c r="F1000" s="10"/>
    </row>
    <row r="1001" spans="1:6" x14ac:dyDescent="0.25">
      <c r="A1001" s="16"/>
      <c r="B1001" s="10"/>
      <c r="C1001" s="10"/>
      <c r="D1001" s="10"/>
      <c r="E1001" s="12"/>
      <c r="F1001" s="10"/>
    </row>
    <row r="1002" spans="1:6" x14ac:dyDescent="0.25">
      <c r="A1002" s="16"/>
      <c r="B1002" s="10"/>
      <c r="C1002" s="10"/>
      <c r="D1002" s="10"/>
      <c r="E1002" s="12"/>
      <c r="F1002" s="10"/>
    </row>
    <row r="1003" spans="1:6" x14ac:dyDescent="0.25">
      <c r="A1003" s="16"/>
      <c r="B1003" s="10"/>
      <c r="C1003" s="10"/>
      <c r="D1003" s="10"/>
      <c r="E1003" s="12"/>
      <c r="F1003" s="10"/>
    </row>
    <row r="1004" spans="1:6" x14ac:dyDescent="0.25">
      <c r="A1004" s="16"/>
      <c r="B1004" s="10"/>
      <c r="C1004" s="10"/>
      <c r="D1004" s="10"/>
      <c r="E1004" s="12"/>
      <c r="F1004" s="10"/>
    </row>
    <row r="1005" spans="1:6" x14ac:dyDescent="0.25">
      <c r="A1005" s="16"/>
      <c r="B1005" s="10"/>
      <c r="C1005" s="10"/>
      <c r="D1005" s="10"/>
      <c r="E1005" s="12"/>
      <c r="F1005" s="10"/>
    </row>
  </sheetData>
  <sheetProtection sheet="1" objects="1" scenarios="1" sort="0" autoFilter="0" pivotTables="0"/>
  <mergeCells count="2">
    <mergeCell ref="A1:F2"/>
    <mergeCell ref="A3:F3"/>
  </mergeCells>
  <dataValidations count="2">
    <dataValidation type="list" allowBlank="1" showInputMessage="1" showErrorMessage="1" sqref="C6:C1005">
      <formula1>ListaCategoriasInsumo</formula1>
    </dataValidation>
    <dataValidation type="list" allowBlank="1" showInputMessage="1" showErrorMessage="1" sqref="F6:F1005">
      <formula1>ListaMetodosPago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F1005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12.7109375" customWidth="1"/>
    <col min="2" max="2" width="30.7109375" customWidth="1"/>
    <col min="3" max="3" width="20.7109375" customWidth="1"/>
    <col min="4" max="4" width="13.7109375" customWidth="1"/>
    <col min="5" max="5" width="17.7109375" customWidth="1"/>
    <col min="6" max="6" width="20.5703125" customWidth="1"/>
  </cols>
  <sheetData>
    <row r="1" spans="1:6" ht="24" customHeight="1" x14ac:dyDescent="0.25">
      <c r="A1" s="37" t="s">
        <v>84</v>
      </c>
      <c r="B1" s="37"/>
      <c r="C1" s="37"/>
      <c r="D1" s="37"/>
      <c r="E1" s="37"/>
      <c r="F1" s="37"/>
    </row>
    <row r="2" spans="1:6" ht="24" customHeight="1" x14ac:dyDescent="0.25">
      <c r="A2" s="37"/>
      <c r="B2" s="37"/>
      <c r="C2" s="37"/>
      <c r="D2" s="37"/>
      <c r="E2" s="37"/>
      <c r="F2" s="37"/>
    </row>
    <row r="3" spans="1:6" ht="15" customHeight="1" x14ac:dyDescent="0.25">
      <c r="A3" s="42" t="s">
        <v>85</v>
      </c>
      <c r="B3" s="42"/>
      <c r="C3" s="42"/>
      <c r="D3" s="42"/>
      <c r="E3" s="42"/>
      <c r="F3" s="42"/>
    </row>
    <row r="5" spans="1:6" ht="30" customHeight="1" x14ac:dyDescent="0.25">
      <c r="A5" s="6" t="s">
        <v>68</v>
      </c>
      <c r="B5" s="6" t="s">
        <v>86</v>
      </c>
      <c r="C5" s="6" t="s">
        <v>60</v>
      </c>
      <c r="D5" s="6" t="s">
        <v>83</v>
      </c>
      <c r="E5" s="6" t="s">
        <v>76</v>
      </c>
      <c r="F5" s="6" t="s">
        <v>87</v>
      </c>
    </row>
    <row r="6" spans="1:6" x14ac:dyDescent="0.25">
      <c r="A6" s="16">
        <v>46235</v>
      </c>
      <c r="B6" s="10" t="s">
        <v>210</v>
      </c>
      <c r="C6" s="10" t="s">
        <v>28</v>
      </c>
      <c r="D6" s="12">
        <v>500</v>
      </c>
      <c r="E6" s="10" t="s">
        <v>20</v>
      </c>
      <c r="F6" s="10" t="s">
        <v>44</v>
      </c>
    </row>
    <row r="7" spans="1:6" x14ac:dyDescent="0.25">
      <c r="A7" s="16">
        <v>46236</v>
      </c>
      <c r="B7" s="10" t="s">
        <v>211</v>
      </c>
      <c r="C7" s="10" t="s">
        <v>29</v>
      </c>
      <c r="D7" s="12">
        <v>80</v>
      </c>
      <c r="E7" s="10" t="s">
        <v>17</v>
      </c>
      <c r="F7" s="10" t="s">
        <v>44</v>
      </c>
    </row>
    <row r="8" spans="1:6" x14ac:dyDescent="0.25">
      <c r="A8" s="16">
        <v>46237</v>
      </c>
      <c r="B8" s="10" t="s">
        <v>212</v>
      </c>
      <c r="C8" s="10" t="s">
        <v>30</v>
      </c>
      <c r="D8" s="12">
        <v>40</v>
      </c>
      <c r="E8" s="10" t="s">
        <v>17</v>
      </c>
      <c r="F8" s="10" t="s">
        <v>44</v>
      </c>
    </row>
    <row r="9" spans="1:6" x14ac:dyDescent="0.25">
      <c r="A9" s="16">
        <v>46238</v>
      </c>
      <c r="B9" s="10" t="s">
        <v>213</v>
      </c>
      <c r="C9" s="10" t="s">
        <v>32</v>
      </c>
      <c r="D9" s="12">
        <v>60</v>
      </c>
      <c r="E9" s="10" t="s">
        <v>19</v>
      </c>
      <c r="F9" s="10" t="s">
        <v>44</v>
      </c>
    </row>
    <row r="10" spans="1:6" x14ac:dyDescent="0.25">
      <c r="A10" s="16">
        <v>46239</v>
      </c>
      <c r="B10" s="10" t="s">
        <v>214</v>
      </c>
      <c r="C10" s="10" t="s">
        <v>33</v>
      </c>
      <c r="D10" s="12">
        <v>600</v>
      </c>
      <c r="E10" s="10" t="s">
        <v>20</v>
      </c>
      <c r="F10" s="10" t="s">
        <v>44</v>
      </c>
    </row>
    <row r="11" spans="1:6" x14ac:dyDescent="0.25">
      <c r="A11" s="16">
        <v>46240</v>
      </c>
      <c r="B11" s="10" t="s">
        <v>215</v>
      </c>
      <c r="C11" s="10" t="s">
        <v>34</v>
      </c>
      <c r="D11" s="12">
        <v>50</v>
      </c>
      <c r="E11" s="10" t="s">
        <v>17</v>
      </c>
      <c r="F11" s="10" t="s">
        <v>45</v>
      </c>
    </row>
    <row r="12" spans="1:6" x14ac:dyDescent="0.25">
      <c r="A12" s="16"/>
      <c r="B12" s="10"/>
      <c r="C12" s="10"/>
      <c r="D12" s="12"/>
      <c r="E12" s="10"/>
      <c r="F12" s="10"/>
    </row>
    <row r="13" spans="1:6" x14ac:dyDescent="0.25">
      <c r="A13" s="16"/>
      <c r="B13" s="10"/>
      <c r="C13" s="10"/>
      <c r="D13" s="12"/>
      <c r="E13" s="10"/>
      <c r="F13" s="10"/>
    </row>
    <row r="14" spans="1:6" x14ac:dyDescent="0.25">
      <c r="A14" s="16"/>
      <c r="B14" s="10"/>
      <c r="C14" s="10"/>
      <c r="D14" s="12"/>
      <c r="E14" s="10"/>
      <c r="F14" s="10"/>
    </row>
    <row r="15" spans="1:6" x14ac:dyDescent="0.25">
      <c r="A15" s="16"/>
      <c r="B15" s="10"/>
      <c r="C15" s="10"/>
      <c r="D15" s="12"/>
      <c r="E15" s="10"/>
      <c r="F15" s="10"/>
    </row>
    <row r="16" spans="1:6" x14ac:dyDescent="0.25">
      <c r="A16" s="16"/>
      <c r="B16" s="10"/>
      <c r="C16" s="10"/>
      <c r="D16" s="12"/>
      <c r="E16" s="10"/>
      <c r="F16" s="10"/>
    </row>
    <row r="17" spans="1:6" x14ac:dyDescent="0.25">
      <c r="A17" s="16"/>
      <c r="B17" s="10"/>
      <c r="C17" s="10"/>
      <c r="D17" s="12"/>
      <c r="E17" s="10"/>
      <c r="F17" s="10"/>
    </row>
    <row r="18" spans="1:6" x14ac:dyDescent="0.25">
      <c r="A18" s="16"/>
      <c r="B18" s="10"/>
      <c r="C18" s="10"/>
      <c r="D18" s="12"/>
      <c r="E18" s="10"/>
      <c r="F18" s="10"/>
    </row>
    <row r="19" spans="1:6" x14ac:dyDescent="0.25">
      <c r="A19" s="16"/>
      <c r="B19" s="10"/>
      <c r="C19" s="10"/>
      <c r="D19" s="12"/>
      <c r="E19" s="10"/>
      <c r="F19" s="10"/>
    </row>
    <row r="20" spans="1:6" x14ac:dyDescent="0.25">
      <c r="A20" s="16"/>
      <c r="B20" s="10"/>
      <c r="C20" s="10"/>
      <c r="D20" s="12"/>
      <c r="E20" s="10"/>
      <c r="F20" s="10"/>
    </row>
    <row r="21" spans="1:6" x14ac:dyDescent="0.25">
      <c r="A21" s="16"/>
      <c r="B21" s="10"/>
      <c r="C21" s="10"/>
      <c r="D21" s="12"/>
      <c r="E21" s="10"/>
      <c r="F21" s="10"/>
    </row>
    <row r="22" spans="1:6" x14ac:dyDescent="0.25">
      <c r="A22" s="16"/>
      <c r="B22" s="10"/>
      <c r="C22" s="10"/>
      <c r="D22" s="12"/>
      <c r="E22" s="10"/>
      <c r="F22" s="10"/>
    </row>
    <row r="23" spans="1:6" x14ac:dyDescent="0.25">
      <c r="A23" s="16"/>
      <c r="B23" s="10"/>
      <c r="C23" s="10"/>
      <c r="D23" s="12"/>
      <c r="E23" s="10"/>
      <c r="F23" s="10"/>
    </row>
    <row r="24" spans="1:6" x14ac:dyDescent="0.25">
      <c r="A24" s="16"/>
      <c r="B24" s="10"/>
      <c r="C24" s="10"/>
      <c r="D24" s="12"/>
      <c r="E24" s="10"/>
      <c r="F24" s="10"/>
    </row>
    <row r="25" spans="1:6" x14ac:dyDescent="0.25">
      <c r="A25" s="16"/>
      <c r="B25" s="10"/>
      <c r="C25" s="10"/>
      <c r="D25" s="12"/>
      <c r="E25" s="10"/>
      <c r="F25" s="10"/>
    </row>
    <row r="26" spans="1:6" x14ac:dyDescent="0.25">
      <c r="A26" s="16"/>
      <c r="B26" s="10"/>
      <c r="C26" s="10"/>
      <c r="D26" s="12"/>
      <c r="E26" s="10"/>
      <c r="F26" s="10"/>
    </row>
    <row r="27" spans="1:6" x14ac:dyDescent="0.25">
      <c r="A27" s="16"/>
      <c r="B27" s="10"/>
      <c r="C27" s="10"/>
      <c r="D27" s="12"/>
      <c r="E27" s="10"/>
      <c r="F27" s="10"/>
    </row>
    <row r="28" spans="1:6" x14ac:dyDescent="0.25">
      <c r="A28" s="16"/>
      <c r="B28" s="10"/>
      <c r="C28" s="10"/>
      <c r="D28" s="12"/>
      <c r="E28" s="10"/>
      <c r="F28" s="10"/>
    </row>
    <row r="29" spans="1:6" x14ac:dyDescent="0.25">
      <c r="A29" s="16"/>
      <c r="B29" s="10"/>
      <c r="C29" s="10"/>
      <c r="D29" s="12"/>
      <c r="E29" s="10"/>
      <c r="F29" s="10"/>
    </row>
    <row r="30" spans="1:6" x14ac:dyDescent="0.25">
      <c r="A30" s="16"/>
      <c r="B30" s="10"/>
      <c r="C30" s="10"/>
      <c r="D30" s="12"/>
      <c r="E30" s="10"/>
      <c r="F30" s="10"/>
    </row>
    <row r="31" spans="1:6" x14ac:dyDescent="0.25">
      <c r="A31" s="16"/>
      <c r="B31" s="10"/>
      <c r="C31" s="10"/>
      <c r="D31" s="12"/>
      <c r="E31" s="10"/>
      <c r="F31" s="10"/>
    </row>
    <row r="32" spans="1:6" x14ac:dyDescent="0.25">
      <c r="A32" s="16"/>
      <c r="B32" s="10"/>
      <c r="C32" s="10"/>
      <c r="D32" s="12"/>
      <c r="E32" s="10"/>
      <c r="F32" s="10"/>
    </row>
    <row r="33" spans="1:6" x14ac:dyDescent="0.25">
      <c r="A33" s="16"/>
      <c r="B33" s="10"/>
      <c r="C33" s="10"/>
      <c r="D33" s="12"/>
      <c r="E33" s="10"/>
      <c r="F33" s="10"/>
    </row>
    <row r="34" spans="1:6" x14ac:dyDescent="0.25">
      <c r="A34" s="16"/>
      <c r="B34" s="10"/>
      <c r="C34" s="10"/>
      <c r="D34" s="12"/>
      <c r="E34" s="10"/>
      <c r="F34" s="10"/>
    </row>
    <row r="35" spans="1:6" x14ac:dyDescent="0.25">
      <c r="A35" s="16"/>
      <c r="B35" s="10"/>
      <c r="C35" s="10"/>
      <c r="D35" s="12"/>
      <c r="E35" s="10"/>
      <c r="F35" s="10"/>
    </row>
    <row r="36" spans="1:6" x14ac:dyDescent="0.25">
      <c r="A36" s="16"/>
      <c r="B36" s="10"/>
      <c r="C36" s="10"/>
      <c r="D36" s="12"/>
      <c r="E36" s="10"/>
      <c r="F36" s="10"/>
    </row>
    <row r="37" spans="1:6" x14ac:dyDescent="0.25">
      <c r="A37" s="16"/>
      <c r="B37" s="10"/>
      <c r="C37" s="10"/>
      <c r="D37" s="12"/>
      <c r="E37" s="10"/>
      <c r="F37" s="10"/>
    </row>
    <row r="38" spans="1:6" x14ac:dyDescent="0.25">
      <c r="A38" s="16"/>
      <c r="B38" s="10"/>
      <c r="C38" s="10"/>
      <c r="D38" s="12"/>
      <c r="E38" s="10"/>
      <c r="F38" s="10"/>
    </row>
    <row r="39" spans="1:6" x14ac:dyDescent="0.25">
      <c r="A39" s="16"/>
      <c r="B39" s="10"/>
      <c r="C39" s="10"/>
      <c r="D39" s="12"/>
      <c r="E39" s="10"/>
      <c r="F39" s="10"/>
    </row>
    <row r="40" spans="1:6" x14ac:dyDescent="0.25">
      <c r="A40" s="16"/>
      <c r="B40" s="10"/>
      <c r="C40" s="10"/>
      <c r="D40" s="12"/>
      <c r="E40" s="10"/>
      <c r="F40" s="10"/>
    </row>
    <row r="41" spans="1:6" x14ac:dyDescent="0.25">
      <c r="A41" s="16"/>
      <c r="B41" s="10"/>
      <c r="C41" s="10"/>
      <c r="D41" s="12"/>
      <c r="E41" s="10"/>
      <c r="F41" s="10"/>
    </row>
    <row r="42" spans="1:6" x14ac:dyDescent="0.25">
      <c r="A42" s="16"/>
      <c r="B42" s="10"/>
      <c r="C42" s="10"/>
      <c r="D42" s="12"/>
      <c r="E42" s="10"/>
      <c r="F42" s="10"/>
    </row>
    <row r="43" spans="1:6" x14ac:dyDescent="0.25">
      <c r="A43" s="16"/>
      <c r="B43" s="10"/>
      <c r="C43" s="10"/>
      <c r="D43" s="12"/>
      <c r="E43" s="10"/>
      <c r="F43" s="10"/>
    </row>
    <row r="44" spans="1:6" x14ac:dyDescent="0.25">
      <c r="A44" s="16"/>
      <c r="B44" s="10"/>
      <c r="C44" s="10"/>
      <c r="D44" s="12"/>
      <c r="E44" s="10"/>
      <c r="F44" s="10"/>
    </row>
    <row r="45" spans="1:6" x14ac:dyDescent="0.25">
      <c r="A45" s="16"/>
      <c r="B45" s="10"/>
      <c r="C45" s="10"/>
      <c r="D45" s="12"/>
      <c r="E45" s="10"/>
      <c r="F45" s="10"/>
    </row>
    <row r="46" spans="1:6" x14ac:dyDescent="0.25">
      <c r="A46" s="16"/>
      <c r="B46" s="10"/>
      <c r="C46" s="10"/>
      <c r="D46" s="12"/>
      <c r="E46" s="10"/>
      <c r="F46" s="10"/>
    </row>
    <row r="47" spans="1:6" x14ac:dyDescent="0.25">
      <c r="A47" s="16"/>
      <c r="B47" s="10"/>
      <c r="C47" s="10"/>
      <c r="D47" s="12"/>
      <c r="E47" s="10"/>
      <c r="F47" s="10"/>
    </row>
    <row r="48" spans="1:6" x14ac:dyDescent="0.25">
      <c r="A48" s="16"/>
      <c r="B48" s="10"/>
      <c r="C48" s="10"/>
      <c r="D48" s="12"/>
      <c r="E48" s="10"/>
      <c r="F48" s="10"/>
    </row>
    <row r="49" spans="1:6" x14ac:dyDescent="0.25">
      <c r="A49" s="16"/>
      <c r="B49" s="10"/>
      <c r="C49" s="10"/>
      <c r="D49" s="12"/>
      <c r="E49" s="10"/>
      <c r="F49" s="10"/>
    </row>
    <row r="50" spans="1:6" x14ac:dyDescent="0.25">
      <c r="A50" s="16"/>
      <c r="B50" s="10"/>
      <c r="C50" s="10"/>
      <c r="D50" s="12"/>
      <c r="E50" s="10"/>
      <c r="F50" s="10"/>
    </row>
    <row r="51" spans="1:6" x14ac:dyDescent="0.25">
      <c r="A51" s="16"/>
      <c r="B51" s="10"/>
      <c r="C51" s="10"/>
      <c r="D51" s="12"/>
      <c r="E51" s="10"/>
      <c r="F51" s="10"/>
    </row>
    <row r="52" spans="1:6" x14ac:dyDescent="0.25">
      <c r="A52" s="16"/>
      <c r="B52" s="10"/>
      <c r="C52" s="10"/>
      <c r="D52" s="12"/>
      <c r="E52" s="10"/>
      <c r="F52" s="10"/>
    </row>
    <row r="53" spans="1:6" x14ac:dyDescent="0.25">
      <c r="A53" s="16"/>
      <c r="B53" s="10"/>
      <c r="C53" s="10"/>
      <c r="D53" s="12"/>
      <c r="E53" s="10"/>
      <c r="F53" s="10"/>
    </row>
    <row r="54" spans="1:6" x14ac:dyDescent="0.25">
      <c r="A54" s="16"/>
      <c r="B54" s="10"/>
      <c r="C54" s="10"/>
      <c r="D54" s="12"/>
      <c r="E54" s="10"/>
      <c r="F54" s="10"/>
    </row>
    <row r="55" spans="1:6" x14ac:dyDescent="0.25">
      <c r="A55" s="16"/>
      <c r="B55" s="10"/>
      <c r="C55" s="10"/>
      <c r="D55" s="12"/>
      <c r="E55" s="10"/>
      <c r="F55" s="10"/>
    </row>
    <row r="56" spans="1:6" x14ac:dyDescent="0.25">
      <c r="A56" s="16"/>
      <c r="B56" s="10"/>
      <c r="C56" s="10"/>
      <c r="D56" s="12"/>
      <c r="E56" s="10"/>
      <c r="F56" s="10"/>
    </row>
    <row r="57" spans="1:6" x14ac:dyDescent="0.25">
      <c r="A57" s="16"/>
      <c r="B57" s="10"/>
      <c r="C57" s="10"/>
      <c r="D57" s="12"/>
      <c r="E57" s="10"/>
      <c r="F57" s="10"/>
    </row>
    <row r="58" spans="1:6" x14ac:dyDescent="0.25">
      <c r="A58" s="16"/>
      <c r="B58" s="10"/>
      <c r="C58" s="10"/>
      <c r="D58" s="12"/>
      <c r="E58" s="10"/>
      <c r="F58" s="10"/>
    </row>
    <row r="59" spans="1:6" x14ac:dyDescent="0.25">
      <c r="A59" s="16"/>
      <c r="B59" s="10"/>
      <c r="C59" s="10"/>
      <c r="D59" s="12"/>
      <c r="E59" s="10"/>
      <c r="F59" s="10"/>
    </row>
    <row r="60" spans="1:6" x14ac:dyDescent="0.25">
      <c r="A60" s="16"/>
      <c r="B60" s="10"/>
      <c r="C60" s="10"/>
      <c r="D60" s="12"/>
      <c r="E60" s="10"/>
      <c r="F60" s="10"/>
    </row>
    <row r="61" spans="1:6" x14ac:dyDescent="0.25">
      <c r="A61" s="16"/>
      <c r="B61" s="10"/>
      <c r="C61" s="10"/>
      <c r="D61" s="12"/>
      <c r="E61" s="10"/>
      <c r="F61" s="10"/>
    </row>
    <row r="62" spans="1:6" x14ac:dyDescent="0.25">
      <c r="A62" s="16"/>
      <c r="B62" s="10"/>
      <c r="C62" s="10"/>
      <c r="D62" s="12"/>
      <c r="E62" s="10"/>
      <c r="F62" s="10"/>
    </row>
    <row r="63" spans="1:6" x14ac:dyDescent="0.25">
      <c r="A63" s="16"/>
      <c r="B63" s="10"/>
      <c r="C63" s="10"/>
      <c r="D63" s="12"/>
      <c r="E63" s="10"/>
      <c r="F63" s="10"/>
    </row>
    <row r="64" spans="1:6" x14ac:dyDescent="0.25">
      <c r="A64" s="16"/>
      <c r="B64" s="10"/>
      <c r="C64" s="10"/>
      <c r="D64" s="12"/>
      <c r="E64" s="10"/>
      <c r="F64" s="10"/>
    </row>
    <row r="65" spans="1:6" x14ac:dyDescent="0.25">
      <c r="A65" s="16"/>
      <c r="B65" s="10"/>
      <c r="C65" s="10"/>
      <c r="D65" s="12"/>
      <c r="E65" s="10"/>
      <c r="F65" s="10"/>
    </row>
    <row r="66" spans="1:6" x14ac:dyDescent="0.25">
      <c r="A66" s="16"/>
      <c r="B66" s="10"/>
      <c r="C66" s="10"/>
      <c r="D66" s="12"/>
      <c r="E66" s="10"/>
      <c r="F66" s="10"/>
    </row>
    <row r="67" spans="1:6" x14ac:dyDescent="0.25">
      <c r="A67" s="16"/>
      <c r="B67" s="10"/>
      <c r="C67" s="10"/>
      <c r="D67" s="12"/>
      <c r="E67" s="10"/>
      <c r="F67" s="10"/>
    </row>
    <row r="68" spans="1:6" x14ac:dyDescent="0.25">
      <c r="A68" s="16"/>
      <c r="B68" s="10"/>
      <c r="C68" s="10"/>
      <c r="D68" s="12"/>
      <c r="E68" s="10"/>
      <c r="F68" s="10"/>
    </row>
    <row r="69" spans="1:6" x14ac:dyDescent="0.25">
      <c r="A69" s="16"/>
      <c r="B69" s="10"/>
      <c r="C69" s="10"/>
      <c r="D69" s="12"/>
      <c r="E69" s="10"/>
      <c r="F69" s="10"/>
    </row>
    <row r="70" spans="1:6" x14ac:dyDescent="0.25">
      <c r="A70" s="16"/>
      <c r="B70" s="10"/>
      <c r="C70" s="10"/>
      <c r="D70" s="12"/>
      <c r="E70" s="10"/>
      <c r="F70" s="10"/>
    </row>
    <row r="71" spans="1:6" x14ac:dyDescent="0.25">
      <c r="A71" s="16"/>
      <c r="B71" s="10"/>
      <c r="C71" s="10"/>
      <c r="D71" s="12"/>
      <c r="E71" s="10"/>
      <c r="F71" s="10"/>
    </row>
    <row r="72" spans="1:6" x14ac:dyDescent="0.25">
      <c r="A72" s="16"/>
      <c r="B72" s="10"/>
      <c r="C72" s="10"/>
      <c r="D72" s="12"/>
      <c r="E72" s="10"/>
      <c r="F72" s="10"/>
    </row>
    <row r="73" spans="1:6" x14ac:dyDescent="0.25">
      <c r="A73" s="16"/>
      <c r="B73" s="10"/>
      <c r="C73" s="10"/>
      <c r="D73" s="12"/>
      <c r="E73" s="10"/>
      <c r="F73" s="10"/>
    </row>
    <row r="74" spans="1:6" x14ac:dyDescent="0.25">
      <c r="A74" s="16"/>
      <c r="B74" s="10"/>
      <c r="C74" s="10"/>
      <c r="D74" s="12"/>
      <c r="E74" s="10"/>
      <c r="F74" s="10"/>
    </row>
    <row r="75" spans="1:6" x14ac:dyDescent="0.25">
      <c r="A75" s="16"/>
      <c r="B75" s="10"/>
      <c r="C75" s="10"/>
      <c r="D75" s="12"/>
      <c r="E75" s="10"/>
      <c r="F75" s="10"/>
    </row>
    <row r="76" spans="1:6" x14ac:dyDescent="0.25">
      <c r="A76" s="16"/>
      <c r="B76" s="10"/>
      <c r="C76" s="10"/>
      <c r="D76" s="12"/>
      <c r="E76" s="10"/>
      <c r="F76" s="10"/>
    </row>
    <row r="77" spans="1:6" x14ac:dyDescent="0.25">
      <c r="A77" s="16"/>
      <c r="B77" s="10"/>
      <c r="C77" s="10"/>
      <c r="D77" s="12"/>
      <c r="E77" s="10"/>
      <c r="F77" s="10"/>
    </row>
    <row r="78" spans="1:6" x14ac:dyDescent="0.25">
      <c r="A78" s="16"/>
      <c r="B78" s="10"/>
      <c r="C78" s="10"/>
      <c r="D78" s="12"/>
      <c r="E78" s="10"/>
      <c r="F78" s="10"/>
    </row>
    <row r="79" spans="1:6" x14ac:dyDescent="0.25">
      <c r="A79" s="16"/>
      <c r="B79" s="10"/>
      <c r="C79" s="10"/>
      <c r="D79" s="12"/>
      <c r="E79" s="10"/>
      <c r="F79" s="10"/>
    </row>
    <row r="80" spans="1:6" x14ac:dyDescent="0.25">
      <c r="A80" s="16"/>
      <c r="B80" s="10"/>
      <c r="C80" s="10"/>
      <c r="D80" s="12"/>
      <c r="E80" s="10"/>
      <c r="F80" s="10"/>
    </row>
    <row r="81" spans="1:6" x14ac:dyDescent="0.25">
      <c r="A81" s="16"/>
      <c r="B81" s="10"/>
      <c r="C81" s="10"/>
      <c r="D81" s="12"/>
      <c r="E81" s="10"/>
      <c r="F81" s="10"/>
    </row>
    <row r="82" spans="1:6" x14ac:dyDescent="0.25">
      <c r="A82" s="16"/>
      <c r="B82" s="10"/>
      <c r="C82" s="10"/>
      <c r="D82" s="12"/>
      <c r="E82" s="10"/>
      <c r="F82" s="10"/>
    </row>
    <row r="83" spans="1:6" x14ac:dyDescent="0.25">
      <c r="A83" s="16"/>
      <c r="B83" s="10"/>
      <c r="C83" s="10"/>
      <c r="D83" s="12"/>
      <c r="E83" s="10"/>
      <c r="F83" s="10"/>
    </row>
    <row r="84" spans="1:6" x14ac:dyDescent="0.25">
      <c r="A84" s="16"/>
      <c r="B84" s="10"/>
      <c r="C84" s="10"/>
      <c r="D84" s="12"/>
      <c r="E84" s="10"/>
      <c r="F84" s="10"/>
    </row>
    <row r="85" spans="1:6" x14ac:dyDescent="0.25">
      <c r="A85" s="16"/>
      <c r="B85" s="10"/>
      <c r="C85" s="10"/>
      <c r="D85" s="12"/>
      <c r="E85" s="10"/>
      <c r="F85" s="10"/>
    </row>
    <row r="86" spans="1:6" x14ac:dyDescent="0.25">
      <c r="A86" s="16"/>
      <c r="B86" s="10"/>
      <c r="C86" s="10"/>
      <c r="D86" s="12"/>
      <c r="E86" s="10"/>
      <c r="F86" s="10"/>
    </row>
    <row r="87" spans="1:6" x14ac:dyDescent="0.25">
      <c r="A87" s="16"/>
      <c r="B87" s="10"/>
      <c r="C87" s="10"/>
      <c r="D87" s="12"/>
      <c r="E87" s="10"/>
      <c r="F87" s="10"/>
    </row>
    <row r="88" spans="1:6" x14ac:dyDescent="0.25">
      <c r="A88" s="16"/>
      <c r="B88" s="10"/>
      <c r="C88" s="10"/>
      <c r="D88" s="12"/>
      <c r="E88" s="10"/>
      <c r="F88" s="10"/>
    </row>
    <row r="89" spans="1:6" x14ac:dyDescent="0.25">
      <c r="A89" s="16"/>
      <c r="B89" s="10"/>
      <c r="C89" s="10"/>
      <c r="D89" s="12"/>
      <c r="E89" s="10"/>
      <c r="F89" s="10"/>
    </row>
    <row r="90" spans="1:6" x14ac:dyDescent="0.25">
      <c r="A90" s="16"/>
      <c r="B90" s="10"/>
      <c r="C90" s="10"/>
      <c r="D90" s="12"/>
      <c r="E90" s="10"/>
      <c r="F90" s="10"/>
    </row>
    <row r="91" spans="1:6" x14ac:dyDescent="0.25">
      <c r="A91" s="16"/>
      <c r="B91" s="10"/>
      <c r="C91" s="10"/>
      <c r="D91" s="12"/>
      <c r="E91" s="10"/>
      <c r="F91" s="10"/>
    </row>
    <row r="92" spans="1:6" x14ac:dyDescent="0.25">
      <c r="A92" s="16"/>
      <c r="B92" s="10"/>
      <c r="C92" s="10"/>
      <c r="D92" s="12"/>
      <c r="E92" s="10"/>
      <c r="F92" s="10"/>
    </row>
    <row r="93" spans="1:6" x14ac:dyDescent="0.25">
      <c r="A93" s="16"/>
      <c r="B93" s="10"/>
      <c r="C93" s="10"/>
      <c r="D93" s="12"/>
      <c r="E93" s="10"/>
      <c r="F93" s="10"/>
    </row>
    <row r="94" spans="1:6" x14ac:dyDescent="0.25">
      <c r="A94" s="16"/>
      <c r="B94" s="10"/>
      <c r="C94" s="10"/>
      <c r="D94" s="12"/>
      <c r="E94" s="10"/>
      <c r="F94" s="10"/>
    </row>
    <row r="95" spans="1:6" x14ac:dyDescent="0.25">
      <c r="A95" s="16"/>
      <c r="B95" s="10"/>
      <c r="C95" s="10"/>
      <c r="D95" s="12"/>
      <c r="E95" s="10"/>
      <c r="F95" s="10"/>
    </row>
    <row r="96" spans="1:6" x14ac:dyDescent="0.25">
      <c r="A96" s="16"/>
      <c r="B96" s="10"/>
      <c r="C96" s="10"/>
      <c r="D96" s="12"/>
      <c r="E96" s="10"/>
      <c r="F96" s="10"/>
    </row>
    <row r="97" spans="1:6" x14ac:dyDescent="0.25">
      <c r="A97" s="16"/>
      <c r="B97" s="10"/>
      <c r="C97" s="10"/>
      <c r="D97" s="12"/>
      <c r="E97" s="10"/>
      <c r="F97" s="10"/>
    </row>
    <row r="98" spans="1:6" x14ac:dyDescent="0.25">
      <c r="A98" s="16"/>
      <c r="B98" s="10"/>
      <c r="C98" s="10"/>
      <c r="D98" s="12"/>
      <c r="E98" s="10"/>
      <c r="F98" s="10"/>
    </row>
    <row r="99" spans="1:6" x14ac:dyDescent="0.25">
      <c r="A99" s="16"/>
      <c r="B99" s="10"/>
      <c r="C99" s="10"/>
      <c r="D99" s="12"/>
      <c r="E99" s="10"/>
      <c r="F99" s="10"/>
    </row>
    <row r="100" spans="1:6" x14ac:dyDescent="0.25">
      <c r="A100" s="16"/>
      <c r="B100" s="10"/>
      <c r="C100" s="10"/>
      <c r="D100" s="12"/>
      <c r="E100" s="10"/>
      <c r="F100" s="10"/>
    </row>
    <row r="101" spans="1:6" x14ac:dyDescent="0.25">
      <c r="A101" s="16"/>
      <c r="B101" s="10"/>
      <c r="C101" s="10"/>
      <c r="D101" s="12"/>
      <c r="E101" s="10"/>
      <c r="F101" s="10"/>
    </row>
    <row r="102" spans="1:6" x14ac:dyDescent="0.25">
      <c r="A102" s="16"/>
      <c r="B102" s="10"/>
      <c r="C102" s="10"/>
      <c r="D102" s="12"/>
      <c r="E102" s="10"/>
      <c r="F102" s="10"/>
    </row>
    <row r="103" spans="1:6" x14ac:dyDescent="0.25">
      <c r="A103" s="16"/>
      <c r="B103" s="10"/>
      <c r="C103" s="10"/>
      <c r="D103" s="12"/>
      <c r="E103" s="10"/>
      <c r="F103" s="10"/>
    </row>
    <row r="104" spans="1:6" x14ac:dyDescent="0.25">
      <c r="A104" s="16"/>
      <c r="B104" s="10"/>
      <c r="C104" s="10"/>
      <c r="D104" s="12"/>
      <c r="E104" s="10"/>
      <c r="F104" s="10"/>
    </row>
    <row r="105" spans="1:6" x14ac:dyDescent="0.25">
      <c r="A105" s="16"/>
      <c r="B105" s="10"/>
      <c r="C105" s="10"/>
      <c r="D105" s="12"/>
      <c r="E105" s="10"/>
      <c r="F105" s="10"/>
    </row>
    <row r="106" spans="1:6" x14ac:dyDescent="0.25">
      <c r="A106" s="16"/>
      <c r="B106" s="10"/>
      <c r="C106" s="10"/>
      <c r="D106" s="12"/>
      <c r="E106" s="10"/>
      <c r="F106" s="10"/>
    </row>
    <row r="107" spans="1:6" x14ac:dyDescent="0.25">
      <c r="A107" s="16"/>
      <c r="B107" s="10"/>
      <c r="C107" s="10"/>
      <c r="D107" s="12"/>
      <c r="E107" s="10"/>
      <c r="F107" s="10"/>
    </row>
    <row r="108" spans="1:6" x14ac:dyDescent="0.25">
      <c r="A108" s="16"/>
      <c r="B108" s="10"/>
      <c r="C108" s="10"/>
      <c r="D108" s="12"/>
      <c r="E108" s="10"/>
      <c r="F108" s="10"/>
    </row>
    <row r="109" spans="1:6" x14ac:dyDescent="0.25">
      <c r="A109" s="16"/>
      <c r="B109" s="10"/>
      <c r="C109" s="10"/>
      <c r="D109" s="12"/>
      <c r="E109" s="10"/>
      <c r="F109" s="10"/>
    </row>
    <row r="110" spans="1:6" x14ac:dyDescent="0.25">
      <c r="A110" s="16"/>
      <c r="B110" s="10"/>
      <c r="C110" s="10"/>
      <c r="D110" s="12"/>
      <c r="E110" s="10"/>
      <c r="F110" s="10"/>
    </row>
    <row r="111" spans="1:6" x14ac:dyDescent="0.25">
      <c r="A111" s="16"/>
      <c r="B111" s="10"/>
      <c r="C111" s="10"/>
      <c r="D111" s="12"/>
      <c r="E111" s="10"/>
      <c r="F111" s="10"/>
    </row>
    <row r="112" spans="1:6" x14ac:dyDescent="0.25">
      <c r="A112" s="16"/>
      <c r="B112" s="10"/>
      <c r="C112" s="10"/>
      <c r="D112" s="12"/>
      <c r="E112" s="10"/>
      <c r="F112" s="10"/>
    </row>
    <row r="113" spans="1:6" x14ac:dyDescent="0.25">
      <c r="A113" s="16"/>
      <c r="B113" s="10"/>
      <c r="C113" s="10"/>
      <c r="D113" s="12"/>
      <c r="E113" s="10"/>
      <c r="F113" s="10"/>
    </row>
    <row r="114" spans="1:6" x14ac:dyDescent="0.25">
      <c r="A114" s="16"/>
      <c r="B114" s="10"/>
      <c r="C114" s="10"/>
      <c r="D114" s="12"/>
      <c r="E114" s="10"/>
      <c r="F114" s="10"/>
    </row>
    <row r="115" spans="1:6" x14ac:dyDescent="0.25">
      <c r="A115" s="16"/>
      <c r="B115" s="10"/>
      <c r="C115" s="10"/>
      <c r="D115" s="12"/>
      <c r="E115" s="10"/>
      <c r="F115" s="10"/>
    </row>
    <row r="116" spans="1:6" x14ac:dyDescent="0.25">
      <c r="A116" s="16"/>
      <c r="B116" s="10"/>
      <c r="C116" s="10"/>
      <c r="D116" s="12"/>
      <c r="E116" s="10"/>
      <c r="F116" s="10"/>
    </row>
    <row r="117" spans="1:6" x14ac:dyDescent="0.25">
      <c r="A117" s="16"/>
      <c r="B117" s="10"/>
      <c r="C117" s="10"/>
      <c r="D117" s="12"/>
      <c r="E117" s="10"/>
      <c r="F117" s="10"/>
    </row>
    <row r="118" spans="1:6" x14ac:dyDescent="0.25">
      <c r="A118" s="16"/>
      <c r="B118" s="10"/>
      <c r="C118" s="10"/>
      <c r="D118" s="12"/>
      <c r="E118" s="10"/>
      <c r="F118" s="10"/>
    </row>
    <row r="119" spans="1:6" x14ac:dyDescent="0.25">
      <c r="A119" s="16"/>
      <c r="B119" s="10"/>
      <c r="C119" s="10"/>
      <c r="D119" s="12"/>
      <c r="E119" s="10"/>
      <c r="F119" s="10"/>
    </row>
    <row r="120" spans="1:6" x14ac:dyDescent="0.25">
      <c r="A120" s="16"/>
      <c r="B120" s="10"/>
      <c r="C120" s="10"/>
      <c r="D120" s="12"/>
      <c r="E120" s="10"/>
      <c r="F120" s="10"/>
    </row>
    <row r="121" spans="1:6" x14ac:dyDescent="0.25">
      <c r="A121" s="16"/>
      <c r="B121" s="10"/>
      <c r="C121" s="10"/>
      <c r="D121" s="12"/>
      <c r="E121" s="10"/>
      <c r="F121" s="10"/>
    </row>
    <row r="122" spans="1:6" x14ac:dyDescent="0.25">
      <c r="A122" s="16"/>
      <c r="B122" s="10"/>
      <c r="C122" s="10"/>
      <c r="D122" s="12"/>
      <c r="E122" s="10"/>
      <c r="F122" s="10"/>
    </row>
    <row r="123" spans="1:6" x14ac:dyDescent="0.25">
      <c r="A123" s="16"/>
      <c r="B123" s="10"/>
      <c r="C123" s="10"/>
      <c r="D123" s="12"/>
      <c r="E123" s="10"/>
      <c r="F123" s="10"/>
    </row>
    <row r="124" spans="1:6" x14ac:dyDescent="0.25">
      <c r="A124" s="16"/>
      <c r="B124" s="10"/>
      <c r="C124" s="10"/>
      <c r="D124" s="12"/>
      <c r="E124" s="10"/>
      <c r="F124" s="10"/>
    </row>
    <row r="125" spans="1:6" x14ac:dyDescent="0.25">
      <c r="A125" s="16"/>
      <c r="B125" s="10"/>
      <c r="C125" s="10"/>
      <c r="D125" s="12"/>
      <c r="E125" s="10"/>
      <c r="F125" s="10"/>
    </row>
    <row r="126" spans="1:6" x14ac:dyDescent="0.25">
      <c r="A126" s="16"/>
      <c r="B126" s="10"/>
      <c r="C126" s="10"/>
      <c r="D126" s="12"/>
      <c r="E126" s="10"/>
      <c r="F126" s="10"/>
    </row>
    <row r="127" spans="1:6" x14ac:dyDescent="0.25">
      <c r="A127" s="16"/>
      <c r="B127" s="10"/>
      <c r="C127" s="10"/>
      <c r="D127" s="12"/>
      <c r="E127" s="10"/>
      <c r="F127" s="10"/>
    </row>
    <row r="128" spans="1:6" x14ac:dyDescent="0.25">
      <c r="A128" s="16"/>
      <c r="B128" s="10"/>
      <c r="C128" s="10"/>
      <c r="D128" s="12"/>
      <c r="E128" s="10"/>
      <c r="F128" s="10"/>
    </row>
    <row r="129" spans="1:6" x14ac:dyDescent="0.25">
      <c r="A129" s="16"/>
      <c r="B129" s="10"/>
      <c r="C129" s="10"/>
      <c r="D129" s="12"/>
      <c r="E129" s="10"/>
      <c r="F129" s="10"/>
    </row>
    <row r="130" spans="1:6" x14ac:dyDescent="0.25">
      <c r="A130" s="16"/>
      <c r="B130" s="10"/>
      <c r="C130" s="10"/>
      <c r="D130" s="12"/>
      <c r="E130" s="10"/>
      <c r="F130" s="10"/>
    </row>
    <row r="131" spans="1:6" x14ac:dyDescent="0.25">
      <c r="A131" s="16"/>
      <c r="B131" s="10"/>
      <c r="C131" s="10"/>
      <c r="D131" s="12"/>
      <c r="E131" s="10"/>
      <c r="F131" s="10"/>
    </row>
    <row r="132" spans="1:6" x14ac:dyDescent="0.25">
      <c r="A132" s="16"/>
      <c r="B132" s="10"/>
      <c r="C132" s="10"/>
      <c r="D132" s="12"/>
      <c r="E132" s="10"/>
      <c r="F132" s="10"/>
    </row>
    <row r="133" spans="1:6" x14ac:dyDescent="0.25">
      <c r="A133" s="16"/>
      <c r="B133" s="10"/>
      <c r="C133" s="10"/>
      <c r="D133" s="12"/>
      <c r="E133" s="10"/>
      <c r="F133" s="10"/>
    </row>
    <row r="134" spans="1:6" x14ac:dyDescent="0.25">
      <c r="A134" s="16"/>
      <c r="B134" s="10"/>
      <c r="C134" s="10"/>
      <c r="D134" s="12"/>
      <c r="E134" s="10"/>
      <c r="F134" s="10"/>
    </row>
    <row r="135" spans="1:6" x14ac:dyDescent="0.25">
      <c r="A135" s="16"/>
      <c r="B135" s="10"/>
      <c r="C135" s="10"/>
      <c r="D135" s="12"/>
      <c r="E135" s="10"/>
      <c r="F135" s="10"/>
    </row>
    <row r="136" spans="1:6" x14ac:dyDescent="0.25">
      <c r="A136" s="16"/>
      <c r="B136" s="10"/>
      <c r="C136" s="10"/>
      <c r="D136" s="12"/>
      <c r="E136" s="10"/>
      <c r="F136" s="10"/>
    </row>
    <row r="137" spans="1:6" x14ac:dyDescent="0.25">
      <c r="A137" s="16"/>
      <c r="B137" s="10"/>
      <c r="C137" s="10"/>
      <c r="D137" s="12"/>
      <c r="E137" s="10"/>
      <c r="F137" s="10"/>
    </row>
    <row r="138" spans="1:6" x14ac:dyDescent="0.25">
      <c r="A138" s="16"/>
      <c r="B138" s="10"/>
      <c r="C138" s="10"/>
      <c r="D138" s="12"/>
      <c r="E138" s="10"/>
      <c r="F138" s="10"/>
    </row>
    <row r="139" spans="1:6" x14ac:dyDescent="0.25">
      <c r="A139" s="16"/>
      <c r="B139" s="10"/>
      <c r="C139" s="10"/>
      <c r="D139" s="12"/>
      <c r="E139" s="10"/>
      <c r="F139" s="10"/>
    </row>
    <row r="140" spans="1:6" x14ac:dyDescent="0.25">
      <c r="A140" s="16"/>
      <c r="B140" s="10"/>
      <c r="C140" s="10"/>
      <c r="D140" s="12"/>
      <c r="E140" s="10"/>
      <c r="F140" s="10"/>
    </row>
    <row r="141" spans="1:6" x14ac:dyDescent="0.25">
      <c r="A141" s="16"/>
      <c r="B141" s="10"/>
      <c r="C141" s="10"/>
      <c r="D141" s="12"/>
      <c r="E141" s="10"/>
      <c r="F141" s="10"/>
    </row>
    <row r="142" spans="1:6" x14ac:dyDescent="0.25">
      <c r="A142" s="16"/>
      <c r="B142" s="10"/>
      <c r="C142" s="10"/>
      <c r="D142" s="12"/>
      <c r="E142" s="10"/>
      <c r="F142" s="10"/>
    </row>
    <row r="143" spans="1:6" x14ac:dyDescent="0.25">
      <c r="A143" s="16"/>
      <c r="B143" s="10"/>
      <c r="C143" s="10"/>
      <c r="D143" s="12"/>
      <c r="E143" s="10"/>
      <c r="F143" s="10"/>
    </row>
    <row r="144" spans="1:6" x14ac:dyDescent="0.25">
      <c r="A144" s="16"/>
      <c r="B144" s="10"/>
      <c r="C144" s="10"/>
      <c r="D144" s="12"/>
      <c r="E144" s="10"/>
      <c r="F144" s="10"/>
    </row>
    <row r="145" spans="1:6" x14ac:dyDescent="0.25">
      <c r="A145" s="16"/>
      <c r="B145" s="10"/>
      <c r="C145" s="10"/>
      <c r="D145" s="12"/>
      <c r="E145" s="10"/>
      <c r="F145" s="10"/>
    </row>
    <row r="146" spans="1:6" x14ac:dyDescent="0.25">
      <c r="A146" s="16"/>
      <c r="B146" s="10"/>
      <c r="C146" s="10"/>
      <c r="D146" s="12"/>
      <c r="E146" s="10"/>
      <c r="F146" s="10"/>
    </row>
    <row r="147" spans="1:6" x14ac:dyDescent="0.25">
      <c r="A147" s="16"/>
      <c r="B147" s="10"/>
      <c r="C147" s="10"/>
      <c r="D147" s="12"/>
      <c r="E147" s="10"/>
      <c r="F147" s="10"/>
    </row>
    <row r="148" spans="1:6" x14ac:dyDescent="0.25">
      <c r="A148" s="16"/>
      <c r="B148" s="10"/>
      <c r="C148" s="10"/>
      <c r="D148" s="12"/>
      <c r="E148" s="10"/>
      <c r="F148" s="10"/>
    </row>
    <row r="149" spans="1:6" x14ac:dyDescent="0.25">
      <c r="A149" s="16"/>
      <c r="B149" s="10"/>
      <c r="C149" s="10"/>
      <c r="D149" s="12"/>
      <c r="E149" s="10"/>
      <c r="F149" s="10"/>
    </row>
    <row r="150" spans="1:6" x14ac:dyDescent="0.25">
      <c r="A150" s="16"/>
      <c r="B150" s="10"/>
      <c r="C150" s="10"/>
      <c r="D150" s="12"/>
      <c r="E150" s="10"/>
      <c r="F150" s="10"/>
    </row>
    <row r="151" spans="1:6" x14ac:dyDescent="0.25">
      <c r="A151" s="16"/>
      <c r="B151" s="10"/>
      <c r="C151" s="10"/>
      <c r="D151" s="12"/>
      <c r="E151" s="10"/>
      <c r="F151" s="10"/>
    </row>
    <row r="152" spans="1:6" x14ac:dyDescent="0.25">
      <c r="A152" s="16"/>
      <c r="B152" s="10"/>
      <c r="C152" s="10"/>
      <c r="D152" s="12"/>
      <c r="E152" s="10"/>
      <c r="F152" s="10"/>
    </row>
    <row r="153" spans="1:6" x14ac:dyDescent="0.25">
      <c r="A153" s="16"/>
      <c r="B153" s="10"/>
      <c r="C153" s="10"/>
      <c r="D153" s="12"/>
      <c r="E153" s="10"/>
      <c r="F153" s="10"/>
    </row>
    <row r="154" spans="1:6" x14ac:dyDescent="0.25">
      <c r="A154" s="16"/>
      <c r="B154" s="10"/>
      <c r="C154" s="10"/>
      <c r="D154" s="12"/>
      <c r="E154" s="10"/>
      <c r="F154" s="10"/>
    </row>
    <row r="155" spans="1:6" x14ac:dyDescent="0.25">
      <c r="A155" s="16"/>
      <c r="B155" s="10"/>
      <c r="C155" s="10"/>
      <c r="D155" s="12"/>
      <c r="E155" s="10"/>
      <c r="F155" s="10"/>
    </row>
    <row r="156" spans="1:6" x14ac:dyDescent="0.25">
      <c r="A156" s="16"/>
      <c r="B156" s="10"/>
      <c r="C156" s="10"/>
      <c r="D156" s="12"/>
      <c r="E156" s="10"/>
      <c r="F156" s="10"/>
    </row>
    <row r="157" spans="1:6" x14ac:dyDescent="0.25">
      <c r="A157" s="16"/>
      <c r="B157" s="10"/>
      <c r="C157" s="10"/>
      <c r="D157" s="12"/>
      <c r="E157" s="10"/>
      <c r="F157" s="10"/>
    </row>
    <row r="158" spans="1:6" x14ac:dyDescent="0.25">
      <c r="A158" s="16"/>
      <c r="B158" s="10"/>
      <c r="C158" s="10"/>
      <c r="D158" s="12"/>
      <c r="E158" s="10"/>
      <c r="F158" s="10"/>
    </row>
    <row r="159" spans="1:6" x14ac:dyDescent="0.25">
      <c r="A159" s="16"/>
      <c r="B159" s="10"/>
      <c r="C159" s="10"/>
      <c r="D159" s="12"/>
      <c r="E159" s="10"/>
      <c r="F159" s="10"/>
    </row>
    <row r="160" spans="1:6" x14ac:dyDescent="0.25">
      <c r="A160" s="16"/>
      <c r="B160" s="10"/>
      <c r="C160" s="10"/>
      <c r="D160" s="12"/>
      <c r="E160" s="10"/>
      <c r="F160" s="10"/>
    </row>
    <row r="161" spans="1:6" x14ac:dyDescent="0.25">
      <c r="A161" s="16"/>
      <c r="B161" s="10"/>
      <c r="C161" s="10"/>
      <c r="D161" s="12"/>
      <c r="E161" s="10"/>
      <c r="F161" s="10"/>
    </row>
    <row r="162" spans="1:6" x14ac:dyDescent="0.25">
      <c r="A162" s="16"/>
      <c r="B162" s="10"/>
      <c r="C162" s="10"/>
      <c r="D162" s="12"/>
      <c r="E162" s="10"/>
      <c r="F162" s="10"/>
    </row>
    <row r="163" spans="1:6" x14ac:dyDescent="0.25">
      <c r="A163" s="16"/>
      <c r="B163" s="10"/>
      <c r="C163" s="10"/>
      <c r="D163" s="12"/>
      <c r="E163" s="10"/>
      <c r="F163" s="10"/>
    </row>
    <row r="164" spans="1:6" x14ac:dyDescent="0.25">
      <c r="A164" s="16"/>
      <c r="B164" s="10"/>
      <c r="C164" s="10"/>
      <c r="D164" s="12"/>
      <c r="E164" s="10"/>
      <c r="F164" s="10"/>
    </row>
    <row r="165" spans="1:6" x14ac:dyDescent="0.25">
      <c r="A165" s="16"/>
      <c r="B165" s="10"/>
      <c r="C165" s="10"/>
      <c r="D165" s="12"/>
      <c r="E165" s="10"/>
      <c r="F165" s="10"/>
    </row>
    <row r="166" spans="1:6" x14ac:dyDescent="0.25">
      <c r="A166" s="16"/>
      <c r="B166" s="10"/>
      <c r="C166" s="10"/>
      <c r="D166" s="12"/>
      <c r="E166" s="10"/>
      <c r="F166" s="10"/>
    </row>
    <row r="167" spans="1:6" x14ac:dyDescent="0.25">
      <c r="A167" s="16"/>
      <c r="B167" s="10"/>
      <c r="C167" s="10"/>
      <c r="D167" s="12"/>
      <c r="E167" s="10"/>
      <c r="F167" s="10"/>
    </row>
    <row r="168" spans="1:6" x14ac:dyDescent="0.25">
      <c r="A168" s="16"/>
      <c r="B168" s="10"/>
      <c r="C168" s="10"/>
      <c r="D168" s="12"/>
      <c r="E168" s="10"/>
      <c r="F168" s="10"/>
    </row>
    <row r="169" spans="1:6" x14ac:dyDescent="0.25">
      <c r="A169" s="16"/>
      <c r="B169" s="10"/>
      <c r="C169" s="10"/>
      <c r="D169" s="12"/>
      <c r="E169" s="10"/>
      <c r="F169" s="10"/>
    </row>
    <row r="170" spans="1:6" x14ac:dyDescent="0.25">
      <c r="A170" s="16"/>
      <c r="B170" s="10"/>
      <c r="C170" s="10"/>
      <c r="D170" s="12"/>
      <c r="E170" s="10"/>
      <c r="F170" s="10"/>
    </row>
    <row r="171" spans="1:6" x14ac:dyDescent="0.25">
      <c r="A171" s="16"/>
      <c r="B171" s="10"/>
      <c r="C171" s="10"/>
      <c r="D171" s="12"/>
      <c r="E171" s="10"/>
      <c r="F171" s="10"/>
    </row>
    <row r="172" spans="1:6" x14ac:dyDescent="0.25">
      <c r="A172" s="16"/>
      <c r="B172" s="10"/>
      <c r="C172" s="10"/>
      <c r="D172" s="12"/>
      <c r="E172" s="10"/>
      <c r="F172" s="10"/>
    </row>
    <row r="173" spans="1:6" x14ac:dyDescent="0.25">
      <c r="A173" s="16"/>
      <c r="B173" s="10"/>
      <c r="C173" s="10"/>
      <c r="D173" s="12"/>
      <c r="E173" s="10"/>
      <c r="F173" s="10"/>
    </row>
    <row r="174" spans="1:6" x14ac:dyDescent="0.25">
      <c r="A174" s="16"/>
      <c r="B174" s="10"/>
      <c r="C174" s="10"/>
      <c r="D174" s="12"/>
      <c r="E174" s="10"/>
      <c r="F174" s="10"/>
    </row>
    <row r="175" spans="1:6" x14ac:dyDescent="0.25">
      <c r="A175" s="16"/>
      <c r="B175" s="10"/>
      <c r="C175" s="10"/>
      <c r="D175" s="12"/>
      <c r="E175" s="10"/>
      <c r="F175" s="10"/>
    </row>
    <row r="176" spans="1:6" x14ac:dyDescent="0.25">
      <c r="A176" s="16"/>
      <c r="B176" s="10"/>
      <c r="C176" s="10"/>
      <c r="D176" s="12"/>
      <c r="E176" s="10"/>
      <c r="F176" s="10"/>
    </row>
    <row r="177" spans="1:6" x14ac:dyDescent="0.25">
      <c r="A177" s="16"/>
      <c r="B177" s="10"/>
      <c r="C177" s="10"/>
      <c r="D177" s="12"/>
      <c r="E177" s="10"/>
      <c r="F177" s="10"/>
    </row>
    <row r="178" spans="1:6" x14ac:dyDescent="0.25">
      <c r="A178" s="16"/>
      <c r="B178" s="10"/>
      <c r="C178" s="10"/>
      <c r="D178" s="12"/>
      <c r="E178" s="10"/>
      <c r="F178" s="10"/>
    </row>
    <row r="179" spans="1:6" x14ac:dyDescent="0.25">
      <c r="A179" s="16"/>
      <c r="B179" s="10"/>
      <c r="C179" s="10"/>
      <c r="D179" s="12"/>
      <c r="E179" s="10"/>
      <c r="F179" s="10"/>
    </row>
    <row r="180" spans="1:6" x14ac:dyDescent="0.25">
      <c r="A180" s="16"/>
      <c r="B180" s="10"/>
      <c r="C180" s="10"/>
      <c r="D180" s="12"/>
      <c r="E180" s="10"/>
      <c r="F180" s="10"/>
    </row>
    <row r="181" spans="1:6" x14ac:dyDescent="0.25">
      <c r="A181" s="16"/>
      <c r="B181" s="10"/>
      <c r="C181" s="10"/>
      <c r="D181" s="12"/>
      <c r="E181" s="10"/>
      <c r="F181" s="10"/>
    </row>
    <row r="182" spans="1:6" x14ac:dyDescent="0.25">
      <c r="A182" s="16"/>
      <c r="B182" s="10"/>
      <c r="C182" s="10"/>
      <c r="D182" s="12"/>
      <c r="E182" s="10"/>
      <c r="F182" s="10"/>
    </row>
    <row r="183" spans="1:6" x14ac:dyDescent="0.25">
      <c r="A183" s="16"/>
      <c r="B183" s="10"/>
      <c r="C183" s="10"/>
      <c r="D183" s="12"/>
      <c r="E183" s="10"/>
      <c r="F183" s="10"/>
    </row>
    <row r="184" spans="1:6" x14ac:dyDescent="0.25">
      <c r="A184" s="16"/>
      <c r="B184" s="10"/>
      <c r="C184" s="10"/>
      <c r="D184" s="12"/>
      <c r="E184" s="10"/>
      <c r="F184" s="10"/>
    </row>
    <row r="185" spans="1:6" x14ac:dyDescent="0.25">
      <c r="A185" s="16"/>
      <c r="B185" s="10"/>
      <c r="C185" s="10"/>
      <c r="D185" s="12"/>
      <c r="E185" s="10"/>
      <c r="F185" s="10"/>
    </row>
    <row r="186" spans="1:6" x14ac:dyDescent="0.25">
      <c r="A186" s="16"/>
      <c r="B186" s="10"/>
      <c r="C186" s="10"/>
      <c r="D186" s="12"/>
      <c r="E186" s="10"/>
      <c r="F186" s="10"/>
    </row>
    <row r="187" spans="1:6" x14ac:dyDescent="0.25">
      <c r="A187" s="16"/>
      <c r="B187" s="10"/>
      <c r="C187" s="10"/>
      <c r="D187" s="12"/>
      <c r="E187" s="10"/>
      <c r="F187" s="10"/>
    </row>
    <row r="188" spans="1:6" x14ac:dyDescent="0.25">
      <c r="A188" s="16"/>
      <c r="B188" s="10"/>
      <c r="C188" s="10"/>
      <c r="D188" s="12"/>
      <c r="E188" s="10"/>
      <c r="F188" s="10"/>
    </row>
    <row r="189" spans="1:6" x14ac:dyDescent="0.25">
      <c r="A189" s="16"/>
      <c r="B189" s="10"/>
      <c r="C189" s="10"/>
      <c r="D189" s="12"/>
      <c r="E189" s="10"/>
      <c r="F189" s="10"/>
    </row>
    <row r="190" spans="1:6" x14ac:dyDescent="0.25">
      <c r="A190" s="16"/>
      <c r="B190" s="10"/>
      <c r="C190" s="10"/>
      <c r="D190" s="12"/>
      <c r="E190" s="10"/>
      <c r="F190" s="10"/>
    </row>
    <row r="191" spans="1:6" x14ac:dyDescent="0.25">
      <c r="A191" s="16"/>
      <c r="B191" s="10"/>
      <c r="C191" s="10"/>
      <c r="D191" s="12"/>
      <c r="E191" s="10"/>
      <c r="F191" s="10"/>
    </row>
    <row r="192" spans="1:6" x14ac:dyDescent="0.25">
      <c r="A192" s="16"/>
      <c r="B192" s="10"/>
      <c r="C192" s="10"/>
      <c r="D192" s="12"/>
      <c r="E192" s="10"/>
      <c r="F192" s="10"/>
    </row>
    <row r="193" spans="1:6" x14ac:dyDescent="0.25">
      <c r="A193" s="16"/>
      <c r="B193" s="10"/>
      <c r="C193" s="10"/>
      <c r="D193" s="12"/>
      <c r="E193" s="10"/>
      <c r="F193" s="10"/>
    </row>
    <row r="194" spans="1:6" x14ac:dyDescent="0.25">
      <c r="A194" s="16"/>
      <c r="B194" s="10"/>
      <c r="C194" s="10"/>
      <c r="D194" s="12"/>
      <c r="E194" s="10"/>
      <c r="F194" s="10"/>
    </row>
    <row r="195" spans="1:6" x14ac:dyDescent="0.25">
      <c r="A195" s="16"/>
      <c r="B195" s="10"/>
      <c r="C195" s="10"/>
      <c r="D195" s="12"/>
      <c r="E195" s="10"/>
      <c r="F195" s="10"/>
    </row>
    <row r="196" spans="1:6" x14ac:dyDescent="0.25">
      <c r="A196" s="16"/>
      <c r="B196" s="10"/>
      <c r="C196" s="10"/>
      <c r="D196" s="12"/>
      <c r="E196" s="10"/>
      <c r="F196" s="10"/>
    </row>
    <row r="197" spans="1:6" x14ac:dyDescent="0.25">
      <c r="A197" s="16"/>
      <c r="B197" s="10"/>
      <c r="C197" s="10"/>
      <c r="D197" s="12"/>
      <c r="E197" s="10"/>
      <c r="F197" s="10"/>
    </row>
    <row r="198" spans="1:6" x14ac:dyDescent="0.25">
      <c r="A198" s="16"/>
      <c r="B198" s="10"/>
      <c r="C198" s="10"/>
      <c r="D198" s="12"/>
      <c r="E198" s="10"/>
      <c r="F198" s="10"/>
    </row>
    <row r="199" spans="1:6" x14ac:dyDescent="0.25">
      <c r="A199" s="16"/>
      <c r="B199" s="10"/>
      <c r="C199" s="10"/>
      <c r="D199" s="12"/>
      <c r="E199" s="10"/>
      <c r="F199" s="10"/>
    </row>
    <row r="200" spans="1:6" x14ac:dyDescent="0.25">
      <c r="A200" s="16"/>
      <c r="B200" s="10"/>
      <c r="C200" s="10"/>
      <c r="D200" s="12"/>
      <c r="E200" s="10"/>
      <c r="F200" s="10"/>
    </row>
    <row r="201" spans="1:6" x14ac:dyDescent="0.25">
      <c r="A201" s="16"/>
      <c r="B201" s="10"/>
      <c r="C201" s="10"/>
      <c r="D201" s="12"/>
      <c r="E201" s="10"/>
      <c r="F201" s="10"/>
    </row>
    <row r="202" spans="1:6" x14ac:dyDescent="0.25">
      <c r="A202" s="16"/>
      <c r="B202" s="10"/>
      <c r="C202" s="10"/>
      <c r="D202" s="12"/>
      <c r="E202" s="10"/>
      <c r="F202" s="10"/>
    </row>
    <row r="203" spans="1:6" x14ac:dyDescent="0.25">
      <c r="A203" s="16"/>
      <c r="B203" s="10"/>
      <c r="C203" s="10"/>
      <c r="D203" s="12"/>
      <c r="E203" s="10"/>
      <c r="F203" s="10"/>
    </row>
    <row r="204" spans="1:6" x14ac:dyDescent="0.25">
      <c r="A204" s="16"/>
      <c r="B204" s="10"/>
      <c r="C204" s="10"/>
      <c r="D204" s="12"/>
      <c r="E204" s="10"/>
      <c r="F204" s="10"/>
    </row>
    <row r="205" spans="1:6" x14ac:dyDescent="0.25">
      <c r="A205" s="16"/>
      <c r="B205" s="10"/>
      <c r="C205" s="10"/>
      <c r="D205" s="12"/>
      <c r="E205" s="10"/>
      <c r="F205" s="10"/>
    </row>
    <row r="206" spans="1:6" x14ac:dyDescent="0.25">
      <c r="A206" s="16"/>
      <c r="B206" s="10"/>
      <c r="C206" s="10"/>
      <c r="D206" s="12"/>
      <c r="E206" s="10"/>
      <c r="F206" s="10"/>
    </row>
    <row r="207" spans="1:6" x14ac:dyDescent="0.25">
      <c r="A207" s="16"/>
      <c r="B207" s="10"/>
      <c r="C207" s="10"/>
      <c r="D207" s="12"/>
      <c r="E207" s="10"/>
      <c r="F207" s="10"/>
    </row>
    <row r="208" spans="1:6" x14ac:dyDescent="0.25">
      <c r="A208" s="16"/>
      <c r="B208" s="10"/>
      <c r="C208" s="10"/>
      <c r="D208" s="12"/>
      <c r="E208" s="10"/>
      <c r="F208" s="10"/>
    </row>
    <row r="209" spans="1:6" x14ac:dyDescent="0.25">
      <c r="A209" s="16"/>
      <c r="B209" s="10"/>
      <c r="C209" s="10"/>
      <c r="D209" s="12"/>
      <c r="E209" s="10"/>
      <c r="F209" s="10"/>
    </row>
    <row r="210" spans="1:6" x14ac:dyDescent="0.25">
      <c r="A210" s="16"/>
      <c r="B210" s="10"/>
      <c r="C210" s="10"/>
      <c r="D210" s="12"/>
      <c r="E210" s="10"/>
      <c r="F210" s="10"/>
    </row>
    <row r="211" spans="1:6" x14ac:dyDescent="0.25">
      <c r="A211" s="16"/>
      <c r="B211" s="10"/>
      <c r="C211" s="10"/>
      <c r="D211" s="12"/>
      <c r="E211" s="10"/>
      <c r="F211" s="10"/>
    </row>
    <row r="212" spans="1:6" x14ac:dyDescent="0.25">
      <c r="A212" s="16"/>
      <c r="B212" s="10"/>
      <c r="C212" s="10"/>
      <c r="D212" s="12"/>
      <c r="E212" s="10"/>
      <c r="F212" s="10"/>
    </row>
    <row r="213" spans="1:6" x14ac:dyDescent="0.25">
      <c r="A213" s="16"/>
      <c r="B213" s="10"/>
      <c r="C213" s="10"/>
      <c r="D213" s="12"/>
      <c r="E213" s="10"/>
      <c r="F213" s="10"/>
    </row>
    <row r="214" spans="1:6" x14ac:dyDescent="0.25">
      <c r="A214" s="16"/>
      <c r="B214" s="10"/>
      <c r="C214" s="10"/>
      <c r="D214" s="12"/>
      <c r="E214" s="10"/>
      <c r="F214" s="10"/>
    </row>
    <row r="215" spans="1:6" x14ac:dyDescent="0.25">
      <c r="A215" s="16"/>
      <c r="B215" s="10"/>
      <c r="C215" s="10"/>
      <c r="D215" s="12"/>
      <c r="E215" s="10"/>
      <c r="F215" s="10"/>
    </row>
    <row r="216" spans="1:6" x14ac:dyDescent="0.25">
      <c r="A216" s="16"/>
      <c r="B216" s="10"/>
      <c r="C216" s="10"/>
      <c r="D216" s="12"/>
      <c r="E216" s="10"/>
      <c r="F216" s="10"/>
    </row>
    <row r="217" spans="1:6" x14ac:dyDescent="0.25">
      <c r="A217" s="16"/>
      <c r="B217" s="10"/>
      <c r="C217" s="10"/>
      <c r="D217" s="12"/>
      <c r="E217" s="10"/>
      <c r="F217" s="10"/>
    </row>
    <row r="218" spans="1:6" x14ac:dyDescent="0.25">
      <c r="A218" s="16"/>
      <c r="B218" s="10"/>
      <c r="C218" s="10"/>
      <c r="D218" s="12"/>
      <c r="E218" s="10"/>
      <c r="F218" s="10"/>
    </row>
    <row r="219" spans="1:6" x14ac:dyDescent="0.25">
      <c r="A219" s="16"/>
      <c r="B219" s="10"/>
      <c r="C219" s="10"/>
      <c r="D219" s="12"/>
      <c r="E219" s="10"/>
      <c r="F219" s="10"/>
    </row>
    <row r="220" spans="1:6" x14ac:dyDescent="0.25">
      <c r="A220" s="16"/>
      <c r="B220" s="10"/>
      <c r="C220" s="10"/>
      <c r="D220" s="12"/>
      <c r="E220" s="10"/>
      <c r="F220" s="10"/>
    </row>
    <row r="221" spans="1:6" x14ac:dyDescent="0.25">
      <c r="A221" s="16"/>
      <c r="B221" s="10"/>
      <c r="C221" s="10"/>
      <c r="D221" s="12"/>
      <c r="E221" s="10"/>
      <c r="F221" s="10"/>
    </row>
    <row r="222" spans="1:6" x14ac:dyDescent="0.25">
      <c r="A222" s="16"/>
      <c r="B222" s="10"/>
      <c r="C222" s="10"/>
      <c r="D222" s="12"/>
      <c r="E222" s="10"/>
      <c r="F222" s="10"/>
    </row>
    <row r="223" spans="1:6" x14ac:dyDescent="0.25">
      <c r="A223" s="16"/>
      <c r="B223" s="10"/>
      <c r="C223" s="10"/>
      <c r="D223" s="12"/>
      <c r="E223" s="10"/>
      <c r="F223" s="10"/>
    </row>
    <row r="224" spans="1:6" x14ac:dyDescent="0.25">
      <c r="A224" s="16"/>
      <c r="B224" s="10"/>
      <c r="C224" s="10"/>
      <c r="D224" s="12"/>
      <c r="E224" s="10"/>
      <c r="F224" s="10"/>
    </row>
    <row r="225" spans="1:6" x14ac:dyDescent="0.25">
      <c r="A225" s="16"/>
      <c r="B225" s="10"/>
      <c r="C225" s="10"/>
      <c r="D225" s="12"/>
      <c r="E225" s="10"/>
      <c r="F225" s="10"/>
    </row>
    <row r="226" spans="1:6" x14ac:dyDescent="0.25">
      <c r="A226" s="16"/>
      <c r="B226" s="10"/>
      <c r="C226" s="10"/>
      <c r="D226" s="12"/>
      <c r="E226" s="10"/>
      <c r="F226" s="10"/>
    </row>
    <row r="227" spans="1:6" x14ac:dyDescent="0.25">
      <c r="A227" s="16"/>
      <c r="B227" s="10"/>
      <c r="C227" s="10"/>
      <c r="D227" s="12"/>
      <c r="E227" s="10"/>
      <c r="F227" s="10"/>
    </row>
    <row r="228" spans="1:6" x14ac:dyDescent="0.25">
      <c r="A228" s="16"/>
      <c r="B228" s="10"/>
      <c r="C228" s="10"/>
      <c r="D228" s="12"/>
      <c r="E228" s="10"/>
      <c r="F228" s="10"/>
    </row>
    <row r="229" spans="1:6" x14ac:dyDescent="0.25">
      <c r="A229" s="16"/>
      <c r="B229" s="10"/>
      <c r="C229" s="10"/>
      <c r="D229" s="12"/>
      <c r="E229" s="10"/>
      <c r="F229" s="10"/>
    </row>
    <row r="230" spans="1:6" x14ac:dyDescent="0.25">
      <c r="A230" s="16"/>
      <c r="B230" s="10"/>
      <c r="C230" s="10"/>
      <c r="D230" s="12"/>
      <c r="E230" s="10"/>
      <c r="F230" s="10"/>
    </row>
    <row r="231" spans="1:6" x14ac:dyDescent="0.25">
      <c r="A231" s="16"/>
      <c r="B231" s="10"/>
      <c r="C231" s="10"/>
      <c r="D231" s="12"/>
      <c r="E231" s="10"/>
      <c r="F231" s="10"/>
    </row>
    <row r="232" spans="1:6" x14ac:dyDescent="0.25">
      <c r="A232" s="16"/>
      <c r="B232" s="10"/>
      <c r="C232" s="10"/>
      <c r="D232" s="12"/>
      <c r="E232" s="10"/>
      <c r="F232" s="10"/>
    </row>
    <row r="233" spans="1:6" x14ac:dyDescent="0.25">
      <c r="A233" s="16"/>
      <c r="B233" s="10"/>
      <c r="C233" s="10"/>
      <c r="D233" s="12"/>
      <c r="E233" s="10"/>
      <c r="F233" s="10"/>
    </row>
    <row r="234" spans="1:6" x14ac:dyDescent="0.25">
      <c r="A234" s="16"/>
      <c r="B234" s="10"/>
      <c r="C234" s="10"/>
      <c r="D234" s="12"/>
      <c r="E234" s="10"/>
      <c r="F234" s="10"/>
    </row>
    <row r="235" spans="1:6" x14ac:dyDescent="0.25">
      <c r="A235" s="16"/>
      <c r="B235" s="10"/>
      <c r="C235" s="10"/>
      <c r="D235" s="12"/>
      <c r="E235" s="10"/>
      <c r="F235" s="10"/>
    </row>
    <row r="236" spans="1:6" x14ac:dyDescent="0.25">
      <c r="A236" s="16"/>
      <c r="B236" s="10"/>
      <c r="C236" s="10"/>
      <c r="D236" s="12"/>
      <c r="E236" s="10"/>
      <c r="F236" s="10"/>
    </row>
    <row r="237" spans="1:6" x14ac:dyDescent="0.25">
      <c r="A237" s="16"/>
      <c r="B237" s="10"/>
      <c r="C237" s="10"/>
      <c r="D237" s="12"/>
      <c r="E237" s="10"/>
      <c r="F237" s="10"/>
    </row>
    <row r="238" spans="1:6" x14ac:dyDescent="0.25">
      <c r="A238" s="16"/>
      <c r="B238" s="10"/>
      <c r="C238" s="10"/>
      <c r="D238" s="12"/>
      <c r="E238" s="10"/>
      <c r="F238" s="10"/>
    </row>
    <row r="239" spans="1:6" x14ac:dyDescent="0.25">
      <c r="A239" s="16"/>
      <c r="B239" s="10"/>
      <c r="C239" s="10"/>
      <c r="D239" s="12"/>
      <c r="E239" s="10"/>
      <c r="F239" s="10"/>
    </row>
    <row r="240" spans="1:6" x14ac:dyDescent="0.25">
      <c r="A240" s="16"/>
      <c r="B240" s="10"/>
      <c r="C240" s="10"/>
      <c r="D240" s="12"/>
      <c r="E240" s="10"/>
      <c r="F240" s="10"/>
    </row>
    <row r="241" spans="1:6" x14ac:dyDescent="0.25">
      <c r="A241" s="16"/>
      <c r="B241" s="10"/>
      <c r="C241" s="10"/>
      <c r="D241" s="12"/>
      <c r="E241" s="10"/>
      <c r="F241" s="10"/>
    </row>
    <row r="242" spans="1:6" x14ac:dyDescent="0.25">
      <c r="A242" s="16"/>
      <c r="B242" s="10"/>
      <c r="C242" s="10"/>
      <c r="D242" s="12"/>
      <c r="E242" s="10"/>
      <c r="F242" s="10"/>
    </row>
    <row r="243" spans="1:6" x14ac:dyDescent="0.25">
      <c r="A243" s="16"/>
      <c r="B243" s="10"/>
      <c r="C243" s="10"/>
      <c r="D243" s="12"/>
      <c r="E243" s="10"/>
      <c r="F243" s="10"/>
    </row>
    <row r="244" spans="1:6" x14ac:dyDescent="0.25">
      <c r="A244" s="16"/>
      <c r="B244" s="10"/>
      <c r="C244" s="10"/>
      <c r="D244" s="12"/>
      <c r="E244" s="10"/>
      <c r="F244" s="10"/>
    </row>
    <row r="245" spans="1:6" x14ac:dyDescent="0.25">
      <c r="A245" s="16"/>
      <c r="B245" s="10"/>
      <c r="C245" s="10"/>
      <c r="D245" s="12"/>
      <c r="E245" s="10"/>
      <c r="F245" s="10"/>
    </row>
    <row r="246" spans="1:6" x14ac:dyDescent="0.25">
      <c r="A246" s="16"/>
      <c r="B246" s="10"/>
      <c r="C246" s="10"/>
      <c r="D246" s="12"/>
      <c r="E246" s="10"/>
      <c r="F246" s="10"/>
    </row>
    <row r="247" spans="1:6" x14ac:dyDescent="0.25">
      <c r="A247" s="16"/>
      <c r="B247" s="10"/>
      <c r="C247" s="10"/>
      <c r="D247" s="12"/>
      <c r="E247" s="10"/>
      <c r="F247" s="10"/>
    </row>
    <row r="248" spans="1:6" x14ac:dyDescent="0.25">
      <c r="A248" s="16"/>
      <c r="B248" s="10"/>
      <c r="C248" s="10"/>
      <c r="D248" s="12"/>
      <c r="E248" s="10"/>
      <c r="F248" s="10"/>
    </row>
    <row r="249" spans="1:6" x14ac:dyDescent="0.25">
      <c r="A249" s="16"/>
      <c r="B249" s="10"/>
      <c r="C249" s="10"/>
      <c r="D249" s="12"/>
      <c r="E249" s="10"/>
      <c r="F249" s="10"/>
    </row>
    <row r="250" spans="1:6" x14ac:dyDescent="0.25">
      <c r="A250" s="16"/>
      <c r="B250" s="10"/>
      <c r="C250" s="10"/>
      <c r="D250" s="12"/>
      <c r="E250" s="10"/>
      <c r="F250" s="10"/>
    </row>
    <row r="251" spans="1:6" x14ac:dyDescent="0.25">
      <c r="A251" s="16"/>
      <c r="B251" s="10"/>
      <c r="C251" s="10"/>
      <c r="D251" s="12"/>
      <c r="E251" s="10"/>
      <c r="F251" s="10"/>
    </row>
    <row r="252" spans="1:6" x14ac:dyDescent="0.25">
      <c r="A252" s="16"/>
      <c r="B252" s="10"/>
      <c r="C252" s="10"/>
      <c r="D252" s="12"/>
      <c r="E252" s="10"/>
      <c r="F252" s="10"/>
    </row>
    <row r="253" spans="1:6" x14ac:dyDescent="0.25">
      <c r="A253" s="16"/>
      <c r="B253" s="10"/>
      <c r="C253" s="10"/>
      <c r="D253" s="12"/>
      <c r="E253" s="10"/>
      <c r="F253" s="10"/>
    </row>
    <row r="254" spans="1:6" x14ac:dyDescent="0.25">
      <c r="A254" s="16"/>
      <c r="B254" s="10"/>
      <c r="C254" s="10"/>
      <c r="D254" s="12"/>
      <c r="E254" s="10"/>
      <c r="F254" s="10"/>
    </row>
    <row r="255" spans="1:6" x14ac:dyDescent="0.25">
      <c r="A255" s="16"/>
      <c r="B255" s="10"/>
      <c r="C255" s="10"/>
      <c r="D255" s="12"/>
      <c r="E255" s="10"/>
      <c r="F255" s="10"/>
    </row>
    <row r="256" spans="1:6" x14ac:dyDescent="0.25">
      <c r="A256" s="16"/>
      <c r="B256" s="10"/>
      <c r="C256" s="10"/>
      <c r="D256" s="12"/>
      <c r="E256" s="10"/>
      <c r="F256" s="10"/>
    </row>
    <row r="257" spans="1:6" x14ac:dyDescent="0.25">
      <c r="A257" s="16"/>
      <c r="B257" s="10"/>
      <c r="C257" s="10"/>
      <c r="D257" s="12"/>
      <c r="E257" s="10"/>
      <c r="F257" s="10"/>
    </row>
    <row r="258" spans="1:6" x14ac:dyDescent="0.25">
      <c r="A258" s="16"/>
      <c r="B258" s="10"/>
      <c r="C258" s="10"/>
      <c r="D258" s="12"/>
      <c r="E258" s="10"/>
      <c r="F258" s="10"/>
    </row>
    <row r="259" spans="1:6" x14ac:dyDescent="0.25">
      <c r="A259" s="16"/>
      <c r="B259" s="10"/>
      <c r="C259" s="10"/>
      <c r="D259" s="12"/>
      <c r="E259" s="10"/>
      <c r="F259" s="10"/>
    </row>
    <row r="260" spans="1:6" x14ac:dyDescent="0.25">
      <c r="A260" s="16"/>
      <c r="B260" s="10"/>
      <c r="C260" s="10"/>
      <c r="D260" s="12"/>
      <c r="E260" s="10"/>
      <c r="F260" s="10"/>
    </row>
    <row r="261" spans="1:6" x14ac:dyDescent="0.25">
      <c r="A261" s="16"/>
      <c r="B261" s="10"/>
      <c r="C261" s="10"/>
      <c r="D261" s="12"/>
      <c r="E261" s="10"/>
      <c r="F261" s="10"/>
    </row>
    <row r="262" spans="1:6" x14ac:dyDescent="0.25">
      <c r="A262" s="16"/>
      <c r="B262" s="10"/>
      <c r="C262" s="10"/>
      <c r="D262" s="12"/>
      <c r="E262" s="10"/>
      <c r="F262" s="10"/>
    </row>
    <row r="263" spans="1:6" x14ac:dyDescent="0.25">
      <c r="A263" s="16"/>
      <c r="B263" s="10"/>
      <c r="C263" s="10"/>
      <c r="D263" s="12"/>
      <c r="E263" s="10"/>
      <c r="F263" s="10"/>
    </row>
    <row r="264" spans="1:6" x14ac:dyDescent="0.25">
      <c r="A264" s="16"/>
      <c r="B264" s="10"/>
      <c r="C264" s="10"/>
      <c r="D264" s="12"/>
      <c r="E264" s="10"/>
      <c r="F264" s="10"/>
    </row>
    <row r="265" spans="1:6" x14ac:dyDescent="0.25">
      <c r="A265" s="16"/>
      <c r="B265" s="10"/>
      <c r="C265" s="10"/>
      <c r="D265" s="12"/>
      <c r="E265" s="10"/>
      <c r="F265" s="10"/>
    </row>
    <row r="266" spans="1:6" x14ac:dyDescent="0.25">
      <c r="A266" s="16"/>
      <c r="B266" s="10"/>
      <c r="C266" s="10"/>
      <c r="D266" s="12"/>
      <c r="E266" s="10"/>
      <c r="F266" s="10"/>
    </row>
    <row r="267" spans="1:6" x14ac:dyDescent="0.25">
      <c r="A267" s="16"/>
      <c r="B267" s="10"/>
      <c r="C267" s="10"/>
      <c r="D267" s="12"/>
      <c r="E267" s="10"/>
      <c r="F267" s="10"/>
    </row>
    <row r="268" spans="1:6" x14ac:dyDescent="0.25">
      <c r="A268" s="16"/>
      <c r="B268" s="10"/>
      <c r="C268" s="10"/>
      <c r="D268" s="12"/>
      <c r="E268" s="10"/>
      <c r="F268" s="10"/>
    </row>
    <row r="269" spans="1:6" x14ac:dyDescent="0.25">
      <c r="A269" s="16"/>
      <c r="B269" s="10"/>
      <c r="C269" s="10"/>
      <c r="D269" s="12"/>
      <c r="E269" s="10"/>
      <c r="F269" s="10"/>
    </row>
    <row r="270" spans="1:6" x14ac:dyDescent="0.25">
      <c r="A270" s="16"/>
      <c r="B270" s="10"/>
      <c r="C270" s="10"/>
      <c r="D270" s="12"/>
      <c r="E270" s="10"/>
      <c r="F270" s="10"/>
    </row>
    <row r="271" spans="1:6" x14ac:dyDescent="0.25">
      <c r="A271" s="16"/>
      <c r="B271" s="10"/>
      <c r="C271" s="10"/>
      <c r="D271" s="12"/>
      <c r="E271" s="10"/>
      <c r="F271" s="10"/>
    </row>
    <row r="272" spans="1:6" x14ac:dyDescent="0.25">
      <c r="A272" s="16"/>
      <c r="B272" s="10"/>
      <c r="C272" s="10"/>
      <c r="D272" s="12"/>
      <c r="E272" s="10"/>
      <c r="F272" s="10"/>
    </row>
    <row r="273" spans="1:6" x14ac:dyDescent="0.25">
      <c r="A273" s="16"/>
      <c r="B273" s="10"/>
      <c r="C273" s="10"/>
      <c r="D273" s="12"/>
      <c r="E273" s="10"/>
      <c r="F273" s="10"/>
    </row>
    <row r="274" spans="1:6" x14ac:dyDescent="0.25">
      <c r="A274" s="16"/>
      <c r="B274" s="10"/>
      <c r="C274" s="10"/>
      <c r="D274" s="12"/>
      <c r="E274" s="10"/>
      <c r="F274" s="10"/>
    </row>
    <row r="275" spans="1:6" x14ac:dyDescent="0.25">
      <c r="A275" s="16"/>
      <c r="B275" s="10"/>
      <c r="C275" s="10"/>
      <c r="D275" s="12"/>
      <c r="E275" s="10"/>
      <c r="F275" s="10"/>
    </row>
    <row r="276" spans="1:6" x14ac:dyDescent="0.25">
      <c r="A276" s="16"/>
      <c r="B276" s="10"/>
      <c r="C276" s="10"/>
      <c r="D276" s="12"/>
      <c r="E276" s="10"/>
      <c r="F276" s="10"/>
    </row>
    <row r="277" spans="1:6" x14ac:dyDescent="0.25">
      <c r="A277" s="16"/>
      <c r="B277" s="10"/>
      <c r="C277" s="10"/>
      <c r="D277" s="12"/>
      <c r="E277" s="10"/>
      <c r="F277" s="10"/>
    </row>
    <row r="278" spans="1:6" x14ac:dyDescent="0.25">
      <c r="A278" s="16"/>
      <c r="B278" s="10"/>
      <c r="C278" s="10"/>
      <c r="D278" s="12"/>
      <c r="E278" s="10"/>
      <c r="F278" s="10"/>
    </row>
    <row r="279" spans="1:6" x14ac:dyDescent="0.25">
      <c r="A279" s="16"/>
      <c r="B279" s="10"/>
      <c r="C279" s="10"/>
      <c r="D279" s="12"/>
      <c r="E279" s="10"/>
      <c r="F279" s="10"/>
    </row>
    <row r="280" spans="1:6" x14ac:dyDescent="0.25">
      <c r="A280" s="16"/>
      <c r="B280" s="10"/>
      <c r="C280" s="10"/>
      <c r="D280" s="12"/>
      <c r="E280" s="10"/>
      <c r="F280" s="10"/>
    </row>
    <row r="281" spans="1:6" x14ac:dyDescent="0.25">
      <c r="A281" s="16"/>
      <c r="B281" s="10"/>
      <c r="C281" s="10"/>
      <c r="D281" s="12"/>
      <c r="E281" s="10"/>
      <c r="F281" s="10"/>
    </row>
    <row r="282" spans="1:6" x14ac:dyDescent="0.25">
      <c r="A282" s="16"/>
      <c r="B282" s="10"/>
      <c r="C282" s="10"/>
      <c r="D282" s="12"/>
      <c r="E282" s="10"/>
      <c r="F282" s="10"/>
    </row>
    <row r="283" spans="1:6" x14ac:dyDescent="0.25">
      <c r="A283" s="16"/>
      <c r="B283" s="10"/>
      <c r="C283" s="10"/>
      <c r="D283" s="12"/>
      <c r="E283" s="10"/>
      <c r="F283" s="10"/>
    </row>
    <row r="284" spans="1:6" x14ac:dyDescent="0.25">
      <c r="A284" s="16"/>
      <c r="B284" s="10"/>
      <c r="C284" s="10"/>
      <c r="D284" s="12"/>
      <c r="E284" s="10"/>
      <c r="F284" s="10"/>
    </row>
    <row r="285" spans="1:6" x14ac:dyDescent="0.25">
      <c r="A285" s="16"/>
      <c r="B285" s="10"/>
      <c r="C285" s="10"/>
      <c r="D285" s="12"/>
      <c r="E285" s="10"/>
      <c r="F285" s="10"/>
    </row>
    <row r="286" spans="1:6" x14ac:dyDescent="0.25">
      <c r="A286" s="16"/>
      <c r="B286" s="10"/>
      <c r="C286" s="10"/>
      <c r="D286" s="12"/>
      <c r="E286" s="10"/>
      <c r="F286" s="10"/>
    </row>
    <row r="287" spans="1:6" x14ac:dyDescent="0.25">
      <c r="A287" s="16"/>
      <c r="B287" s="10"/>
      <c r="C287" s="10"/>
      <c r="D287" s="12"/>
      <c r="E287" s="10"/>
      <c r="F287" s="10"/>
    </row>
    <row r="288" spans="1:6" x14ac:dyDescent="0.25">
      <c r="A288" s="16"/>
      <c r="B288" s="10"/>
      <c r="C288" s="10"/>
      <c r="D288" s="12"/>
      <c r="E288" s="10"/>
      <c r="F288" s="10"/>
    </row>
    <row r="289" spans="1:6" x14ac:dyDescent="0.25">
      <c r="A289" s="16"/>
      <c r="B289" s="10"/>
      <c r="C289" s="10"/>
      <c r="D289" s="12"/>
      <c r="E289" s="10"/>
      <c r="F289" s="10"/>
    </row>
    <row r="290" spans="1:6" x14ac:dyDescent="0.25">
      <c r="A290" s="16"/>
      <c r="B290" s="10"/>
      <c r="C290" s="10"/>
      <c r="D290" s="12"/>
      <c r="E290" s="10"/>
      <c r="F290" s="10"/>
    </row>
    <row r="291" spans="1:6" x14ac:dyDescent="0.25">
      <c r="A291" s="16"/>
      <c r="B291" s="10"/>
      <c r="C291" s="10"/>
      <c r="D291" s="12"/>
      <c r="E291" s="10"/>
      <c r="F291" s="10"/>
    </row>
    <row r="292" spans="1:6" x14ac:dyDescent="0.25">
      <c r="A292" s="16"/>
      <c r="B292" s="10"/>
      <c r="C292" s="10"/>
      <c r="D292" s="12"/>
      <c r="E292" s="10"/>
      <c r="F292" s="10"/>
    </row>
    <row r="293" spans="1:6" x14ac:dyDescent="0.25">
      <c r="A293" s="16"/>
      <c r="B293" s="10"/>
      <c r="C293" s="10"/>
      <c r="D293" s="12"/>
      <c r="E293" s="10"/>
      <c r="F293" s="10"/>
    </row>
    <row r="294" spans="1:6" x14ac:dyDescent="0.25">
      <c r="A294" s="16"/>
      <c r="B294" s="10"/>
      <c r="C294" s="10"/>
      <c r="D294" s="12"/>
      <c r="E294" s="10"/>
      <c r="F294" s="10"/>
    </row>
    <row r="295" spans="1:6" x14ac:dyDescent="0.25">
      <c r="A295" s="16"/>
      <c r="B295" s="10"/>
      <c r="C295" s="10"/>
      <c r="D295" s="12"/>
      <c r="E295" s="10"/>
      <c r="F295" s="10"/>
    </row>
    <row r="296" spans="1:6" x14ac:dyDescent="0.25">
      <c r="A296" s="16"/>
      <c r="B296" s="10"/>
      <c r="C296" s="10"/>
      <c r="D296" s="12"/>
      <c r="E296" s="10"/>
      <c r="F296" s="10"/>
    </row>
    <row r="297" spans="1:6" x14ac:dyDescent="0.25">
      <c r="A297" s="16"/>
      <c r="B297" s="10"/>
      <c r="C297" s="10"/>
      <c r="D297" s="12"/>
      <c r="E297" s="10"/>
      <c r="F297" s="10"/>
    </row>
    <row r="298" spans="1:6" x14ac:dyDescent="0.25">
      <c r="A298" s="16"/>
      <c r="B298" s="10"/>
      <c r="C298" s="10"/>
      <c r="D298" s="12"/>
      <c r="E298" s="10"/>
      <c r="F298" s="10"/>
    </row>
    <row r="299" spans="1:6" x14ac:dyDescent="0.25">
      <c r="A299" s="16"/>
      <c r="B299" s="10"/>
      <c r="C299" s="10"/>
      <c r="D299" s="12"/>
      <c r="E299" s="10"/>
      <c r="F299" s="10"/>
    </row>
    <row r="300" spans="1:6" x14ac:dyDescent="0.25">
      <c r="A300" s="16"/>
      <c r="B300" s="10"/>
      <c r="C300" s="10"/>
      <c r="D300" s="12"/>
      <c r="E300" s="10"/>
      <c r="F300" s="10"/>
    </row>
    <row r="301" spans="1:6" x14ac:dyDescent="0.25">
      <c r="A301" s="16"/>
      <c r="B301" s="10"/>
      <c r="C301" s="10"/>
      <c r="D301" s="12"/>
      <c r="E301" s="10"/>
      <c r="F301" s="10"/>
    </row>
    <row r="302" spans="1:6" x14ac:dyDescent="0.25">
      <c r="A302" s="16"/>
      <c r="B302" s="10"/>
      <c r="C302" s="10"/>
      <c r="D302" s="12"/>
      <c r="E302" s="10"/>
      <c r="F302" s="10"/>
    </row>
    <row r="303" spans="1:6" x14ac:dyDescent="0.25">
      <c r="A303" s="16"/>
      <c r="B303" s="10"/>
      <c r="C303" s="10"/>
      <c r="D303" s="12"/>
      <c r="E303" s="10"/>
      <c r="F303" s="10"/>
    </row>
    <row r="304" spans="1:6" x14ac:dyDescent="0.25">
      <c r="A304" s="16"/>
      <c r="B304" s="10"/>
      <c r="C304" s="10"/>
      <c r="D304" s="12"/>
      <c r="E304" s="10"/>
      <c r="F304" s="10"/>
    </row>
    <row r="305" spans="1:6" x14ac:dyDescent="0.25">
      <c r="A305" s="16"/>
      <c r="B305" s="10"/>
      <c r="C305" s="10"/>
      <c r="D305" s="12"/>
      <c r="E305" s="10"/>
      <c r="F305" s="10"/>
    </row>
    <row r="306" spans="1:6" x14ac:dyDescent="0.25">
      <c r="A306" s="16"/>
      <c r="B306" s="10"/>
      <c r="C306" s="10"/>
      <c r="D306" s="12"/>
      <c r="E306" s="10"/>
      <c r="F306" s="10"/>
    </row>
    <row r="307" spans="1:6" x14ac:dyDescent="0.25">
      <c r="A307" s="16"/>
      <c r="B307" s="10"/>
      <c r="C307" s="10"/>
      <c r="D307" s="12"/>
      <c r="E307" s="10"/>
      <c r="F307" s="10"/>
    </row>
    <row r="308" spans="1:6" x14ac:dyDescent="0.25">
      <c r="A308" s="16"/>
      <c r="B308" s="10"/>
      <c r="C308" s="10"/>
      <c r="D308" s="12"/>
      <c r="E308" s="10"/>
      <c r="F308" s="10"/>
    </row>
    <row r="309" spans="1:6" x14ac:dyDescent="0.25">
      <c r="A309" s="16"/>
      <c r="B309" s="10"/>
      <c r="C309" s="10"/>
      <c r="D309" s="12"/>
      <c r="E309" s="10"/>
      <c r="F309" s="10"/>
    </row>
    <row r="310" spans="1:6" x14ac:dyDescent="0.25">
      <c r="A310" s="16"/>
      <c r="B310" s="10"/>
      <c r="C310" s="10"/>
      <c r="D310" s="12"/>
      <c r="E310" s="10"/>
      <c r="F310" s="10"/>
    </row>
    <row r="311" spans="1:6" x14ac:dyDescent="0.25">
      <c r="A311" s="16"/>
      <c r="B311" s="10"/>
      <c r="C311" s="10"/>
      <c r="D311" s="12"/>
      <c r="E311" s="10"/>
      <c r="F311" s="10"/>
    </row>
    <row r="312" spans="1:6" x14ac:dyDescent="0.25">
      <c r="A312" s="16"/>
      <c r="B312" s="10"/>
      <c r="C312" s="10"/>
      <c r="D312" s="12"/>
      <c r="E312" s="10"/>
      <c r="F312" s="10"/>
    </row>
    <row r="313" spans="1:6" x14ac:dyDescent="0.25">
      <c r="A313" s="16"/>
      <c r="B313" s="10"/>
      <c r="C313" s="10"/>
      <c r="D313" s="12"/>
      <c r="E313" s="10"/>
      <c r="F313" s="10"/>
    </row>
    <row r="314" spans="1:6" x14ac:dyDescent="0.25">
      <c r="A314" s="16"/>
      <c r="B314" s="10"/>
      <c r="C314" s="10"/>
      <c r="D314" s="12"/>
      <c r="E314" s="10"/>
      <c r="F314" s="10"/>
    </row>
    <row r="315" spans="1:6" x14ac:dyDescent="0.25">
      <c r="A315" s="16"/>
      <c r="B315" s="10"/>
      <c r="C315" s="10"/>
      <c r="D315" s="12"/>
      <c r="E315" s="10"/>
      <c r="F315" s="10"/>
    </row>
    <row r="316" spans="1:6" x14ac:dyDescent="0.25">
      <c r="A316" s="16"/>
      <c r="B316" s="10"/>
      <c r="C316" s="10"/>
      <c r="D316" s="12"/>
      <c r="E316" s="10"/>
      <c r="F316" s="10"/>
    </row>
    <row r="317" spans="1:6" x14ac:dyDescent="0.25">
      <c r="A317" s="16"/>
      <c r="B317" s="10"/>
      <c r="C317" s="10"/>
      <c r="D317" s="12"/>
      <c r="E317" s="10"/>
      <c r="F317" s="10"/>
    </row>
    <row r="318" spans="1:6" x14ac:dyDescent="0.25">
      <c r="A318" s="16"/>
      <c r="B318" s="10"/>
      <c r="C318" s="10"/>
      <c r="D318" s="12"/>
      <c r="E318" s="10"/>
      <c r="F318" s="10"/>
    </row>
    <row r="319" spans="1:6" x14ac:dyDescent="0.25">
      <c r="A319" s="16"/>
      <c r="B319" s="10"/>
      <c r="C319" s="10"/>
      <c r="D319" s="12"/>
      <c r="E319" s="10"/>
      <c r="F319" s="10"/>
    </row>
    <row r="320" spans="1:6" x14ac:dyDescent="0.25">
      <c r="A320" s="16"/>
      <c r="B320" s="10"/>
      <c r="C320" s="10"/>
      <c r="D320" s="12"/>
      <c r="E320" s="10"/>
      <c r="F320" s="10"/>
    </row>
    <row r="321" spans="1:6" x14ac:dyDescent="0.25">
      <c r="A321" s="16"/>
      <c r="B321" s="10"/>
      <c r="C321" s="10"/>
      <c r="D321" s="12"/>
      <c r="E321" s="10"/>
      <c r="F321" s="10"/>
    </row>
    <row r="322" spans="1:6" x14ac:dyDescent="0.25">
      <c r="A322" s="16"/>
      <c r="B322" s="10"/>
      <c r="C322" s="10"/>
      <c r="D322" s="12"/>
      <c r="E322" s="10"/>
      <c r="F322" s="10"/>
    </row>
    <row r="323" spans="1:6" x14ac:dyDescent="0.25">
      <c r="A323" s="16"/>
      <c r="B323" s="10"/>
      <c r="C323" s="10"/>
      <c r="D323" s="12"/>
      <c r="E323" s="10"/>
      <c r="F323" s="10"/>
    </row>
    <row r="324" spans="1:6" x14ac:dyDescent="0.25">
      <c r="A324" s="16"/>
      <c r="B324" s="10"/>
      <c r="C324" s="10"/>
      <c r="D324" s="12"/>
      <c r="E324" s="10"/>
      <c r="F324" s="10"/>
    </row>
    <row r="325" spans="1:6" x14ac:dyDescent="0.25">
      <c r="A325" s="16"/>
      <c r="B325" s="10"/>
      <c r="C325" s="10"/>
      <c r="D325" s="12"/>
      <c r="E325" s="10"/>
      <c r="F325" s="10"/>
    </row>
    <row r="326" spans="1:6" x14ac:dyDescent="0.25">
      <c r="A326" s="16"/>
      <c r="B326" s="10"/>
      <c r="C326" s="10"/>
      <c r="D326" s="12"/>
      <c r="E326" s="10"/>
      <c r="F326" s="10"/>
    </row>
    <row r="327" spans="1:6" x14ac:dyDescent="0.25">
      <c r="A327" s="16"/>
      <c r="B327" s="10"/>
      <c r="C327" s="10"/>
      <c r="D327" s="12"/>
      <c r="E327" s="10"/>
      <c r="F327" s="10"/>
    </row>
    <row r="328" spans="1:6" x14ac:dyDescent="0.25">
      <c r="A328" s="16"/>
      <c r="B328" s="10"/>
      <c r="C328" s="10"/>
      <c r="D328" s="12"/>
      <c r="E328" s="10"/>
      <c r="F328" s="10"/>
    </row>
    <row r="329" spans="1:6" x14ac:dyDescent="0.25">
      <c r="A329" s="16"/>
      <c r="B329" s="10"/>
      <c r="C329" s="10"/>
      <c r="D329" s="12"/>
      <c r="E329" s="10"/>
      <c r="F329" s="10"/>
    </row>
    <row r="330" spans="1:6" x14ac:dyDescent="0.25">
      <c r="A330" s="16"/>
      <c r="B330" s="10"/>
      <c r="C330" s="10"/>
      <c r="D330" s="12"/>
      <c r="E330" s="10"/>
      <c r="F330" s="10"/>
    </row>
    <row r="331" spans="1:6" x14ac:dyDescent="0.25">
      <c r="A331" s="16"/>
      <c r="B331" s="10"/>
      <c r="C331" s="10"/>
      <c r="D331" s="12"/>
      <c r="E331" s="10"/>
      <c r="F331" s="10"/>
    </row>
    <row r="332" spans="1:6" x14ac:dyDescent="0.25">
      <c r="A332" s="16"/>
      <c r="B332" s="10"/>
      <c r="C332" s="10"/>
      <c r="D332" s="12"/>
      <c r="E332" s="10"/>
      <c r="F332" s="10"/>
    </row>
    <row r="333" spans="1:6" x14ac:dyDescent="0.25">
      <c r="A333" s="16"/>
      <c r="B333" s="10"/>
      <c r="C333" s="10"/>
      <c r="D333" s="12"/>
      <c r="E333" s="10"/>
      <c r="F333" s="10"/>
    </row>
    <row r="334" spans="1:6" x14ac:dyDescent="0.25">
      <c r="A334" s="16"/>
      <c r="B334" s="10"/>
      <c r="C334" s="10"/>
      <c r="D334" s="12"/>
      <c r="E334" s="10"/>
      <c r="F334" s="10"/>
    </row>
    <row r="335" spans="1:6" x14ac:dyDescent="0.25">
      <c r="A335" s="16"/>
      <c r="B335" s="10"/>
      <c r="C335" s="10"/>
      <c r="D335" s="12"/>
      <c r="E335" s="10"/>
      <c r="F335" s="10"/>
    </row>
    <row r="336" spans="1:6" x14ac:dyDescent="0.25">
      <c r="A336" s="16"/>
      <c r="B336" s="10"/>
      <c r="C336" s="10"/>
      <c r="D336" s="12"/>
      <c r="E336" s="10"/>
      <c r="F336" s="10"/>
    </row>
    <row r="337" spans="1:6" x14ac:dyDescent="0.25">
      <c r="A337" s="16"/>
      <c r="B337" s="10"/>
      <c r="C337" s="10"/>
      <c r="D337" s="12"/>
      <c r="E337" s="10"/>
      <c r="F337" s="10"/>
    </row>
    <row r="338" spans="1:6" x14ac:dyDescent="0.25">
      <c r="A338" s="16"/>
      <c r="B338" s="10"/>
      <c r="C338" s="10"/>
      <c r="D338" s="12"/>
      <c r="E338" s="10"/>
      <c r="F338" s="10"/>
    </row>
    <row r="339" spans="1:6" x14ac:dyDescent="0.25">
      <c r="A339" s="16"/>
      <c r="B339" s="10"/>
      <c r="C339" s="10"/>
      <c r="D339" s="12"/>
      <c r="E339" s="10"/>
      <c r="F339" s="10"/>
    </row>
    <row r="340" spans="1:6" x14ac:dyDescent="0.25">
      <c r="A340" s="16"/>
      <c r="B340" s="10"/>
      <c r="C340" s="10"/>
      <c r="D340" s="12"/>
      <c r="E340" s="10"/>
      <c r="F340" s="10"/>
    </row>
    <row r="341" spans="1:6" x14ac:dyDescent="0.25">
      <c r="A341" s="16"/>
      <c r="B341" s="10"/>
      <c r="C341" s="10"/>
      <c r="D341" s="12"/>
      <c r="E341" s="10"/>
      <c r="F341" s="10"/>
    </row>
    <row r="342" spans="1:6" x14ac:dyDescent="0.25">
      <c r="A342" s="16"/>
      <c r="B342" s="10"/>
      <c r="C342" s="10"/>
      <c r="D342" s="12"/>
      <c r="E342" s="10"/>
      <c r="F342" s="10"/>
    </row>
    <row r="343" spans="1:6" x14ac:dyDescent="0.25">
      <c r="A343" s="16"/>
      <c r="B343" s="10"/>
      <c r="C343" s="10"/>
      <c r="D343" s="12"/>
      <c r="E343" s="10"/>
      <c r="F343" s="10"/>
    </row>
    <row r="344" spans="1:6" x14ac:dyDescent="0.25">
      <c r="A344" s="16"/>
      <c r="B344" s="10"/>
      <c r="C344" s="10"/>
      <c r="D344" s="12"/>
      <c r="E344" s="10"/>
      <c r="F344" s="10"/>
    </row>
    <row r="345" spans="1:6" x14ac:dyDescent="0.25">
      <c r="A345" s="16"/>
      <c r="B345" s="10"/>
      <c r="C345" s="10"/>
      <c r="D345" s="12"/>
      <c r="E345" s="10"/>
      <c r="F345" s="10"/>
    </row>
    <row r="346" spans="1:6" x14ac:dyDescent="0.25">
      <c r="A346" s="16"/>
      <c r="B346" s="10"/>
      <c r="C346" s="10"/>
      <c r="D346" s="12"/>
      <c r="E346" s="10"/>
      <c r="F346" s="10"/>
    </row>
    <row r="347" spans="1:6" x14ac:dyDescent="0.25">
      <c r="A347" s="16"/>
      <c r="B347" s="10"/>
      <c r="C347" s="10"/>
      <c r="D347" s="12"/>
      <c r="E347" s="10"/>
      <c r="F347" s="10"/>
    </row>
    <row r="348" spans="1:6" x14ac:dyDescent="0.25">
      <c r="A348" s="16"/>
      <c r="B348" s="10"/>
      <c r="C348" s="10"/>
      <c r="D348" s="12"/>
      <c r="E348" s="10"/>
      <c r="F348" s="10"/>
    </row>
    <row r="349" spans="1:6" x14ac:dyDescent="0.25">
      <c r="A349" s="16"/>
      <c r="B349" s="10"/>
      <c r="C349" s="10"/>
      <c r="D349" s="12"/>
      <c r="E349" s="10"/>
      <c r="F349" s="10"/>
    </row>
    <row r="350" spans="1:6" x14ac:dyDescent="0.25">
      <c r="A350" s="16"/>
      <c r="B350" s="10"/>
      <c r="C350" s="10"/>
      <c r="D350" s="12"/>
      <c r="E350" s="10"/>
      <c r="F350" s="10"/>
    </row>
    <row r="351" spans="1:6" x14ac:dyDescent="0.25">
      <c r="A351" s="16"/>
      <c r="B351" s="10"/>
      <c r="C351" s="10"/>
      <c r="D351" s="12"/>
      <c r="E351" s="10"/>
      <c r="F351" s="10"/>
    </row>
    <row r="352" spans="1:6" x14ac:dyDescent="0.25">
      <c r="A352" s="16"/>
      <c r="B352" s="10"/>
      <c r="C352" s="10"/>
      <c r="D352" s="12"/>
      <c r="E352" s="10"/>
      <c r="F352" s="10"/>
    </row>
    <row r="353" spans="1:6" x14ac:dyDescent="0.25">
      <c r="A353" s="16"/>
      <c r="B353" s="10"/>
      <c r="C353" s="10"/>
      <c r="D353" s="12"/>
      <c r="E353" s="10"/>
      <c r="F353" s="10"/>
    </row>
    <row r="354" spans="1:6" x14ac:dyDescent="0.25">
      <c r="A354" s="16"/>
      <c r="B354" s="10"/>
      <c r="C354" s="10"/>
      <c r="D354" s="12"/>
      <c r="E354" s="10"/>
      <c r="F354" s="10"/>
    </row>
    <row r="355" spans="1:6" x14ac:dyDescent="0.25">
      <c r="A355" s="16"/>
      <c r="B355" s="10"/>
      <c r="C355" s="10"/>
      <c r="D355" s="12"/>
      <c r="E355" s="10"/>
      <c r="F355" s="10"/>
    </row>
    <row r="356" spans="1:6" x14ac:dyDescent="0.25">
      <c r="A356" s="16"/>
      <c r="B356" s="10"/>
      <c r="C356" s="10"/>
      <c r="D356" s="12"/>
      <c r="E356" s="10"/>
      <c r="F356" s="10"/>
    </row>
    <row r="357" spans="1:6" x14ac:dyDescent="0.25">
      <c r="A357" s="16"/>
      <c r="B357" s="10"/>
      <c r="C357" s="10"/>
      <c r="D357" s="12"/>
      <c r="E357" s="10"/>
      <c r="F357" s="10"/>
    </row>
    <row r="358" spans="1:6" x14ac:dyDescent="0.25">
      <c r="A358" s="16"/>
      <c r="B358" s="10"/>
      <c r="C358" s="10"/>
      <c r="D358" s="12"/>
      <c r="E358" s="10"/>
      <c r="F358" s="10"/>
    </row>
    <row r="359" spans="1:6" x14ac:dyDescent="0.25">
      <c r="A359" s="16"/>
      <c r="B359" s="10"/>
      <c r="C359" s="10"/>
      <c r="D359" s="12"/>
      <c r="E359" s="10"/>
      <c r="F359" s="10"/>
    </row>
    <row r="360" spans="1:6" x14ac:dyDescent="0.25">
      <c r="A360" s="16"/>
      <c r="B360" s="10"/>
      <c r="C360" s="10"/>
      <c r="D360" s="12"/>
      <c r="E360" s="10"/>
      <c r="F360" s="10"/>
    </row>
    <row r="361" spans="1:6" x14ac:dyDescent="0.25">
      <c r="A361" s="16"/>
      <c r="B361" s="10"/>
      <c r="C361" s="10"/>
      <c r="D361" s="12"/>
      <c r="E361" s="10"/>
      <c r="F361" s="10"/>
    </row>
    <row r="362" spans="1:6" x14ac:dyDescent="0.25">
      <c r="A362" s="16"/>
      <c r="B362" s="10"/>
      <c r="C362" s="10"/>
      <c r="D362" s="12"/>
      <c r="E362" s="10"/>
      <c r="F362" s="10"/>
    </row>
    <row r="363" spans="1:6" x14ac:dyDescent="0.25">
      <c r="A363" s="16"/>
      <c r="B363" s="10"/>
      <c r="C363" s="10"/>
      <c r="D363" s="12"/>
      <c r="E363" s="10"/>
      <c r="F363" s="10"/>
    </row>
    <row r="364" spans="1:6" x14ac:dyDescent="0.25">
      <c r="A364" s="16"/>
      <c r="B364" s="10"/>
      <c r="C364" s="10"/>
      <c r="D364" s="12"/>
      <c r="E364" s="10"/>
      <c r="F364" s="10"/>
    </row>
    <row r="365" spans="1:6" x14ac:dyDescent="0.25">
      <c r="A365" s="16"/>
      <c r="B365" s="10"/>
      <c r="C365" s="10"/>
      <c r="D365" s="12"/>
      <c r="E365" s="10"/>
      <c r="F365" s="10"/>
    </row>
    <row r="366" spans="1:6" x14ac:dyDescent="0.25">
      <c r="A366" s="16"/>
      <c r="B366" s="10"/>
      <c r="C366" s="10"/>
      <c r="D366" s="12"/>
      <c r="E366" s="10"/>
      <c r="F366" s="10"/>
    </row>
    <row r="367" spans="1:6" x14ac:dyDescent="0.25">
      <c r="A367" s="16"/>
      <c r="B367" s="10"/>
      <c r="C367" s="10"/>
      <c r="D367" s="12"/>
      <c r="E367" s="10"/>
      <c r="F367" s="10"/>
    </row>
    <row r="368" spans="1:6" x14ac:dyDescent="0.25">
      <c r="A368" s="16"/>
      <c r="B368" s="10"/>
      <c r="C368" s="10"/>
      <c r="D368" s="12"/>
      <c r="E368" s="10"/>
      <c r="F368" s="10"/>
    </row>
    <row r="369" spans="1:6" x14ac:dyDescent="0.25">
      <c r="A369" s="16"/>
      <c r="B369" s="10"/>
      <c r="C369" s="10"/>
      <c r="D369" s="12"/>
      <c r="E369" s="10"/>
      <c r="F369" s="10"/>
    </row>
    <row r="370" spans="1:6" x14ac:dyDescent="0.25">
      <c r="A370" s="16"/>
      <c r="B370" s="10"/>
      <c r="C370" s="10"/>
      <c r="D370" s="12"/>
      <c r="E370" s="10"/>
      <c r="F370" s="10"/>
    </row>
    <row r="371" spans="1:6" x14ac:dyDescent="0.25">
      <c r="A371" s="16"/>
      <c r="B371" s="10"/>
      <c r="C371" s="10"/>
      <c r="D371" s="12"/>
      <c r="E371" s="10"/>
      <c r="F371" s="10"/>
    </row>
    <row r="372" spans="1:6" x14ac:dyDescent="0.25">
      <c r="A372" s="16"/>
      <c r="B372" s="10"/>
      <c r="C372" s="10"/>
      <c r="D372" s="12"/>
      <c r="E372" s="10"/>
      <c r="F372" s="10"/>
    </row>
    <row r="373" spans="1:6" x14ac:dyDescent="0.25">
      <c r="A373" s="16"/>
      <c r="B373" s="10"/>
      <c r="C373" s="10"/>
      <c r="D373" s="12"/>
      <c r="E373" s="10"/>
      <c r="F373" s="10"/>
    </row>
    <row r="374" spans="1:6" x14ac:dyDescent="0.25">
      <c r="A374" s="16"/>
      <c r="B374" s="10"/>
      <c r="C374" s="10"/>
      <c r="D374" s="12"/>
      <c r="E374" s="10"/>
      <c r="F374" s="10"/>
    </row>
    <row r="375" spans="1:6" x14ac:dyDescent="0.25">
      <c r="A375" s="16"/>
      <c r="B375" s="10"/>
      <c r="C375" s="10"/>
      <c r="D375" s="12"/>
      <c r="E375" s="10"/>
      <c r="F375" s="10"/>
    </row>
    <row r="376" spans="1:6" x14ac:dyDescent="0.25">
      <c r="A376" s="16"/>
      <c r="B376" s="10"/>
      <c r="C376" s="10"/>
      <c r="D376" s="12"/>
      <c r="E376" s="10"/>
      <c r="F376" s="10"/>
    </row>
    <row r="377" spans="1:6" x14ac:dyDescent="0.25">
      <c r="A377" s="16"/>
      <c r="B377" s="10"/>
      <c r="C377" s="10"/>
      <c r="D377" s="12"/>
      <c r="E377" s="10"/>
      <c r="F377" s="10"/>
    </row>
    <row r="378" spans="1:6" x14ac:dyDescent="0.25">
      <c r="A378" s="16"/>
      <c r="B378" s="10"/>
      <c r="C378" s="10"/>
      <c r="D378" s="12"/>
      <c r="E378" s="10"/>
      <c r="F378" s="10"/>
    </row>
    <row r="379" spans="1:6" x14ac:dyDescent="0.25">
      <c r="A379" s="16"/>
      <c r="B379" s="10"/>
      <c r="C379" s="10"/>
      <c r="D379" s="12"/>
      <c r="E379" s="10"/>
      <c r="F379" s="10"/>
    </row>
    <row r="380" spans="1:6" x14ac:dyDescent="0.25">
      <c r="A380" s="16"/>
      <c r="B380" s="10"/>
      <c r="C380" s="10"/>
      <c r="D380" s="12"/>
      <c r="E380" s="10"/>
      <c r="F380" s="10"/>
    </row>
    <row r="381" spans="1:6" x14ac:dyDescent="0.25">
      <c r="A381" s="16"/>
      <c r="B381" s="10"/>
      <c r="C381" s="10"/>
      <c r="D381" s="12"/>
      <c r="E381" s="10"/>
      <c r="F381" s="10"/>
    </row>
    <row r="382" spans="1:6" x14ac:dyDescent="0.25">
      <c r="A382" s="16"/>
      <c r="B382" s="10"/>
      <c r="C382" s="10"/>
      <c r="D382" s="12"/>
      <c r="E382" s="10"/>
      <c r="F382" s="10"/>
    </row>
    <row r="383" spans="1:6" x14ac:dyDescent="0.25">
      <c r="A383" s="16"/>
      <c r="B383" s="10"/>
      <c r="C383" s="10"/>
      <c r="D383" s="12"/>
      <c r="E383" s="10"/>
      <c r="F383" s="10"/>
    </row>
    <row r="384" spans="1:6" x14ac:dyDescent="0.25">
      <c r="A384" s="16"/>
      <c r="B384" s="10"/>
      <c r="C384" s="10"/>
      <c r="D384" s="12"/>
      <c r="E384" s="10"/>
      <c r="F384" s="10"/>
    </row>
    <row r="385" spans="1:6" x14ac:dyDescent="0.25">
      <c r="A385" s="16"/>
      <c r="B385" s="10"/>
      <c r="C385" s="10"/>
      <c r="D385" s="12"/>
      <c r="E385" s="10"/>
      <c r="F385" s="10"/>
    </row>
    <row r="386" spans="1:6" x14ac:dyDescent="0.25">
      <c r="A386" s="16"/>
      <c r="B386" s="10"/>
      <c r="C386" s="10"/>
      <c r="D386" s="12"/>
      <c r="E386" s="10"/>
      <c r="F386" s="10"/>
    </row>
    <row r="387" spans="1:6" x14ac:dyDescent="0.25">
      <c r="A387" s="16"/>
      <c r="B387" s="10"/>
      <c r="C387" s="10"/>
      <c r="D387" s="12"/>
      <c r="E387" s="10"/>
      <c r="F387" s="10"/>
    </row>
    <row r="388" spans="1:6" x14ac:dyDescent="0.25">
      <c r="A388" s="16"/>
      <c r="B388" s="10"/>
      <c r="C388" s="10"/>
      <c r="D388" s="12"/>
      <c r="E388" s="10"/>
      <c r="F388" s="10"/>
    </row>
    <row r="389" spans="1:6" x14ac:dyDescent="0.25">
      <c r="A389" s="16"/>
      <c r="B389" s="10"/>
      <c r="C389" s="10"/>
      <c r="D389" s="12"/>
      <c r="E389" s="10"/>
      <c r="F389" s="10"/>
    </row>
    <row r="390" spans="1:6" x14ac:dyDescent="0.25">
      <c r="A390" s="16"/>
      <c r="B390" s="10"/>
      <c r="C390" s="10"/>
      <c r="D390" s="12"/>
      <c r="E390" s="10"/>
      <c r="F390" s="10"/>
    </row>
    <row r="391" spans="1:6" x14ac:dyDescent="0.25">
      <c r="A391" s="16"/>
      <c r="B391" s="10"/>
      <c r="C391" s="10"/>
      <c r="D391" s="12"/>
      <c r="E391" s="10"/>
      <c r="F391" s="10"/>
    </row>
    <row r="392" spans="1:6" x14ac:dyDescent="0.25">
      <c r="A392" s="16"/>
      <c r="B392" s="10"/>
      <c r="C392" s="10"/>
      <c r="D392" s="12"/>
      <c r="E392" s="10"/>
      <c r="F392" s="10"/>
    </row>
    <row r="393" spans="1:6" x14ac:dyDescent="0.25">
      <c r="A393" s="16"/>
      <c r="B393" s="10"/>
      <c r="C393" s="10"/>
      <c r="D393" s="12"/>
      <c r="E393" s="10"/>
      <c r="F393" s="10"/>
    </row>
    <row r="394" spans="1:6" x14ac:dyDescent="0.25">
      <c r="A394" s="16"/>
      <c r="B394" s="10"/>
      <c r="C394" s="10"/>
      <c r="D394" s="12"/>
      <c r="E394" s="10"/>
      <c r="F394" s="10"/>
    </row>
    <row r="395" spans="1:6" x14ac:dyDescent="0.25">
      <c r="A395" s="16"/>
      <c r="B395" s="10"/>
      <c r="C395" s="10"/>
      <c r="D395" s="12"/>
      <c r="E395" s="10"/>
      <c r="F395" s="10"/>
    </row>
    <row r="396" spans="1:6" x14ac:dyDescent="0.25">
      <c r="A396" s="16"/>
      <c r="B396" s="10"/>
      <c r="C396" s="10"/>
      <c r="D396" s="12"/>
      <c r="E396" s="10"/>
      <c r="F396" s="10"/>
    </row>
    <row r="397" spans="1:6" x14ac:dyDescent="0.25">
      <c r="A397" s="16"/>
      <c r="B397" s="10"/>
      <c r="C397" s="10"/>
      <c r="D397" s="12"/>
      <c r="E397" s="10"/>
      <c r="F397" s="10"/>
    </row>
    <row r="398" spans="1:6" x14ac:dyDescent="0.25">
      <c r="A398" s="16"/>
      <c r="B398" s="10"/>
      <c r="C398" s="10"/>
      <c r="D398" s="12"/>
      <c r="E398" s="10"/>
      <c r="F398" s="10"/>
    </row>
    <row r="399" spans="1:6" x14ac:dyDescent="0.25">
      <c r="A399" s="16"/>
      <c r="B399" s="10"/>
      <c r="C399" s="10"/>
      <c r="D399" s="12"/>
      <c r="E399" s="10"/>
      <c r="F399" s="10"/>
    </row>
    <row r="400" spans="1:6" x14ac:dyDescent="0.25">
      <c r="A400" s="16"/>
      <c r="B400" s="10"/>
      <c r="C400" s="10"/>
      <c r="D400" s="12"/>
      <c r="E400" s="10"/>
      <c r="F400" s="10"/>
    </row>
    <row r="401" spans="1:6" x14ac:dyDescent="0.25">
      <c r="A401" s="16"/>
      <c r="B401" s="10"/>
      <c r="C401" s="10"/>
      <c r="D401" s="12"/>
      <c r="E401" s="10"/>
      <c r="F401" s="10"/>
    </row>
    <row r="402" spans="1:6" x14ac:dyDescent="0.25">
      <c r="A402" s="16"/>
      <c r="B402" s="10"/>
      <c r="C402" s="10"/>
      <c r="D402" s="12"/>
      <c r="E402" s="10"/>
      <c r="F402" s="10"/>
    </row>
    <row r="403" spans="1:6" x14ac:dyDescent="0.25">
      <c r="A403" s="16"/>
      <c r="B403" s="10"/>
      <c r="C403" s="10"/>
      <c r="D403" s="12"/>
      <c r="E403" s="10"/>
      <c r="F403" s="10"/>
    </row>
    <row r="404" spans="1:6" x14ac:dyDescent="0.25">
      <c r="A404" s="16"/>
      <c r="B404" s="10"/>
      <c r="C404" s="10"/>
      <c r="D404" s="12"/>
      <c r="E404" s="10"/>
      <c r="F404" s="10"/>
    </row>
    <row r="405" spans="1:6" x14ac:dyDescent="0.25">
      <c r="A405" s="16"/>
      <c r="B405" s="10"/>
      <c r="C405" s="10"/>
      <c r="D405" s="12"/>
      <c r="E405" s="10"/>
      <c r="F405" s="10"/>
    </row>
    <row r="406" spans="1:6" x14ac:dyDescent="0.25">
      <c r="A406" s="16"/>
      <c r="B406" s="10"/>
      <c r="C406" s="10"/>
      <c r="D406" s="12"/>
      <c r="E406" s="10"/>
      <c r="F406" s="10"/>
    </row>
    <row r="407" spans="1:6" x14ac:dyDescent="0.25">
      <c r="A407" s="16"/>
      <c r="B407" s="10"/>
      <c r="C407" s="10"/>
      <c r="D407" s="12"/>
      <c r="E407" s="10"/>
      <c r="F407" s="10"/>
    </row>
    <row r="408" spans="1:6" x14ac:dyDescent="0.25">
      <c r="A408" s="16"/>
      <c r="B408" s="10"/>
      <c r="C408" s="10"/>
      <c r="D408" s="12"/>
      <c r="E408" s="10"/>
      <c r="F408" s="10"/>
    </row>
    <row r="409" spans="1:6" x14ac:dyDescent="0.25">
      <c r="A409" s="16"/>
      <c r="B409" s="10"/>
      <c r="C409" s="10"/>
      <c r="D409" s="12"/>
      <c r="E409" s="10"/>
      <c r="F409" s="10"/>
    </row>
    <row r="410" spans="1:6" x14ac:dyDescent="0.25">
      <c r="A410" s="16"/>
      <c r="B410" s="10"/>
      <c r="C410" s="10"/>
      <c r="D410" s="12"/>
      <c r="E410" s="10"/>
      <c r="F410" s="10"/>
    </row>
    <row r="411" spans="1:6" x14ac:dyDescent="0.25">
      <c r="A411" s="16"/>
      <c r="B411" s="10"/>
      <c r="C411" s="10"/>
      <c r="D411" s="12"/>
      <c r="E411" s="10"/>
      <c r="F411" s="10"/>
    </row>
    <row r="412" spans="1:6" x14ac:dyDescent="0.25">
      <c r="A412" s="16"/>
      <c r="B412" s="10"/>
      <c r="C412" s="10"/>
      <c r="D412" s="12"/>
      <c r="E412" s="10"/>
      <c r="F412" s="10"/>
    </row>
    <row r="413" spans="1:6" x14ac:dyDescent="0.25">
      <c r="A413" s="16"/>
      <c r="B413" s="10"/>
      <c r="C413" s="10"/>
      <c r="D413" s="12"/>
      <c r="E413" s="10"/>
      <c r="F413" s="10"/>
    </row>
    <row r="414" spans="1:6" x14ac:dyDescent="0.25">
      <c r="A414" s="16"/>
      <c r="B414" s="10"/>
      <c r="C414" s="10"/>
      <c r="D414" s="12"/>
      <c r="E414" s="10"/>
      <c r="F414" s="10"/>
    </row>
    <row r="415" spans="1:6" x14ac:dyDescent="0.25">
      <c r="A415" s="16"/>
      <c r="B415" s="10"/>
      <c r="C415" s="10"/>
      <c r="D415" s="12"/>
      <c r="E415" s="10"/>
      <c r="F415" s="10"/>
    </row>
    <row r="416" spans="1:6" x14ac:dyDescent="0.25">
      <c r="A416" s="16"/>
      <c r="B416" s="10"/>
      <c r="C416" s="10"/>
      <c r="D416" s="12"/>
      <c r="E416" s="10"/>
      <c r="F416" s="10"/>
    </row>
    <row r="417" spans="1:6" x14ac:dyDescent="0.25">
      <c r="A417" s="16"/>
      <c r="B417" s="10"/>
      <c r="C417" s="10"/>
      <c r="D417" s="12"/>
      <c r="E417" s="10"/>
      <c r="F417" s="10"/>
    </row>
    <row r="418" spans="1:6" x14ac:dyDescent="0.25">
      <c r="A418" s="16"/>
      <c r="B418" s="10"/>
      <c r="C418" s="10"/>
      <c r="D418" s="12"/>
      <c r="E418" s="10"/>
      <c r="F418" s="10"/>
    </row>
    <row r="419" spans="1:6" x14ac:dyDescent="0.25">
      <c r="A419" s="16"/>
      <c r="B419" s="10"/>
      <c r="C419" s="10"/>
      <c r="D419" s="12"/>
      <c r="E419" s="10"/>
      <c r="F419" s="10"/>
    </row>
    <row r="420" spans="1:6" x14ac:dyDescent="0.25">
      <c r="A420" s="16"/>
      <c r="B420" s="10"/>
      <c r="C420" s="10"/>
      <c r="D420" s="12"/>
      <c r="E420" s="10"/>
      <c r="F420" s="10"/>
    </row>
    <row r="421" spans="1:6" x14ac:dyDescent="0.25">
      <c r="A421" s="16"/>
      <c r="B421" s="10"/>
      <c r="C421" s="10"/>
      <c r="D421" s="12"/>
      <c r="E421" s="10"/>
      <c r="F421" s="10"/>
    </row>
    <row r="422" spans="1:6" x14ac:dyDescent="0.25">
      <c r="A422" s="16"/>
      <c r="B422" s="10"/>
      <c r="C422" s="10"/>
      <c r="D422" s="12"/>
      <c r="E422" s="10"/>
      <c r="F422" s="10"/>
    </row>
    <row r="423" spans="1:6" x14ac:dyDescent="0.25">
      <c r="A423" s="16"/>
      <c r="B423" s="10"/>
      <c r="C423" s="10"/>
      <c r="D423" s="12"/>
      <c r="E423" s="10"/>
      <c r="F423" s="10"/>
    </row>
    <row r="424" spans="1:6" x14ac:dyDescent="0.25">
      <c r="A424" s="16"/>
      <c r="B424" s="10"/>
      <c r="C424" s="10"/>
      <c r="D424" s="12"/>
      <c r="E424" s="10"/>
      <c r="F424" s="10"/>
    </row>
    <row r="425" spans="1:6" x14ac:dyDescent="0.25">
      <c r="A425" s="16"/>
      <c r="B425" s="10"/>
      <c r="C425" s="10"/>
      <c r="D425" s="12"/>
      <c r="E425" s="10"/>
      <c r="F425" s="10"/>
    </row>
    <row r="426" spans="1:6" x14ac:dyDescent="0.25">
      <c r="A426" s="16"/>
      <c r="B426" s="10"/>
      <c r="C426" s="10"/>
      <c r="D426" s="12"/>
      <c r="E426" s="10"/>
      <c r="F426" s="10"/>
    </row>
    <row r="427" spans="1:6" x14ac:dyDescent="0.25">
      <c r="A427" s="16"/>
      <c r="B427" s="10"/>
      <c r="C427" s="10"/>
      <c r="D427" s="12"/>
      <c r="E427" s="10"/>
      <c r="F427" s="10"/>
    </row>
    <row r="428" spans="1:6" x14ac:dyDescent="0.25">
      <c r="A428" s="16"/>
      <c r="B428" s="10"/>
      <c r="C428" s="10"/>
      <c r="D428" s="12"/>
      <c r="E428" s="10"/>
      <c r="F428" s="10"/>
    </row>
    <row r="429" spans="1:6" x14ac:dyDescent="0.25">
      <c r="A429" s="16"/>
      <c r="B429" s="10"/>
      <c r="C429" s="10"/>
      <c r="D429" s="12"/>
      <c r="E429" s="10"/>
      <c r="F429" s="10"/>
    </row>
    <row r="430" spans="1:6" x14ac:dyDescent="0.25">
      <c r="A430" s="16"/>
      <c r="B430" s="10"/>
      <c r="C430" s="10"/>
      <c r="D430" s="12"/>
      <c r="E430" s="10"/>
      <c r="F430" s="10"/>
    </row>
    <row r="431" spans="1:6" x14ac:dyDescent="0.25">
      <c r="A431" s="16"/>
      <c r="B431" s="10"/>
      <c r="C431" s="10"/>
      <c r="D431" s="12"/>
      <c r="E431" s="10"/>
      <c r="F431" s="10"/>
    </row>
    <row r="432" spans="1:6" x14ac:dyDescent="0.25">
      <c r="A432" s="16"/>
      <c r="B432" s="10"/>
      <c r="C432" s="10"/>
      <c r="D432" s="12"/>
      <c r="E432" s="10"/>
      <c r="F432" s="10"/>
    </row>
    <row r="433" spans="1:6" x14ac:dyDescent="0.25">
      <c r="A433" s="16"/>
      <c r="B433" s="10"/>
      <c r="C433" s="10"/>
      <c r="D433" s="12"/>
      <c r="E433" s="10"/>
      <c r="F433" s="10"/>
    </row>
    <row r="434" spans="1:6" x14ac:dyDescent="0.25">
      <c r="A434" s="16"/>
      <c r="B434" s="10"/>
      <c r="C434" s="10"/>
      <c r="D434" s="12"/>
      <c r="E434" s="10"/>
      <c r="F434" s="10"/>
    </row>
    <row r="435" spans="1:6" x14ac:dyDescent="0.25">
      <c r="A435" s="16"/>
      <c r="B435" s="10"/>
      <c r="C435" s="10"/>
      <c r="D435" s="12"/>
      <c r="E435" s="10"/>
      <c r="F435" s="10"/>
    </row>
    <row r="436" spans="1:6" x14ac:dyDescent="0.25">
      <c r="A436" s="16"/>
      <c r="B436" s="10"/>
      <c r="C436" s="10"/>
      <c r="D436" s="12"/>
      <c r="E436" s="10"/>
      <c r="F436" s="10"/>
    </row>
    <row r="437" spans="1:6" x14ac:dyDescent="0.25">
      <c r="A437" s="16"/>
      <c r="B437" s="10"/>
      <c r="C437" s="10"/>
      <c r="D437" s="12"/>
      <c r="E437" s="10"/>
      <c r="F437" s="10"/>
    </row>
    <row r="438" spans="1:6" x14ac:dyDescent="0.25">
      <c r="A438" s="16"/>
      <c r="B438" s="10"/>
      <c r="C438" s="10"/>
      <c r="D438" s="12"/>
      <c r="E438" s="10"/>
      <c r="F438" s="10"/>
    </row>
    <row r="439" spans="1:6" x14ac:dyDescent="0.25">
      <c r="A439" s="16"/>
      <c r="B439" s="10"/>
      <c r="C439" s="10"/>
      <c r="D439" s="12"/>
      <c r="E439" s="10"/>
      <c r="F439" s="10"/>
    </row>
    <row r="440" spans="1:6" x14ac:dyDescent="0.25">
      <c r="A440" s="16"/>
      <c r="B440" s="10"/>
      <c r="C440" s="10"/>
      <c r="D440" s="12"/>
      <c r="E440" s="10"/>
      <c r="F440" s="10"/>
    </row>
    <row r="441" spans="1:6" x14ac:dyDescent="0.25">
      <c r="A441" s="16"/>
      <c r="B441" s="10"/>
      <c r="C441" s="10"/>
      <c r="D441" s="12"/>
      <c r="E441" s="10"/>
      <c r="F441" s="10"/>
    </row>
    <row r="442" spans="1:6" x14ac:dyDescent="0.25">
      <c r="A442" s="16"/>
      <c r="B442" s="10"/>
      <c r="C442" s="10"/>
      <c r="D442" s="12"/>
      <c r="E442" s="10"/>
      <c r="F442" s="10"/>
    </row>
    <row r="443" spans="1:6" x14ac:dyDescent="0.25">
      <c r="A443" s="16"/>
      <c r="B443" s="10"/>
      <c r="C443" s="10"/>
      <c r="D443" s="12"/>
      <c r="E443" s="10"/>
      <c r="F443" s="10"/>
    </row>
    <row r="444" spans="1:6" x14ac:dyDescent="0.25">
      <c r="A444" s="16"/>
      <c r="B444" s="10"/>
      <c r="C444" s="10"/>
      <c r="D444" s="12"/>
      <c r="E444" s="10"/>
      <c r="F444" s="10"/>
    </row>
    <row r="445" spans="1:6" x14ac:dyDescent="0.25">
      <c r="A445" s="16"/>
      <c r="B445" s="10"/>
      <c r="C445" s="10"/>
      <c r="D445" s="12"/>
      <c r="E445" s="10"/>
      <c r="F445" s="10"/>
    </row>
    <row r="446" spans="1:6" x14ac:dyDescent="0.25">
      <c r="A446" s="16"/>
      <c r="B446" s="10"/>
      <c r="C446" s="10"/>
      <c r="D446" s="12"/>
      <c r="E446" s="10"/>
      <c r="F446" s="10"/>
    </row>
    <row r="447" spans="1:6" x14ac:dyDescent="0.25">
      <c r="A447" s="16"/>
      <c r="B447" s="10"/>
      <c r="C447" s="10"/>
      <c r="D447" s="12"/>
      <c r="E447" s="10"/>
      <c r="F447" s="10"/>
    </row>
    <row r="448" spans="1:6" x14ac:dyDescent="0.25">
      <c r="A448" s="16"/>
      <c r="B448" s="10"/>
      <c r="C448" s="10"/>
      <c r="D448" s="12"/>
      <c r="E448" s="10"/>
      <c r="F448" s="10"/>
    </row>
    <row r="449" spans="1:6" x14ac:dyDescent="0.25">
      <c r="A449" s="16"/>
      <c r="B449" s="10"/>
      <c r="C449" s="10"/>
      <c r="D449" s="12"/>
      <c r="E449" s="10"/>
      <c r="F449" s="10"/>
    </row>
    <row r="450" spans="1:6" x14ac:dyDescent="0.25">
      <c r="A450" s="16"/>
      <c r="B450" s="10"/>
      <c r="C450" s="10"/>
      <c r="D450" s="12"/>
      <c r="E450" s="10"/>
      <c r="F450" s="10"/>
    </row>
    <row r="451" spans="1:6" x14ac:dyDescent="0.25">
      <c r="A451" s="16"/>
      <c r="B451" s="10"/>
      <c r="C451" s="10"/>
      <c r="D451" s="12"/>
      <c r="E451" s="10"/>
      <c r="F451" s="10"/>
    </row>
    <row r="452" spans="1:6" x14ac:dyDescent="0.25">
      <c r="A452" s="16"/>
      <c r="B452" s="10"/>
      <c r="C452" s="10"/>
      <c r="D452" s="12"/>
      <c r="E452" s="10"/>
      <c r="F452" s="10"/>
    </row>
    <row r="453" spans="1:6" x14ac:dyDescent="0.25">
      <c r="A453" s="16"/>
      <c r="B453" s="10"/>
      <c r="C453" s="10"/>
      <c r="D453" s="12"/>
      <c r="E453" s="10"/>
      <c r="F453" s="10"/>
    </row>
    <row r="454" spans="1:6" x14ac:dyDescent="0.25">
      <c r="A454" s="16"/>
      <c r="B454" s="10"/>
      <c r="C454" s="10"/>
      <c r="D454" s="12"/>
      <c r="E454" s="10"/>
      <c r="F454" s="10"/>
    </row>
    <row r="455" spans="1:6" x14ac:dyDescent="0.25">
      <c r="A455" s="16"/>
      <c r="B455" s="10"/>
      <c r="C455" s="10"/>
      <c r="D455" s="12"/>
      <c r="E455" s="10"/>
      <c r="F455" s="10"/>
    </row>
    <row r="456" spans="1:6" x14ac:dyDescent="0.25">
      <c r="A456" s="16"/>
      <c r="B456" s="10"/>
      <c r="C456" s="10"/>
      <c r="D456" s="12"/>
      <c r="E456" s="10"/>
      <c r="F456" s="10"/>
    </row>
    <row r="457" spans="1:6" x14ac:dyDescent="0.25">
      <c r="A457" s="16"/>
      <c r="B457" s="10"/>
      <c r="C457" s="10"/>
      <c r="D457" s="12"/>
      <c r="E457" s="10"/>
      <c r="F457" s="10"/>
    </row>
    <row r="458" spans="1:6" x14ac:dyDescent="0.25">
      <c r="A458" s="16"/>
      <c r="B458" s="10"/>
      <c r="C458" s="10"/>
      <c r="D458" s="12"/>
      <c r="E458" s="10"/>
      <c r="F458" s="10"/>
    </row>
    <row r="459" spans="1:6" x14ac:dyDescent="0.25">
      <c r="A459" s="16"/>
      <c r="B459" s="10"/>
      <c r="C459" s="10"/>
      <c r="D459" s="12"/>
      <c r="E459" s="10"/>
      <c r="F459" s="10"/>
    </row>
    <row r="460" spans="1:6" x14ac:dyDescent="0.25">
      <c r="A460" s="16"/>
      <c r="B460" s="10"/>
      <c r="C460" s="10"/>
      <c r="D460" s="12"/>
      <c r="E460" s="10"/>
      <c r="F460" s="10"/>
    </row>
    <row r="461" spans="1:6" x14ac:dyDescent="0.25">
      <c r="A461" s="16"/>
      <c r="B461" s="10"/>
      <c r="C461" s="10"/>
      <c r="D461" s="12"/>
      <c r="E461" s="10"/>
      <c r="F461" s="10"/>
    </row>
    <row r="462" spans="1:6" x14ac:dyDescent="0.25">
      <c r="A462" s="16"/>
      <c r="B462" s="10"/>
      <c r="C462" s="10"/>
      <c r="D462" s="12"/>
      <c r="E462" s="10"/>
      <c r="F462" s="10"/>
    </row>
    <row r="463" spans="1:6" x14ac:dyDescent="0.25">
      <c r="A463" s="16"/>
      <c r="B463" s="10"/>
      <c r="C463" s="10"/>
      <c r="D463" s="12"/>
      <c r="E463" s="10"/>
      <c r="F463" s="10"/>
    </row>
    <row r="464" spans="1:6" x14ac:dyDescent="0.25">
      <c r="A464" s="16"/>
      <c r="B464" s="10"/>
      <c r="C464" s="10"/>
      <c r="D464" s="12"/>
      <c r="E464" s="10"/>
      <c r="F464" s="10"/>
    </row>
    <row r="465" spans="1:6" x14ac:dyDescent="0.25">
      <c r="A465" s="16"/>
      <c r="B465" s="10"/>
      <c r="C465" s="10"/>
      <c r="D465" s="12"/>
      <c r="E465" s="10"/>
      <c r="F465" s="10"/>
    </row>
    <row r="466" spans="1:6" x14ac:dyDescent="0.25">
      <c r="A466" s="16"/>
      <c r="B466" s="10"/>
      <c r="C466" s="10"/>
      <c r="D466" s="12"/>
      <c r="E466" s="10"/>
      <c r="F466" s="10"/>
    </row>
    <row r="467" spans="1:6" x14ac:dyDescent="0.25">
      <c r="A467" s="16"/>
      <c r="B467" s="10"/>
      <c r="C467" s="10"/>
      <c r="D467" s="12"/>
      <c r="E467" s="10"/>
      <c r="F467" s="10"/>
    </row>
    <row r="468" spans="1:6" x14ac:dyDescent="0.25">
      <c r="A468" s="16"/>
      <c r="B468" s="10"/>
      <c r="C468" s="10"/>
      <c r="D468" s="12"/>
      <c r="E468" s="10"/>
      <c r="F468" s="10"/>
    </row>
    <row r="469" spans="1:6" x14ac:dyDescent="0.25">
      <c r="A469" s="16"/>
      <c r="B469" s="10"/>
      <c r="C469" s="10"/>
      <c r="D469" s="12"/>
      <c r="E469" s="10"/>
      <c r="F469" s="10"/>
    </row>
    <row r="470" spans="1:6" x14ac:dyDescent="0.25">
      <c r="A470" s="16"/>
      <c r="B470" s="10"/>
      <c r="C470" s="10"/>
      <c r="D470" s="12"/>
      <c r="E470" s="10"/>
      <c r="F470" s="10"/>
    </row>
    <row r="471" spans="1:6" x14ac:dyDescent="0.25">
      <c r="A471" s="16"/>
      <c r="B471" s="10"/>
      <c r="C471" s="10"/>
      <c r="D471" s="12"/>
      <c r="E471" s="10"/>
      <c r="F471" s="10"/>
    </row>
    <row r="472" spans="1:6" x14ac:dyDescent="0.25">
      <c r="A472" s="16"/>
      <c r="B472" s="10"/>
      <c r="C472" s="10"/>
      <c r="D472" s="12"/>
      <c r="E472" s="10"/>
      <c r="F472" s="10"/>
    </row>
    <row r="473" spans="1:6" x14ac:dyDescent="0.25">
      <c r="A473" s="16"/>
      <c r="B473" s="10"/>
      <c r="C473" s="10"/>
      <c r="D473" s="12"/>
      <c r="E473" s="10"/>
      <c r="F473" s="10"/>
    </row>
    <row r="474" spans="1:6" x14ac:dyDescent="0.25">
      <c r="A474" s="16"/>
      <c r="B474" s="10"/>
      <c r="C474" s="10"/>
      <c r="D474" s="12"/>
      <c r="E474" s="10"/>
      <c r="F474" s="10"/>
    </row>
    <row r="475" spans="1:6" x14ac:dyDescent="0.25">
      <c r="A475" s="16"/>
      <c r="B475" s="10"/>
      <c r="C475" s="10"/>
      <c r="D475" s="12"/>
      <c r="E475" s="10"/>
      <c r="F475" s="10"/>
    </row>
    <row r="476" spans="1:6" x14ac:dyDescent="0.25">
      <c r="A476" s="16"/>
      <c r="B476" s="10"/>
      <c r="C476" s="10"/>
      <c r="D476" s="12"/>
      <c r="E476" s="10"/>
      <c r="F476" s="10"/>
    </row>
    <row r="477" spans="1:6" x14ac:dyDescent="0.25">
      <c r="A477" s="16"/>
      <c r="B477" s="10"/>
      <c r="C477" s="10"/>
      <c r="D477" s="12"/>
      <c r="E477" s="10"/>
      <c r="F477" s="10"/>
    </row>
    <row r="478" spans="1:6" x14ac:dyDescent="0.25">
      <c r="A478" s="16"/>
      <c r="B478" s="10"/>
      <c r="C478" s="10"/>
      <c r="D478" s="12"/>
      <c r="E478" s="10"/>
      <c r="F478" s="10"/>
    </row>
    <row r="479" spans="1:6" x14ac:dyDescent="0.25">
      <c r="A479" s="16"/>
      <c r="B479" s="10"/>
      <c r="C479" s="10"/>
      <c r="D479" s="12"/>
      <c r="E479" s="10"/>
      <c r="F479" s="10"/>
    </row>
    <row r="480" spans="1:6" x14ac:dyDescent="0.25">
      <c r="A480" s="16"/>
      <c r="B480" s="10"/>
      <c r="C480" s="10"/>
      <c r="D480" s="12"/>
      <c r="E480" s="10"/>
      <c r="F480" s="10"/>
    </row>
    <row r="481" spans="1:6" x14ac:dyDescent="0.25">
      <c r="A481" s="16"/>
      <c r="B481" s="10"/>
      <c r="C481" s="10"/>
      <c r="D481" s="12"/>
      <c r="E481" s="10"/>
      <c r="F481" s="10"/>
    </row>
    <row r="482" spans="1:6" x14ac:dyDescent="0.25">
      <c r="A482" s="16"/>
      <c r="B482" s="10"/>
      <c r="C482" s="10"/>
      <c r="D482" s="12"/>
      <c r="E482" s="10"/>
      <c r="F482" s="10"/>
    </row>
    <row r="483" spans="1:6" x14ac:dyDescent="0.25">
      <c r="A483" s="16"/>
      <c r="B483" s="10"/>
      <c r="C483" s="10"/>
      <c r="D483" s="12"/>
      <c r="E483" s="10"/>
      <c r="F483" s="10"/>
    </row>
    <row r="484" spans="1:6" x14ac:dyDescent="0.25">
      <c r="A484" s="16"/>
      <c r="B484" s="10"/>
      <c r="C484" s="10"/>
      <c r="D484" s="12"/>
      <c r="E484" s="10"/>
      <c r="F484" s="10"/>
    </row>
    <row r="485" spans="1:6" x14ac:dyDescent="0.25">
      <c r="A485" s="16"/>
      <c r="B485" s="10"/>
      <c r="C485" s="10"/>
      <c r="D485" s="12"/>
      <c r="E485" s="10"/>
      <c r="F485" s="10"/>
    </row>
    <row r="486" spans="1:6" x14ac:dyDescent="0.25">
      <c r="A486" s="16"/>
      <c r="B486" s="10"/>
      <c r="C486" s="10"/>
      <c r="D486" s="12"/>
      <c r="E486" s="10"/>
      <c r="F486" s="10"/>
    </row>
    <row r="487" spans="1:6" x14ac:dyDescent="0.25">
      <c r="A487" s="16"/>
      <c r="B487" s="10"/>
      <c r="C487" s="10"/>
      <c r="D487" s="12"/>
      <c r="E487" s="10"/>
      <c r="F487" s="10"/>
    </row>
    <row r="488" spans="1:6" x14ac:dyDescent="0.25">
      <c r="A488" s="16"/>
      <c r="B488" s="10"/>
      <c r="C488" s="10"/>
      <c r="D488" s="12"/>
      <c r="E488" s="10"/>
      <c r="F488" s="10"/>
    </row>
    <row r="489" spans="1:6" x14ac:dyDescent="0.25">
      <c r="A489" s="16"/>
      <c r="B489" s="10"/>
      <c r="C489" s="10"/>
      <c r="D489" s="12"/>
      <c r="E489" s="10"/>
      <c r="F489" s="10"/>
    </row>
    <row r="490" spans="1:6" x14ac:dyDescent="0.25">
      <c r="A490" s="16"/>
      <c r="B490" s="10"/>
      <c r="C490" s="10"/>
      <c r="D490" s="12"/>
      <c r="E490" s="10"/>
      <c r="F490" s="10"/>
    </row>
    <row r="491" spans="1:6" x14ac:dyDescent="0.25">
      <c r="A491" s="16"/>
      <c r="B491" s="10"/>
      <c r="C491" s="10"/>
      <c r="D491" s="12"/>
      <c r="E491" s="10"/>
      <c r="F491" s="10"/>
    </row>
    <row r="492" spans="1:6" x14ac:dyDescent="0.25">
      <c r="A492" s="16"/>
      <c r="B492" s="10"/>
      <c r="C492" s="10"/>
      <c r="D492" s="12"/>
      <c r="E492" s="10"/>
      <c r="F492" s="10"/>
    </row>
    <row r="493" spans="1:6" x14ac:dyDescent="0.25">
      <c r="A493" s="16"/>
      <c r="B493" s="10"/>
      <c r="C493" s="10"/>
      <c r="D493" s="12"/>
      <c r="E493" s="10"/>
      <c r="F493" s="10"/>
    </row>
    <row r="494" spans="1:6" x14ac:dyDescent="0.25">
      <c r="A494" s="16"/>
      <c r="B494" s="10"/>
      <c r="C494" s="10"/>
      <c r="D494" s="12"/>
      <c r="E494" s="10"/>
      <c r="F494" s="10"/>
    </row>
    <row r="495" spans="1:6" x14ac:dyDescent="0.25">
      <c r="A495" s="16"/>
      <c r="B495" s="10"/>
      <c r="C495" s="10"/>
      <c r="D495" s="12"/>
      <c r="E495" s="10"/>
      <c r="F495" s="10"/>
    </row>
    <row r="496" spans="1:6" x14ac:dyDescent="0.25">
      <c r="A496" s="16"/>
      <c r="B496" s="10"/>
      <c r="C496" s="10"/>
      <c r="D496" s="12"/>
      <c r="E496" s="10"/>
      <c r="F496" s="10"/>
    </row>
    <row r="497" spans="1:6" x14ac:dyDescent="0.25">
      <c r="A497" s="16"/>
      <c r="B497" s="10"/>
      <c r="C497" s="10"/>
      <c r="D497" s="12"/>
      <c r="E497" s="10"/>
      <c r="F497" s="10"/>
    </row>
    <row r="498" spans="1:6" x14ac:dyDescent="0.25">
      <c r="A498" s="16"/>
      <c r="B498" s="10"/>
      <c r="C498" s="10"/>
      <c r="D498" s="12"/>
      <c r="E498" s="10"/>
      <c r="F498" s="10"/>
    </row>
    <row r="499" spans="1:6" x14ac:dyDescent="0.25">
      <c r="A499" s="16"/>
      <c r="B499" s="10"/>
      <c r="C499" s="10"/>
      <c r="D499" s="12"/>
      <c r="E499" s="10"/>
      <c r="F499" s="10"/>
    </row>
    <row r="500" spans="1:6" x14ac:dyDescent="0.25">
      <c r="A500" s="16"/>
      <c r="B500" s="10"/>
      <c r="C500" s="10"/>
      <c r="D500" s="12"/>
      <c r="E500" s="10"/>
      <c r="F500" s="10"/>
    </row>
    <row r="501" spans="1:6" x14ac:dyDescent="0.25">
      <c r="A501" s="16"/>
      <c r="B501" s="10"/>
      <c r="C501" s="10"/>
      <c r="D501" s="12"/>
      <c r="E501" s="10"/>
      <c r="F501" s="10"/>
    </row>
    <row r="502" spans="1:6" x14ac:dyDescent="0.25">
      <c r="A502" s="16"/>
      <c r="B502" s="10"/>
      <c r="C502" s="10"/>
      <c r="D502" s="12"/>
      <c r="E502" s="10"/>
      <c r="F502" s="10"/>
    </row>
    <row r="503" spans="1:6" x14ac:dyDescent="0.25">
      <c r="A503" s="16"/>
      <c r="B503" s="10"/>
      <c r="C503" s="10"/>
      <c r="D503" s="12"/>
      <c r="E503" s="10"/>
      <c r="F503" s="10"/>
    </row>
    <row r="504" spans="1:6" x14ac:dyDescent="0.25">
      <c r="A504" s="16"/>
      <c r="B504" s="10"/>
      <c r="C504" s="10"/>
      <c r="D504" s="12"/>
      <c r="E504" s="10"/>
      <c r="F504" s="10"/>
    </row>
    <row r="505" spans="1:6" x14ac:dyDescent="0.25">
      <c r="A505" s="16"/>
      <c r="B505" s="10"/>
      <c r="C505" s="10"/>
      <c r="D505" s="12"/>
      <c r="E505" s="10"/>
      <c r="F505" s="10"/>
    </row>
    <row r="506" spans="1:6" x14ac:dyDescent="0.25">
      <c r="A506" s="16"/>
      <c r="B506" s="10"/>
      <c r="C506" s="10"/>
      <c r="D506" s="12"/>
      <c r="E506" s="10"/>
      <c r="F506" s="10"/>
    </row>
    <row r="507" spans="1:6" x14ac:dyDescent="0.25">
      <c r="A507" s="16"/>
      <c r="B507" s="10"/>
      <c r="C507" s="10"/>
      <c r="D507" s="12"/>
      <c r="E507" s="10"/>
      <c r="F507" s="10"/>
    </row>
    <row r="508" spans="1:6" x14ac:dyDescent="0.25">
      <c r="A508" s="16"/>
      <c r="B508" s="10"/>
      <c r="C508" s="10"/>
      <c r="D508" s="12"/>
      <c r="E508" s="10"/>
      <c r="F508" s="10"/>
    </row>
    <row r="509" spans="1:6" x14ac:dyDescent="0.25">
      <c r="A509" s="16"/>
      <c r="B509" s="10"/>
      <c r="C509" s="10"/>
      <c r="D509" s="12"/>
      <c r="E509" s="10"/>
      <c r="F509" s="10"/>
    </row>
    <row r="510" spans="1:6" x14ac:dyDescent="0.25">
      <c r="A510" s="16"/>
      <c r="B510" s="10"/>
      <c r="C510" s="10"/>
      <c r="D510" s="12"/>
      <c r="E510" s="10"/>
      <c r="F510" s="10"/>
    </row>
    <row r="511" spans="1:6" x14ac:dyDescent="0.25">
      <c r="A511" s="16"/>
      <c r="B511" s="10"/>
      <c r="C511" s="10"/>
      <c r="D511" s="12"/>
      <c r="E511" s="10"/>
      <c r="F511" s="10"/>
    </row>
    <row r="512" spans="1:6" x14ac:dyDescent="0.25">
      <c r="A512" s="16"/>
      <c r="B512" s="10"/>
      <c r="C512" s="10"/>
      <c r="D512" s="12"/>
      <c r="E512" s="10"/>
      <c r="F512" s="10"/>
    </row>
    <row r="513" spans="1:6" x14ac:dyDescent="0.25">
      <c r="A513" s="16"/>
      <c r="B513" s="10"/>
      <c r="C513" s="10"/>
      <c r="D513" s="12"/>
      <c r="E513" s="10"/>
      <c r="F513" s="10"/>
    </row>
    <row r="514" spans="1:6" x14ac:dyDescent="0.25">
      <c r="A514" s="16"/>
      <c r="B514" s="10"/>
      <c r="C514" s="10"/>
      <c r="D514" s="12"/>
      <c r="E514" s="10"/>
      <c r="F514" s="10"/>
    </row>
    <row r="515" spans="1:6" x14ac:dyDescent="0.25">
      <c r="A515" s="16"/>
      <c r="B515" s="10"/>
      <c r="C515" s="10"/>
      <c r="D515" s="12"/>
      <c r="E515" s="10"/>
      <c r="F515" s="10"/>
    </row>
    <row r="516" spans="1:6" x14ac:dyDescent="0.25">
      <c r="A516" s="16"/>
      <c r="B516" s="10"/>
      <c r="C516" s="10"/>
      <c r="D516" s="12"/>
      <c r="E516" s="10"/>
      <c r="F516" s="10"/>
    </row>
    <row r="517" spans="1:6" x14ac:dyDescent="0.25">
      <c r="A517" s="16"/>
      <c r="B517" s="10"/>
      <c r="C517" s="10"/>
      <c r="D517" s="12"/>
      <c r="E517" s="10"/>
      <c r="F517" s="10"/>
    </row>
    <row r="518" spans="1:6" x14ac:dyDescent="0.25">
      <c r="A518" s="16"/>
      <c r="B518" s="10"/>
      <c r="C518" s="10"/>
      <c r="D518" s="12"/>
      <c r="E518" s="10"/>
      <c r="F518" s="10"/>
    </row>
    <row r="519" spans="1:6" x14ac:dyDescent="0.25">
      <c r="A519" s="16"/>
      <c r="B519" s="10"/>
      <c r="C519" s="10"/>
      <c r="D519" s="12"/>
      <c r="E519" s="10"/>
      <c r="F519" s="10"/>
    </row>
    <row r="520" spans="1:6" x14ac:dyDescent="0.25">
      <c r="A520" s="16"/>
      <c r="B520" s="10"/>
      <c r="C520" s="10"/>
      <c r="D520" s="12"/>
      <c r="E520" s="10"/>
      <c r="F520" s="10"/>
    </row>
    <row r="521" spans="1:6" x14ac:dyDescent="0.25">
      <c r="A521" s="16"/>
      <c r="B521" s="10"/>
      <c r="C521" s="10"/>
      <c r="D521" s="12"/>
      <c r="E521" s="10"/>
      <c r="F521" s="10"/>
    </row>
    <row r="522" spans="1:6" x14ac:dyDescent="0.25">
      <c r="A522" s="16"/>
      <c r="B522" s="10"/>
      <c r="C522" s="10"/>
      <c r="D522" s="12"/>
      <c r="E522" s="10"/>
      <c r="F522" s="10"/>
    </row>
    <row r="523" spans="1:6" x14ac:dyDescent="0.25">
      <c r="A523" s="16"/>
      <c r="B523" s="10"/>
      <c r="C523" s="10"/>
      <c r="D523" s="12"/>
      <c r="E523" s="10"/>
      <c r="F523" s="10"/>
    </row>
    <row r="524" spans="1:6" x14ac:dyDescent="0.25">
      <c r="A524" s="16"/>
      <c r="B524" s="10"/>
      <c r="C524" s="10"/>
      <c r="D524" s="12"/>
      <c r="E524" s="10"/>
      <c r="F524" s="10"/>
    </row>
    <row r="525" spans="1:6" x14ac:dyDescent="0.25">
      <c r="A525" s="16"/>
      <c r="B525" s="10"/>
      <c r="C525" s="10"/>
      <c r="D525" s="12"/>
      <c r="E525" s="10"/>
      <c r="F525" s="10"/>
    </row>
    <row r="526" spans="1:6" x14ac:dyDescent="0.25">
      <c r="A526" s="16"/>
      <c r="B526" s="10"/>
      <c r="C526" s="10"/>
      <c r="D526" s="12"/>
      <c r="E526" s="10"/>
      <c r="F526" s="10"/>
    </row>
    <row r="527" spans="1:6" x14ac:dyDescent="0.25">
      <c r="A527" s="16"/>
      <c r="B527" s="10"/>
      <c r="C527" s="10"/>
      <c r="D527" s="12"/>
      <c r="E527" s="10"/>
      <c r="F527" s="10"/>
    </row>
    <row r="528" spans="1:6" x14ac:dyDescent="0.25">
      <c r="A528" s="16"/>
      <c r="B528" s="10"/>
      <c r="C528" s="10"/>
      <c r="D528" s="12"/>
      <c r="E528" s="10"/>
      <c r="F528" s="10"/>
    </row>
    <row r="529" spans="1:6" x14ac:dyDescent="0.25">
      <c r="A529" s="16"/>
      <c r="B529" s="10"/>
      <c r="C529" s="10"/>
      <c r="D529" s="12"/>
      <c r="E529" s="10"/>
      <c r="F529" s="10"/>
    </row>
    <row r="530" spans="1:6" x14ac:dyDescent="0.25">
      <c r="A530" s="16"/>
      <c r="B530" s="10"/>
      <c r="C530" s="10"/>
      <c r="D530" s="12"/>
      <c r="E530" s="10"/>
      <c r="F530" s="10"/>
    </row>
    <row r="531" spans="1:6" x14ac:dyDescent="0.25">
      <c r="A531" s="16"/>
      <c r="B531" s="10"/>
      <c r="C531" s="10"/>
      <c r="D531" s="12"/>
      <c r="E531" s="10"/>
      <c r="F531" s="10"/>
    </row>
    <row r="532" spans="1:6" x14ac:dyDescent="0.25">
      <c r="A532" s="16"/>
      <c r="B532" s="10"/>
      <c r="C532" s="10"/>
      <c r="D532" s="12"/>
      <c r="E532" s="10"/>
      <c r="F532" s="10"/>
    </row>
    <row r="533" spans="1:6" x14ac:dyDescent="0.25">
      <c r="A533" s="16"/>
      <c r="B533" s="10"/>
      <c r="C533" s="10"/>
      <c r="D533" s="12"/>
      <c r="E533" s="10"/>
      <c r="F533" s="10"/>
    </row>
    <row r="534" spans="1:6" x14ac:dyDescent="0.25">
      <c r="A534" s="16"/>
      <c r="B534" s="10"/>
      <c r="C534" s="10"/>
      <c r="D534" s="12"/>
      <c r="E534" s="10"/>
      <c r="F534" s="10"/>
    </row>
    <row r="535" spans="1:6" x14ac:dyDescent="0.25">
      <c r="A535" s="16"/>
      <c r="B535" s="10"/>
      <c r="C535" s="10"/>
      <c r="D535" s="12"/>
      <c r="E535" s="10"/>
      <c r="F535" s="10"/>
    </row>
    <row r="536" spans="1:6" x14ac:dyDescent="0.25">
      <c r="A536" s="16"/>
      <c r="B536" s="10"/>
      <c r="C536" s="10"/>
      <c r="D536" s="12"/>
      <c r="E536" s="10"/>
      <c r="F536" s="10"/>
    </row>
    <row r="537" spans="1:6" x14ac:dyDescent="0.25">
      <c r="A537" s="16"/>
      <c r="B537" s="10"/>
      <c r="C537" s="10"/>
      <c r="D537" s="12"/>
      <c r="E537" s="10"/>
      <c r="F537" s="10"/>
    </row>
    <row r="538" spans="1:6" x14ac:dyDescent="0.25">
      <c r="A538" s="16"/>
      <c r="B538" s="10"/>
      <c r="C538" s="10"/>
      <c r="D538" s="12"/>
      <c r="E538" s="10"/>
      <c r="F538" s="10"/>
    </row>
    <row r="539" spans="1:6" x14ac:dyDescent="0.25">
      <c r="A539" s="16"/>
      <c r="B539" s="10"/>
      <c r="C539" s="10"/>
      <c r="D539" s="12"/>
      <c r="E539" s="10"/>
      <c r="F539" s="10"/>
    </row>
    <row r="540" spans="1:6" x14ac:dyDescent="0.25">
      <c r="A540" s="16"/>
      <c r="B540" s="10"/>
      <c r="C540" s="10"/>
      <c r="D540" s="12"/>
      <c r="E540" s="10"/>
      <c r="F540" s="10"/>
    </row>
    <row r="541" spans="1:6" x14ac:dyDescent="0.25">
      <c r="A541" s="16"/>
      <c r="B541" s="10"/>
      <c r="C541" s="10"/>
      <c r="D541" s="12"/>
      <c r="E541" s="10"/>
      <c r="F541" s="10"/>
    </row>
    <row r="542" spans="1:6" x14ac:dyDescent="0.25">
      <c r="A542" s="16"/>
      <c r="B542" s="10"/>
      <c r="C542" s="10"/>
      <c r="D542" s="12"/>
      <c r="E542" s="10"/>
      <c r="F542" s="10"/>
    </row>
    <row r="543" spans="1:6" x14ac:dyDescent="0.25">
      <c r="A543" s="16"/>
      <c r="B543" s="10"/>
      <c r="C543" s="10"/>
      <c r="D543" s="12"/>
      <c r="E543" s="10"/>
      <c r="F543" s="10"/>
    </row>
    <row r="544" spans="1:6" x14ac:dyDescent="0.25">
      <c r="A544" s="16"/>
      <c r="B544" s="10"/>
      <c r="C544" s="10"/>
      <c r="D544" s="12"/>
      <c r="E544" s="10"/>
      <c r="F544" s="10"/>
    </row>
    <row r="545" spans="1:6" x14ac:dyDescent="0.25">
      <c r="A545" s="16"/>
      <c r="B545" s="10"/>
      <c r="C545" s="10"/>
      <c r="D545" s="12"/>
      <c r="E545" s="10"/>
      <c r="F545" s="10"/>
    </row>
    <row r="546" spans="1:6" x14ac:dyDescent="0.25">
      <c r="A546" s="16"/>
      <c r="B546" s="10"/>
      <c r="C546" s="10"/>
      <c r="D546" s="12"/>
      <c r="E546" s="10"/>
      <c r="F546" s="10"/>
    </row>
    <row r="547" spans="1:6" x14ac:dyDescent="0.25">
      <c r="A547" s="16"/>
      <c r="B547" s="10"/>
      <c r="C547" s="10"/>
      <c r="D547" s="12"/>
      <c r="E547" s="10"/>
      <c r="F547" s="10"/>
    </row>
    <row r="548" spans="1:6" x14ac:dyDescent="0.25">
      <c r="A548" s="16"/>
      <c r="B548" s="10"/>
      <c r="C548" s="10"/>
      <c r="D548" s="12"/>
      <c r="E548" s="10"/>
      <c r="F548" s="10"/>
    </row>
    <row r="549" spans="1:6" x14ac:dyDescent="0.25">
      <c r="A549" s="16"/>
      <c r="B549" s="10"/>
      <c r="C549" s="10"/>
      <c r="D549" s="12"/>
      <c r="E549" s="10"/>
      <c r="F549" s="10"/>
    </row>
    <row r="550" spans="1:6" x14ac:dyDescent="0.25">
      <c r="A550" s="16"/>
      <c r="B550" s="10"/>
      <c r="C550" s="10"/>
      <c r="D550" s="12"/>
      <c r="E550" s="10"/>
      <c r="F550" s="10"/>
    </row>
    <row r="551" spans="1:6" x14ac:dyDescent="0.25">
      <c r="A551" s="16"/>
      <c r="B551" s="10"/>
      <c r="C551" s="10"/>
      <c r="D551" s="12"/>
      <c r="E551" s="10"/>
      <c r="F551" s="10"/>
    </row>
    <row r="552" spans="1:6" x14ac:dyDescent="0.25">
      <c r="A552" s="16"/>
      <c r="B552" s="10"/>
      <c r="C552" s="10"/>
      <c r="D552" s="12"/>
      <c r="E552" s="10"/>
      <c r="F552" s="10"/>
    </row>
    <row r="553" spans="1:6" x14ac:dyDescent="0.25">
      <c r="A553" s="16"/>
      <c r="B553" s="10"/>
      <c r="C553" s="10"/>
      <c r="D553" s="12"/>
      <c r="E553" s="10"/>
      <c r="F553" s="10"/>
    </row>
    <row r="554" spans="1:6" x14ac:dyDescent="0.25">
      <c r="A554" s="16"/>
      <c r="B554" s="10"/>
      <c r="C554" s="10"/>
      <c r="D554" s="12"/>
      <c r="E554" s="10"/>
      <c r="F554" s="10"/>
    </row>
    <row r="555" spans="1:6" x14ac:dyDescent="0.25">
      <c r="A555" s="16"/>
      <c r="B555" s="10"/>
      <c r="C555" s="10"/>
      <c r="D555" s="12"/>
      <c r="E555" s="10"/>
      <c r="F555" s="10"/>
    </row>
    <row r="556" spans="1:6" x14ac:dyDescent="0.25">
      <c r="A556" s="16"/>
      <c r="B556" s="10"/>
      <c r="C556" s="10"/>
      <c r="D556" s="12"/>
      <c r="E556" s="10"/>
      <c r="F556" s="10"/>
    </row>
    <row r="557" spans="1:6" x14ac:dyDescent="0.25">
      <c r="A557" s="16"/>
      <c r="B557" s="10"/>
      <c r="C557" s="10"/>
      <c r="D557" s="12"/>
      <c r="E557" s="10"/>
      <c r="F557" s="10"/>
    </row>
    <row r="558" spans="1:6" x14ac:dyDescent="0.25">
      <c r="A558" s="16"/>
      <c r="B558" s="10"/>
      <c r="C558" s="10"/>
      <c r="D558" s="12"/>
      <c r="E558" s="10"/>
      <c r="F558" s="10"/>
    </row>
    <row r="559" spans="1:6" x14ac:dyDescent="0.25">
      <c r="A559" s="16"/>
      <c r="B559" s="10"/>
      <c r="C559" s="10"/>
      <c r="D559" s="12"/>
      <c r="E559" s="10"/>
      <c r="F559" s="10"/>
    </row>
    <row r="560" spans="1:6" x14ac:dyDescent="0.25">
      <c r="A560" s="16"/>
      <c r="B560" s="10"/>
      <c r="C560" s="10"/>
      <c r="D560" s="12"/>
      <c r="E560" s="10"/>
      <c r="F560" s="10"/>
    </row>
    <row r="561" spans="1:6" x14ac:dyDescent="0.25">
      <c r="A561" s="16"/>
      <c r="B561" s="10"/>
      <c r="C561" s="10"/>
      <c r="D561" s="12"/>
      <c r="E561" s="10"/>
      <c r="F561" s="10"/>
    </row>
    <row r="562" spans="1:6" x14ac:dyDescent="0.25">
      <c r="A562" s="16"/>
      <c r="B562" s="10"/>
      <c r="C562" s="10"/>
      <c r="D562" s="12"/>
      <c r="E562" s="10"/>
      <c r="F562" s="10"/>
    </row>
    <row r="563" spans="1:6" x14ac:dyDescent="0.25">
      <c r="A563" s="16"/>
      <c r="B563" s="10"/>
      <c r="C563" s="10"/>
      <c r="D563" s="12"/>
      <c r="E563" s="10"/>
      <c r="F563" s="10"/>
    </row>
    <row r="564" spans="1:6" x14ac:dyDescent="0.25">
      <c r="A564" s="16"/>
      <c r="B564" s="10"/>
      <c r="C564" s="10"/>
      <c r="D564" s="12"/>
      <c r="E564" s="10"/>
      <c r="F564" s="10"/>
    </row>
    <row r="565" spans="1:6" x14ac:dyDescent="0.25">
      <c r="A565" s="16"/>
      <c r="B565" s="10"/>
      <c r="C565" s="10"/>
      <c r="D565" s="12"/>
      <c r="E565" s="10"/>
      <c r="F565" s="10"/>
    </row>
    <row r="566" spans="1:6" x14ac:dyDescent="0.25">
      <c r="A566" s="16"/>
      <c r="B566" s="10"/>
      <c r="C566" s="10"/>
      <c r="D566" s="12"/>
      <c r="E566" s="10"/>
      <c r="F566" s="10"/>
    </row>
    <row r="567" spans="1:6" x14ac:dyDescent="0.25">
      <c r="A567" s="16"/>
      <c r="B567" s="10"/>
      <c r="C567" s="10"/>
      <c r="D567" s="12"/>
      <c r="E567" s="10"/>
      <c r="F567" s="10"/>
    </row>
    <row r="568" spans="1:6" x14ac:dyDescent="0.25">
      <c r="A568" s="16"/>
      <c r="B568" s="10"/>
      <c r="C568" s="10"/>
      <c r="D568" s="12"/>
      <c r="E568" s="10"/>
      <c r="F568" s="10"/>
    </row>
    <row r="569" spans="1:6" x14ac:dyDescent="0.25">
      <c r="A569" s="16"/>
      <c r="B569" s="10"/>
      <c r="C569" s="10"/>
      <c r="D569" s="12"/>
      <c r="E569" s="10"/>
      <c r="F569" s="10"/>
    </row>
    <row r="570" spans="1:6" x14ac:dyDescent="0.25">
      <c r="A570" s="16"/>
      <c r="B570" s="10"/>
      <c r="C570" s="10"/>
      <c r="D570" s="12"/>
      <c r="E570" s="10"/>
      <c r="F570" s="10"/>
    </row>
    <row r="571" spans="1:6" x14ac:dyDescent="0.25">
      <c r="A571" s="16"/>
      <c r="B571" s="10"/>
      <c r="C571" s="10"/>
      <c r="D571" s="12"/>
      <c r="E571" s="10"/>
      <c r="F571" s="10"/>
    </row>
    <row r="572" spans="1:6" x14ac:dyDescent="0.25">
      <c r="A572" s="16"/>
      <c r="B572" s="10"/>
      <c r="C572" s="10"/>
      <c r="D572" s="12"/>
      <c r="E572" s="10"/>
      <c r="F572" s="10"/>
    </row>
    <row r="573" spans="1:6" x14ac:dyDescent="0.25">
      <c r="A573" s="16"/>
      <c r="B573" s="10"/>
      <c r="C573" s="10"/>
      <c r="D573" s="12"/>
      <c r="E573" s="10"/>
      <c r="F573" s="10"/>
    </row>
    <row r="574" spans="1:6" x14ac:dyDescent="0.25">
      <c r="A574" s="16"/>
      <c r="B574" s="10"/>
      <c r="C574" s="10"/>
      <c r="D574" s="12"/>
      <c r="E574" s="10"/>
      <c r="F574" s="10"/>
    </row>
    <row r="575" spans="1:6" x14ac:dyDescent="0.25">
      <c r="A575" s="16"/>
      <c r="B575" s="10"/>
      <c r="C575" s="10"/>
      <c r="D575" s="12"/>
      <c r="E575" s="10"/>
      <c r="F575" s="10"/>
    </row>
    <row r="576" spans="1:6" x14ac:dyDescent="0.25">
      <c r="A576" s="16"/>
      <c r="B576" s="10"/>
      <c r="C576" s="10"/>
      <c r="D576" s="12"/>
      <c r="E576" s="10"/>
      <c r="F576" s="10"/>
    </row>
    <row r="577" spans="1:6" x14ac:dyDescent="0.25">
      <c r="A577" s="16"/>
      <c r="B577" s="10"/>
      <c r="C577" s="10"/>
      <c r="D577" s="12"/>
      <c r="E577" s="10"/>
      <c r="F577" s="10"/>
    </row>
    <row r="578" spans="1:6" x14ac:dyDescent="0.25">
      <c r="A578" s="16"/>
      <c r="B578" s="10"/>
      <c r="C578" s="10"/>
      <c r="D578" s="12"/>
      <c r="E578" s="10"/>
      <c r="F578" s="10"/>
    </row>
    <row r="579" spans="1:6" x14ac:dyDescent="0.25">
      <c r="A579" s="16"/>
      <c r="B579" s="10"/>
      <c r="C579" s="10"/>
      <c r="D579" s="12"/>
      <c r="E579" s="10"/>
      <c r="F579" s="10"/>
    </row>
    <row r="580" spans="1:6" x14ac:dyDescent="0.25">
      <c r="A580" s="16"/>
      <c r="B580" s="10"/>
      <c r="C580" s="10"/>
      <c r="D580" s="12"/>
      <c r="E580" s="10"/>
      <c r="F580" s="10"/>
    </row>
    <row r="581" spans="1:6" x14ac:dyDescent="0.25">
      <c r="A581" s="16"/>
      <c r="B581" s="10"/>
      <c r="C581" s="10"/>
      <c r="D581" s="12"/>
      <c r="E581" s="10"/>
      <c r="F581" s="10"/>
    </row>
    <row r="582" spans="1:6" x14ac:dyDescent="0.25">
      <c r="A582" s="16"/>
      <c r="B582" s="10"/>
      <c r="C582" s="10"/>
      <c r="D582" s="12"/>
      <c r="E582" s="10"/>
      <c r="F582" s="10"/>
    </row>
    <row r="583" spans="1:6" x14ac:dyDescent="0.25">
      <c r="A583" s="16"/>
      <c r="B583" s="10"/>
      <c r="C583" s="10"/>
      <c r="D583" s="12"/>
      <c r="E583" s="10"/>
      <c r="F583" s="10"/>
    </row>
    <row r="584" spans="1:6" x14ac:dyDescent="0.25">
      <c r="A584" s="16"/>
      <c r="B584" s="10"/>
      <c r="C584" s="10"/>
      <c r="D584" s="12"/>
      <c r="E584" s="10"/>
      <c r="F584" s="10"/>
    </row>
    <row r="585" spans="1:6" x14ac:dyDescent="0.25">
      <c r="A585" s="16"/>
      <c r="B585" s="10"/>
      <c r="C585" s="10"/>
      <c r="D585" s="12"/>
      <c r="E585" s="10"/>
      <c r="F585" s="10"/>
    </row>
    <row r="586" spans="1:6" x14ac:dyDescent="0.25">
      <c r="A586" s="16"/>
      <c r="B586" s="10"/>
      <c r="C586" s="10"/>
      <c r="D586" s="12"/>
      <c r="E586" s="10"/>
      <c r="F586" s="10"/>
    </row>
    <row r="587" spans="1:6" x14ac:dyDescent="0.25">
      <c r="A587" s="16"/>
      <c r="B587" s="10"/>
      <c r="C587" s="10"/>
      <c r="D587" s="12"/>
      <c r="E587" s="10"/>
      <c r="F587" s="10"/>
    </row>
    <row r="588" spans="1:6" x14ac:dyDescent="0.25">
      <c r="A588" s="16"/>
      <c r="B588" s="10"/>
      <c r="C588" s="10"/>
      <c r="D588" s="12"/>
      <c r="E588" s="10"/>
      <c r="F588" s="10"/>
    </row>
    <row r="589" spans="1:6" x14ac:dyDescent="0.25">
      <c r="A589" s="16"/>
      <c r="B589" s="10"/>
      <c r="C589" s="10"/>
      <c r="D589" s="12"/>
      <c r="E589" s="10"/>
      <c r="F589" s="10"/>
    </row>
    <row r="590" spans="1:6" x14ac:dyDescent="0.25">
      <c r="A590" s="16"/>
      <c r="B590" s="10"/>
      <c r="C590" s="10"/>
      <c r="D590" s="12"/>
      <c r="E590" s="10"/>
      <c r="F590" s="10"/>
    </row>
    <row r="591" spans="1:6" x14ac:dyDescent="0.25">
      <c r="A591" s="16"/>
      <c r="B591" s="10"/>
      <c r="C591" s="10"/>
      <c r="D591" s="12"/>
      <c r="E591" s="10"/>
      <c r="F591" s="10"/>
    </row>
    <row r="592" spans="1:6" x14ac:dyDescent="0.25">
      <c r="A592" s="16"/>
      <c r="B592" s="10"/>
      <c r="C592" s="10"/>
      <c r="D592" s="12"/>
      <c r="E592" s="10"/>
      <c r="F592" s="10"/>
    </row>
    <row r="593" spans="1:6" x14ac:dyDescent="0.25">
      <c r="A593" s="16"/>
      <c r="B593" s="10"/>
      <c r="C593" s="10"/>
      <c r="D593" s="12"/>
      <c r="E593" s="10"/>
      <c r="F593" s="10"/>
    </row>
    <row r="594" spans="1:6" x14ac:dyDescent="0.25">
      <c r="A594" s="16"/>
      <c r="B594" s="10"/>
      <c r="C594" s="10"/>
      <c r="D594" s="12"/>
      <c r="E594" s="10"/>
      <c r="F594" s="10"/>
    </row>
    <row r="595" spans="1:6" x14ac:dyDescent="0.25">
      <c r="A595" s="16"/>
      <c r="B595" s="10"/>
      <c r="C595" s="10"/>
      <c r="D595" s="12"/>
      <c r="E595" s="10"/>
      <c r="F595" s="10"/>
    </row>
    <row r="596" spans="1:6" x14ac:dyDescent="0.25">
      <c r="A596" s="16"/>
      <c r="B596" s="10"/>
      <c r="C596" s="10"/>
      <c r="D596" s="12"/>
      <c r="E596" s="10"/>
      <c r="F596" s="10"/>
    </row>
    <row r="597" spans="1:6" x14ac:dyDescent="0.25">
      <c r="A597" s="16"/>
      <c r="B597" s="10"/>
      <c r="C597" s="10"/>
      <c r="D597" s="12"/>
      <c r="E597" s="10"/>
      <c r="F597" s="10"/>
    </row>
    <row r="598" spans="1:6" x14ac:dyDescent="0.25">
      <c r="A598" s="16"/>
      <c r="B598" s="10"/>
      <c r="C598" s="10"/>
      <c r="D598" s="12"/>
      <c r="E598" s="10"/>
      <c r="F598" s="10"/>
    </row>
    <row r="599" spans="1:6" x14ac:dyDescent="0.25">
      <c r="A599" s="16"/>
      <c r="B599" s="10"/>
      <c r="C599" s="10"/>
      <c r="D599" s="12"/>
      <c r="E599" s="10"/>
      <c r="F599" s="10"/>
    </row>
    <row r="600" spans="1:6" x14ac:dyDescent="0.25">
      <c r="A600" s="16"/>
      <c r="B600" s="10"/>
      <c r="C600" s="10"/>
      <c r="D600" s="12"/>
      <c r="E600" s="10"/>
      <c r="F600" s="10"/>
    </row>
    <row r="601" spans="1:6" x14ac:dyDescent="0.25">
      <c r="A601" s="16"/>
      <c r="B601" s="10"/>
      <c r="C601" s="10"/>
      <c r="D601" s="12"/>
      <c r="E601" s="10"/>
      <c r="F601" s="10"/>
    </row>
    <row r="602" spans="1:6" x14ac:dyDescent="0.25">
      <c r="A602" s="16"/>
      <c r="B602" s="10"/>
      <c r="C602" s="10"/>
      <c r="D602" s="12"/>
      <c r="E602" s="10"/>
      <c r="F602" s="10"/>
    </row>
    <row r="603" spans="1:6" x14ac:dyDescent="0.25">
      <c r="A603" s="16"/>
      <c r="B603" s="10"/>
      <c r="C603" s="10"/>
      <c r="D603" s="12"/>
      <c r="E603" s="10"/>
      <c r="F603" s="10"/>
    </row>
    <row r="604" spans="1:6" x14ac:dyDescent="0.25">
      <c r="A604" s="16"/>
      <c r="B604" s="10"/>
      <c r="C604" s="10"/>
      <c r="D604" s="12"/>
      <c r="E604" s="10"/>
      <c r="F604" s="10"/>
    </row>
    <row r="605" spans="1:6" x14ac:dyDescent="0.25">
      <c r="A605" s="16"/>
      <c r="B605" s="10"/>
      <c r="C605" s="10"/>
      <c r="D605" s="12"/>
      <c r="E605" s="10"/>
      <c r="F605" s="10"/>
    </row>
    <row r="606" spans="1:6" x14ac:dyDescent="0.25">
      <c r="A606" s="16"/>
      <c r="B606" s="10"/>
      <c r="C606" s="10"/>
      <c r="D606" s="12"/>
      <c r="E606" s="10"/>
      <c r="F606" s="10"/>
    </row>
    <row r="607" spans="1:6" x14ac:dyDescent="0.25">
      <c r="A607" s="16"/>
      <c r="B607" s="10"/>
      <c r="C607" s="10"/>
      <c r="D607" s="12"/>
      <c r="E607" s="10"/>
      <c r="F607" s="10"/>
    </row>
    <row r="608" spans="1:6" x14ac:dyDescent="0.25">
      <c r="A608" s="16"/>
      <c r="B608" s="10"/>
      <c r="C608" s="10"/>
      <c r="D608" s="12"/>
      <c r="E608" s="10"/>
      <c r="F608" s="10"/>
    </row>
    <row r="609" spans="1:6" x14ac:dyDescent="0.25">
      <c r="A609" s="16"/>
      <c r="B609" s="10"/>
      <c r="C609" s="10"/>
      <c r="D609" s="12"/>
      <c r="E609" s="10"/>
      <c r="F609" s="10"/>
    </row>
    <row r="610" spans="1:6" x14ac:dyDescent="0.25">
      <c r="A610" s="16"/>
      <c r="B610" s="10"/>
      <c r="C610" s="10"/>
      <c r="D610" s="12"/>
      <c r="E610" s="10"/>
      <c r="F610" s="10"/>
    </row>
    <row r="611" spans="1:6" x14ac:dyDescent="0.25">
      <c r="A611" s="16"/>
      <c r="B611" s="10"/>
      <c r="C611" s="10"/>
      <c r="D611" s="12"/>
      <c r="E611" s="10"/>
      <c r="F611" s="10"/>
    </row>
    <row r="612" spans="1:6" x14ac:dyDescent="0.25">
      <c r="A612" s="16"/>
      <c r="B612" s="10"/>
      <c r="C612" s="10"/>
      <c r="D612" s="12"/>
      <c r="E612" s="10"/>
      <c r="F612" s="10"/>
    </row>
    <row r="613" spans="1:6" x14ac:dyDescent="0.25">
      <c r="A613" s="16"/>
      <c r="B613" s="10"/>
      <c r="C613" s="10"/>
      <c r="D613" s="12"/>
      <c r="E613" s="10"/>
      <c r="F613" s="10"/>
    </row>
    <row r="614" spans="1:6" x14ac:dyDescent="0.25">
      <c r="A614" s="16"/>
      <c r="B614" s="10"/>
      <c r="C614" s="10"/>
      <c r="D614" s="12"/>
      <c r="E614" s="10"/>
      <c r="F614" s="10"/>
    </row>
    <row r="615" spans="1:6" x14ac:dyDescent="0.25">
      <c r="A615" s="16"/>
      <c r="B615" s="10"/>
      <c r="C615" s="10"/>
      <c r="D615" s="12"/>
      <c r="E615" s="10"/>
      <c r="F615" s="10"/>
    </row>
    <row r="616" spans="1:6" x14ac:dyDescent="0.25">
      <c r="A616" s="16"/>
      <c r="B616" s="10"/>
      <c r="C616" s="10"/>
      <c r="D616" s="12"/>
      <c r="E616" s="10"/>
      <c r="F616" s="10"/>
    </row>
    <row r="617" spans="1:6" x14ac:dyDescent="0.25">
      <c r="A617" s="16"/>
      <c r="B617" s="10"/>
      <c r="C617" s="10"/>
      <c r="D617" s="12"/>
      <c r="E617" s="10"/>
      <c r="F617" s="10"/>
    </row>
    <row r="618" spans="1:6" x14ac:dyDescent="0.25">
      <c r="A618" s="16"/>
      <c r="B618" s="10"/>
      <c r="C618" s="10"/>
      <c r="D618" s="12"/>
      <c r="E618" s="10"/>
      <c r="F618" s="10"/>
    </row>
    <row r="619" spans="1:6" x14ac:dyDescent="0.25">
      <c r="A619" s="16"/>
      <c r="B619" s="10"/>
      <c r="C619" s="10"/>
      <c r="D619" s="12"/>
      <c r="E619" s="10"/>
      <c r="F619" s="10"/>
    </row>
    <row r="620" spans="1:6" x14ac:dyDescent="0.25">
      <c r="A620" s="16"/>
      <c r="B620" s="10"/>
      <c r="C620" s="10"/>
      <c r="D620" s="12"/>
      <c r="E620" s="10"/>
      <c r="F620" s="10"/>
    </row>
    <row r="621" spans="1:6" x14ac:dyDescent="0.25">
      <c r="A621" s="16"/>
      <c r="B621" s="10"/>
      <c r="C621" s="10"/>
      <c r="D621" s="12"/>
      <c r="E621" s="10"/>
      <c r="F621" s="10"/>
    </row>
    <row r="622" spans="1:6" x14ac:dyDescent="0.25">
      <c r="A622" s="16"/>
      <c r="B622" s="10"/>
      <c r="C622" s="10"/>
      <c r="D622" s="12"/>
      <c r="E622" s="10"/>
      <c r="F622" s="10"/>
    </row>
    <row r="623" spans="1:6" x14ac:dyDescent="0.25">
      <c r="A623" s="16"/>
      <c r="B623" s="10"/>
      <c r="C623" s="10"/>
      <c r="D623" s="12"/>
      <c r="E623" s="10"/>
      <c r="F623" s="10"/>
    </row>
    <row r="624" spans="1:6" x14ac:dyDescent="0.25">
      <c r="A624" s="16"/>
      <c r="B624" s="10"/>
      <c r="C624" s="10"/>
      <c r="D624" s="12"/>
      <c r="E624" s="10"/>
      <c r="F624" s="10"/>
    </row>
    <row r="625" spans="1:6" x14ac:dyDescent="0.25">
      <c r="A625" s="16"/>
      <c r="B625" s="10"/>
      <c r="C625" s="10"/>
      <c r="D625" s="12"/>
      <c r="E625" s="10"/>
      <c r="F625" s="10"/>
    </row>
    <row r="626" spans="1:6" x14ac:dyDescent="0.25">
      <c r="A626" s="16"/>
      <c r="B626" s="10"/>
      <c r="C626" s="10"/>
      <c r="D626" s="12"/>
      <c r="E626" s="10"/>
      <c r="F626" s="10"/>
    </row>
    <row r="627" spans="1:6" x14ac:dyDescent="0.25">
      <c r="A627" s="16"/>
      <c r="B627" s="10"/>
      <c r="C627" s="10"/>
      <c r="D627" s="12"/>
      <c r="E627" s="10"/>
      <c r="F627" s="10"/>
    </row>
    <row r="628" spans="1:6" x14ac:dyDescent="0.25">
      <c r="A628" s="16"/>
      <c r="B628" s="10"/>
      <c r="C628" s="10"/>
      <c r="D628" s="12"/>
      <c r="E628" s="10"/>
      <c r="F628" s="10"/>
    </row>
    <row r="629" spans="1:6" x14ac:dyDescent="0.25">
      <c r="A629" s="16"/>
      <c r="B629" s="10"/>
      <c r="C629" s="10"/>
      <c r="D629" s="12"/>
      <c r="E629" s="10"/>
      <c r="F629" s="10"/>
    </row>
    <row r="630" spans="1:6" x14ac:dyDescent="0.25">
      <c r="A630" s="16"/>
      <c r="B630" s="10"/>
      <c r="C630" s="10"/>
      <c r="D630" s="12"/>
      <c r="E630" s="10"/>
      <c r="F630" s="10"/>
    </row>
    <row r="631" spans="1:6" x14ac:dyDescent="0.25">
      <c r="A631" s="16"/>
      <c r="B631" s="10"/>
      <c r="C631" s="10"/>
      <c r="D631" s="12"/>
      <c r="E631" s="10"/>
      <c r="F631" s="10"/>
    </row>
    <row r="632" spans="1:6" x14ac:dyDescent="0.25">
      <c r="A632" s="16"/>
      <c r="B632" s="10"/>
      <c r="C632" s="10"/>
      <c r="D632" s="12"/>
      <c r="E632" s="10"/>
      <c r="F632" s="10"/>
    </row>
    <row r="633" spans="1:6" x14ac:dyDescent="0.25">
      <c r="A633" s="16"/>
      <c r="B633" s="10"/>
      <c r="C633" s="10"/>
      <c r="D633" s="12"/>
      <c r="E633" s="10"/>
      <c r="F633" s="10"/>
    </row>
    <row r="634" spans="1:6" x14ac:dyDescent="0.25">
      <c r="A634" s="16"/>
      <c r="B634" s="10"/>
      <c r="C634" s="10"/>
      <c r="D634" s="12"/>
      <c r="E634" s="10"/>
      <c r="F634" s="10"/>
    </row>
    <row r="635" spans="1:6" x14ac:dyDescent="0.25">
      <c r="A635" s="16"/>
      <c r="B635" s="10"/>
      <c r="C635" s="10"/>
      <c r="D635" s="12"/>
      <c r="E635" s="10"/>
      <c r="F635" s="10"/>
    </row>
    <row r="636" spans="1:6" x14ac:dyDescent="0.25">
      <c r="A636" s="16"/>
      <c r="B636" s="10"/>
      <c r="C636" s="10"/>
      <c r="D636" s="12"/>
      <c r="E636" s="10"/>
      <c r="F636" s="10"/>
    </row>
    <row r="637" spans="1:6" x14ac:dyDescent="0.25">
      <c r="A637" s="16"/>
      <c r="B637" s="10"/>
      <c r="C637" s="10"/>
      <c r="D637" s="12"/>
      <c r="E637" s="10"/>
      <c r="F637" s="10"/>
    </row>
    <row r="638" spans="1:6" x14ac:dyDescent="0.25">
      <c r="A638" s="16"/>
      <c r="B638" s="10"/>
      <c r="C638" s="10"/>
      <c r="D638" s="12"/>
      <c r="E638" s="10"/>
      <c r="F638" s="10"/>
    </row>
    <row r="639" spans="1:6" x14ac:dyDescent="0.25">
      <c r="A639" s="16"/>
      <c r="B639" s="10"/>
      <c r="C639" s="10"/>
      <c r="D639" s="12"/>
      <c r="E639" s="10"/>
      <c r="F639" s="10"/>
    </row>
    <row r="640" spans="1:6" x14ac:dyDescent="0.25">
      <c r="A640" s="16"/>
      <c r="B640" s="10"/>
      <c r="C640" s="10"/>
      <c r="D640" s="12"/>
      <c r="E640" s="10"/>
      <c r="F640" s="10"/>
    </row>
    <row r="641" spans="1:6" x14ac:dyDescent="0.25">
      <c r="A641" s="16"/>
      <c r="B641" s="10"/>
      <c r="C641" s="10"/>
      <c r="D641" s="12"/>
      <c r="E641" s="10"/>
      <c r="F641" s="10"/>
    </row>
    <row r="642" spans="1:6" x14ac:dyDescent="0.25">
      <c r="A642" s="16"/>
      <c r="B642" s="10"/>
      <c r="C642" s="10"/>
      <c r="D642" s="12"/>
      <c r="E642" s="10"/>
      <c r="F642" s="10"/>
    </row>
    <row r="643" spans="1:6" x14ac:dyDescent="0.25">
      <c r="A643" s="16"/>
      <c r="B643" s="10"/>
      <c r="C643" s="10"/>
      <c r="D643" s="12"/>
      <c r="E643" s="10"/>
      <c r="F643" s="10"/>
    </row>
    <row r="644" spans="1:6" x14ac:dyDescent="0.25">
      <c r="A644" s="16"/>
      <c r="B644" s="10"/>
      <c r="C644" s="10"/>
      <c r="D644" s="12"/>
      <c r="E644" s="10"/>
      <c r="F644" s="10"/>
    </row>
    <row r="645" spans="1:6" x14ac:dyDescent="0.25">
      <c r="A645" s="16"/>
      <c r="B645" s="10"/>
      <c r="C645" s="10"/>
      <c r="D645" s="12"/>
      <c r="E645" s="10"/>
      <c r="F645" s="10"/>
    </row>
    <row r="646" spans="1:6" x14ac:dyDescent="0.25">
      <c r="A646" s="16"/>
      <c r="B646" s="10"/>
      <c r="C646" s="10"/>
      <c r="D646" s="12"/>
      <c r="E646" s="10"/>
      <c r="F646" s="10"/>
    </row>
    <row r="647" spans="1:6" x14ac:dyDescent="0.25">
      <c r="A647" s="16"/>
      <c r="B647" s="10"/>
      <c r="C647" s="10"/>
      <c r="D647" s="12"/>
      <c r="E647" s="10"/>
      <c r="F647" s="10"/>
    </row>
    <row r="648" spans="1:6" x14ac:dyDescent="0.25">
      <c r="A648" s="16"/>
      <c r="B648" s="10"/>
      <c r="C648" s="10"/>
      <c r="D648" s="12"/>
      <c r="E648" s="10"/>
      <c r="F648" s="10"/>
    </row>
    <row r="649" spans="1:6" x14ac:dyDescent="0.25">
      <c r="A649" s="16"/>
      <c r="B649" s="10"/>
      <c r="C649" s="10"/>
      <c r="D649" s="12"/>
      <c r="E649" s="10"/>
      <c r="F649" s="10"/>
    </row>
    <row r="650" spans="1:6" x14ac:dyDescent="0.25">
      <c r="A650" s="16"/>
      <c r="B650" s="10"/>
      <c r="C650" s="10"/>
      <c r="D650" s="12"/>
      <c r="E650" s="10"/>
      <c r="F650" s="10"/>
    </row>
    <row r="651" spans="1:6" x14ac:dyDescent="0.25">
      <c r="A651" s="16"/>
      <c r="B651" s="10"/>
      <c r="C651" s="10"/>
      <c r="D651" s="12"/>
      <c r="E651" s="10"/>
      <c r="F651" s="10"/>
    </row>
    <row r="652" spans="1:6" x14ac:dyDescent="0.25">
      <c r="A652" s="16"/>
      <c r="B652" s="10"/>
      <c r="C652" s="10"/>
      <c r="D652" s="12"/>
      <c r="E652" s="10"/>
      <c r="F652" s="10"/>
    </row>
    <row r="653" spans="1:6" x14ac:dyDescent="0.25">
      <c r="A653" s="16"/>
      <c r="B653" s="10"/>
      <c r="C653" s="10"/>
      <c r="D653" s="12"/>
      <c r="E653" s="10"/>
      <c r="F653" s="10"/>
    </row>
    <row r="654" spans="1:6" x14ac:dyDescent="0.25">
      <c r="A654" s="16"/>
      <c r="B654" s="10"/>
      <c r="C654" s="10"/>
      <c r="D654" s="12"/>
      <c r="E654" s="10"/>
      <c r="F654" s="10"/>
    </row>
    <row r="655" spans="1:6" x14ac:dyDescent="0.25">
      <c r="A655" s="16"/>
      <c r="B655" s="10"/>
      <c r="C655" s="10"/>
      <c r="D655" s="12"/>
      <c r="E655" s="10"/>
      <c r="F655" s="10"/>
    </row>
    <row r="656" spans="1:6" x14ac:dyDescent="0.25">
      <c r="A656" s="16"/>
      <c r="B656" s="10"/>
      <c r="C656" s="10"/>
      <c r="D656" s="12"/>
      <c r="E656" s="10"/>
      <c r="F656" s="10"/>
    </row>
    <row r="657" spans="1:6" x14ac:dyDescent="0.25">
      <c r="A657" s="16"/>
      <c r="B657" s="10"/>
      <c r="C657" s="10"/>
      <c r="D657" s="12"/>
      <c r="E657" s="10"/>
      <c r="F657" s="10"/>
    </row>
    <row r="658" spans="1:6" x14ac:dyDescent="0.25">
      <c r="A658" s="16"/>
      <c r="B658" s="10"/>
      <c r="C658" s="10"/>
      <c r="D658" s="12"/>
      <c r="E658" s="10"/>
      <c r="F658" s="10"/>
    </row>
    <row r="659" spans="1:6" x14ac:dyDescent="0.25">
      <c r="A659" s="16"/>
      <c r="B659" s="10"/>
      <c r="C659" s="10"/>
      <c r="D659" s="12"/>
      <c r="E659" s="10"/>
      <c r="F659" s="10"/>
    </row>
    <row r="660" spans="1:6" x14ac:dyDescent="0.25">
      <c r="A660" s="16"/>
      <c r="B660" s="10"/>
      <c r="C660" s="10"/>
      <c r="D660" s="12"/>
      <c r="E660" s="10"/>
      <c r="F660" s="10"/>
    </row>
    <row r="661" spans="1:6" x14ac:dyDescent="0.25">
      <c r="A661" s="16"/>
      <c r="B661" s="10"/>
      <c r="C661" s="10"/>
      <c r="D661" s="12"/>
      <c r="E661" s="10"/>
      <c r="F661" s="10"/>
    </row>
    <row r="662" spans="1:6" x14ac:dyDescent="0.25">
      <c r="A662" s="16"/>
      <c r="B662" s="10"/>
      <c r="C662" s="10"/>
      <c r="D662" s="12"/>
      <c r="E662" s="10"/>
      <c r="F662" s="10"/>
    </row>
    <row r="663" spans="1:6" x14ac:dyDescent="0.25">
      <c r="A663" s="16"/>
      <c r="B663" s="10"/>
      <c r="C663" s="10"/>
      <c r="D663" s="12"/>
      <c r="E663" s="10"/>
      <c r="F663" s="10"/>
    </row>
    <row r="664" spans="1:6" x14ac:dyDescent="0.25">
      <c r="A664" s="16"/>
      <c r="B664" s="10"/>
      <c r="C664" s="10"/>
      <c r="D664" s="12"/>
      <c r="E664" s="10"/>
      <c r="F664" s="10"/>
    </row>
    <row r="665" spans="1:6" x14ac:dyDescent="0.25">
      <c r="A665" s="16"/>
      <c r="B665" s="10"/>
      <c r="C665" s="10"/>
      <c r="D665" s="12"/>
      <c r="E665" s="10"/>
      <c r="F665" s="10"/>
    </row>
    <row r="666" spans="1:6" x14ac:dyDescent="0.25">
      <c r="A666" s="16"/>
      <c r="B666" s="10"/>
      <c r="C666" s="10"/>
      <c r="D666" s="12"/>
      <c r="E666" s="10"/>
      <c r="F666" s="10"/>
    </row>
    <row r="667" spans="1:6" x14ac:dyDescent="0.25">
      <c r="A667" s="16"/>
      <c r="B667" s="10"/>
      <c r="C667" s="10"/>
      <c r="D667" s="12"/>
      <c r="E667" s="10"/>
      <c r="F667" s="10"/>
    </row>
    <row r="668" spans="1:6" x14ac:dyDescent="0.25">
      <c r="A668" s="16"/>
      <c r="B668" s="10"/>
      <c r="C668" s="10"/>
      <c r="D668" s="12"/>
      <c r="E668" s="10"/>
      <c r="F668" s="10"/>
    </row>
    <row r="669" spans="1:6" x14ac:dyDescent="0.25">
      <c r="A669" s="16"/>
      <c r="B669" s="10"/>
      <c r="C669" s="10"/>
      <c r="D669" s="12"/>
      <c r="E669" s="10"/>
      <c r="F669" s="10"/>
    </row>
    <row r="670" spans="1:6" x14ac:dyDescent="0.25">
      <c r="A670" s="16"/>
      <c r="B670" s="10"/>
      <c r="C670" s="10"/>
      <c r="D670" s="12"/>
      <c r="E670" s="10"/>
      <c r="F670" s="10"/>
    </row>
    <row r="671" spans="1:6" x14ac:dyDescent="0.25">
      <c r="A671" s="16"/>
      <c r="B671" s="10"/>
      <c r="C671" s="10"/>
      <c r="D671" s="12"/>
      <c r="E671" s="10"/>
      <c r="F671" s="10"/>
    </row>
    <row r="672" spans="1:6" x14ac:dyDescent="0.25">
      <c r="A672" s="16"/>
      <c r="B672" s="10"/>
      <c r="C672" s="10"/>
      <c r="D672" s="12"/>
      <c r="E672" s="10"/>
      <c r="F672" s="10"/>
    </row>
    <row r="673" spans="1:6" x14ac:dyDescent="0.25">
      <c r="A673" s="16"/>
      <c r="B673" s="10"/>
      <c r="C673" s="10"/>
      <c r="D673" s="12"/>
      <c r="E673" s="10"/>
      <c r="F673" s="10"/>
    </row>
    <row r="674" spans="1:6" x14ac:dyDescent="0.25">
      <c r="A674" s="16"/>
      <c r="B674" s="10"/>
      <c r="C674" s="10"/>
      <c r="D674" s="12"/>
      <c r="E674" s="10"/>
      <c r="F674" s="10"/>
    </row>
    <row r="675" spans="1:6" x14ac:dyDescent="0.25">
      <c r="A675" s="16"/>
      <c r="B675" s="10"/>
      <c r="C675" s="10"/>
      <c r="D675" s="12"/>
      <c r="E675" s="10"/>
      <c r="F675" s="10"/>
    </row>
    <row r="676" spans="1:6" x14ac:dyDescent="0.25">
      <c r="A676" s="16"/>
      <c r="B676" s="10"/>
      <c r="C676" s="10"/>
      <c r="D676" s="12"/>
      <c r="E676" s="10"/>
      <c r="F676" s="10"/>
    </row>
    <row r="677" spans="1:6" x14ac:dyDescent="0.25">
      <c r="A677" s="16"/>
      <c r="B677" s="10"/>
      <c r="C677" s="10"/>
      <c r="D677" s="12"/>
      <c r="E677" s="10"/>
      <c r="F677" s="10"/>
    </row>
    <row r="678" spans="1:6" x14ac:dyDescent="0.25">
      <c r="A678" s="16"/>
      <c r="B678" s="10"/>
      <c r="C678" s="10"/>
      <c r="D678" s="12"/>
      <c r="E678" s="10"/>
      <c r="F678" s="10"/>
    </row>
    <row r="679" spans="1:6" x14ac:dyDescent="0.25">
      <c r="A679" s="16"/>
      <c r="B679" s="10"/>
      <c r="C679" s="10"/>
      <c r="D679" s="12"/>
      <c r="E679" s="10"/>
      <c r="F679" s="10"/>
    </row>
    <row r="680" spans="1:6" x14ac:dyDescent="0.25">
      <c r="A680" s="16"/>
      <c r="B680" s="10"/>
      <c r="C680" s="10"/>
      <c r="D680" s="12"/>
      <c r="E680" s="10"/>
      <c r="F680" s="10"/>
    </row>
    <row r="681" spans="1:6" x14ac:dyDescent="0.25">
      <c r="A681" s="16"/>
      <c r="B681" s="10"/>
      <c r="C681" s="10"/>
      <c r="D681" s="12"/>
      <c r="E681" s="10"/>
      <c r="F681" s="10"/>
    </row>
    <row r="682" spans="1:6" x14ac:dyDescent="0.25">
      <c r="A682" s="16"/>
      <c r="B682" s="10"/>
      <c r="C682" s="10"/>
      <c r="D682" s="12"/>
      <c r="E682" s="10"/>
      <c r="F682" s="10"/>
    </row>
    <row r="683" spans="1:6" x14ac:dyDescent="0.25">
      <c r="A683" s="16"/>
      <c r="B683" s="10"/>
      <c r="C683" s="10"/>
      <c r="D683" s="12"/>
      <c r="E683" s="10"/>
      <c r="F683" s="10"/>
    </row>
    <row r="684" spans="1:6" x14ac:dyDescent="0.25">
      <c r="A684" s="16"/>
      <c r="B684" s="10"/>
      <c r="C684" s="10"/>
      <c r="D684" s="12"/>
      <c r="E684" s="10"/>
      <c r="F684" s="10"/>
    </row>
    <row r="685" spans="1:6" x14ac:dyDescent="0.25">
      <c r="A685" s="16"/>
      <c r="B685" s="10"/>
      <c r="C685" s="10"/>
      <c r="D685" s="12"/>
      <c r="E685" s="10"/>
      <c r="F685" s="10"/>
    </row>
    <row r="686" spans="1:6" x14ac:dyDescent="0.25">
      <c r="A686" s="16"/>
      <c r="B686" s="10"/>
      <c r="C686" s="10"/>
      <c r="D686" s="12"/>
      <c r="E686" s="10"/>
      <c r="F686" s="10"/>
    </row>
    <row r="687" spans="1:6" x14ac:dyDescent="0.25">
      <c r="A687" s="16"/>
      <c r="B687" s="10"/>
      <c r="C687" s="10"/>
      <c r="D687" s="12"/>
      <c r="E687" s="10"/>
      <c r="F687" s="10"/>
    </row>
    <row r="688" spans="1:6" x14ac:dyDescent="0.25">
      <c r="A688" s="16"/>
      <c r="B688" s="10"/>
      <c r="C688" s="10"/>
      <c r="D688" s="12"/>
      <c r="E688" s="10"/>
      <c r="F688" s="10"/>
    </row>
    <row r="689" spans="1:6" x14ac:dyDescent="0.25">
      <c r="A689" s="16"/>
      <c r="B689" s="10"/>
      <c r="C689" s="10"/>
      <c r="D689" s="12"/>
      <c r="E689" s="10"/>
      <c r="F689" s="10"/>
    </row>
    <row r="690" spans="1:6" x14ac:dyDescent="0.25">
      <c r="A690" s="16"/>
      <c r="B690" s="10"/>
      <c r="C690" s="10"/>
      <c r="D690" s="12"/>
      <c r="E690" s="10"/>
      <c r="F690" s="10"/>
    </row>
    <row r="691" spans="1:6" x14ac:dyDescent="0.25">
      <c r="A691" s="16"/>
      <c r="B691" s="10"/>
      <c r="C691" s="10"/>
      <c r="D691" s="12"/>
      <c r="E691" s="10"/>
      <c r="F691" s="10"/>
    </row>
    <row r="692" spans="1:6" x14ac:dyDescent="0.25">
      <c r="A692" s="16"/>
      <c r="B692" s="10"/>
      <c r="C692" s="10"/>
      <c r="D692" s="12"/>
      <c r="E692" s="10"/>
      <c r="F692" s="10"/>
    </row>
    <row r="693" spans="1:6" x14ac:dyDescent="0.25">
      <c r="A693" s="16"/>
      <c r="B693" s="10"/>
      <c r="C693" s="10"/>
      <c r="D693" s="12"/>
      <c r="E693" s="10"/>
      <c r="F693" s="10"/>
    </row>
    <row r="694" spans="1:6" x14ac:dyDescent="0.25">
      <c r="A694" s="16"/>
      <c r="B694" s="10"/>
      <c r="C694" s="10"/>
      <c r="D694" s="12"/>
      <c r="E694" s="10"/>
      <c r="F694" s="10"/>
    </row>
    <row r="695" spans="1:6" x14ac:dyDescent="0.25">
      <c r="A695" s="16"/>
      <c r="B695" s="10"/>
      <c r="C695" s="10"/>
      <c r="D695" s="12"/>
      <c r="E695" s="10"/>
      <c r="F695" s="10"/>
    </row>
    <row r="696" spans="1:6" x14ac:dyDescent="0.25">
      <c r="A696" s="16"/>
      <c r="B696" s="10"/>
      <c r="C696" s="10"/>
      <c r="D696" s="12"/>
      <c r="E696" s="10"/>
      <c r="F696" s="10"/>
    </row>
    <row r="697" spans="1:6" x14ac:dyDescent="0.25">
      <c r="A697" s="16"/>
      <c r="B697" s="10"/>
      <c r="C697" s="10"/>
      <c r="D697" s="12"/>
      <c r="E697" s="10"/>
      <c r="F697" s="10"/>
    </row>
    <row r="698" spans="1:6" x14ac:dyDescent="0.25">
      <c r="A698" s="16"/>
      <c r="B698" s="10"/>
      <c r="C698" s="10"/>
      <c r="D698" s="12"/>
      <c r="E698" s="10"/>
      <c r="F698" s="10"/>
    </row>
    <row r="699" spans="1:6" x14ac:dyDescent="0.25">
      <c r="A699" s="16"/>
      <c r="B699" s="10"/>
      <c r="C699" s="10"/>
      <c r="D699" s="12"/>
      <c r="E699" s="10"/>
      <c r="F699" s="10"/>
    </row>
    <row r="700" spans="1:6" x14ac:dyDescent="0.25">
      <c r="A700" s="16"/>
      <c r="B700" s="10"/>
      <c r="C700" s="10"/>
      <c r="D700" s="12"/>
      <c r="E700" s="10"/>
      <c r="F700" s="10"/>
    </row>
    <row r="701" spans="1:6" x14ac:dyDescent="0.25">
      <c r="A701" s="16"/>
      <c r="B701" s="10"/>
      <c r="C701" s="10"/>
      <c r="D701" s="12"/>
      <c r="E701" s="10"/>
      <c r="F701" s="10"/>
    </row>
    <row r="702" spans="1:6" x14ac:dyDescent="0.25">
      <c r="A702" s="16"/>
      <c r="B702" s="10"/>
      <c r="C702" s="10"/>
      <c r="D702" s="12"/>
      <c r="E702" s="10"/>
      <c r="F702" s="10"/>
    </row>
    <row r="703" spans="1:6" x14ac:dyDescent="0.25">
      <c r="A703" s="16"/>
      <c r="B703" s="10"/>
      <c r="C703" s="10"/>
      <c r="D703" s="12"/>
      <c r="E703" s="10"/>
      <c r="F703" s="10"/>
    </row>
    <row r="704" spans="1:6" x14ac:dyDescent="0.25">
      <c r="A704" s="16"/>
      <c r="B704" s="10"/>
      <c r="C704" s="10"/>
      <c r="D704" s="12"/>
      <c r="E704" s="10"/>
      <c r="F704" s="10"/>
    </row>
    <row r="705" spans="1:6" x14ac:dyDescent="0.25">
      <c r="A705" s="16"/>
      <c r="B705" s="10"/>
      <c r="C705" s="10"/>
      <c r="D705" s="12"/>
      <c r="E705" s="10"/>
      <c r="F705" s="10"/>
    </row>
    <row r="706" spans="1:6" x14ac:dyDescent="0.25">
      <c r="A706" s="16"/>
      <c r="B706" s="10"/>
      <c r="C706" s="10"/>
      <c r="D706" s="12"/>
      <c r="E706" s="10"/>
      <c r="F706" s="10"/>
    </row>
    <row r="707" spans="1:6" x14ac:dyDescent="0.25">
      <c r="A707" s="16"/>
      <c r="B707" s="10"/>
      <c r="C707" s="10"/>
      <c r="D707" s="12"/>
      <c r="E707" s="10"/>
      <c r="F707" s="10"/>
    </row>
    <row r="708" spans="1:6" x14ac:dyDescent="0.25">
      <c r="A708" s="16"/>
      <c r="B708" s="10"/>
      <c r="C708" s="10"/>
      <c r="D708" s="12"/>
      <c r="E708" s="10"/>
      <c r="F708" s="10"/>
    </row>
    <row r="709" spans="1:6" x14ac:dyDescent="0.25">
      <c r="A709" s="16"/>
      <c r="B709" s="10"/>
      <c r="C709" s="10"/>
      <c r="D709" s="12"/>
      <c r="E709" s="10"/>
      <c r="F709" s="10"/>
    </row>
    <row r="710" spans="1:6" x14ac:dyDescent="0.25">
      <c r="A710" s="16"/>
      <c r="B710" s="10"/>
      <c r="C710" s="10"/>
      <c r="D710" s="12"/>
      <c r="E710" s="10"/>
      <c r="F710" s="10"/>
    </row>
    <row r="711" spans="1:6" x14ac:dyDescent="0.25">
      <c r="A711" s="16"/>
      <c r="B711" s="10"/>
      <c r="C711" s="10"/>
      <c r="D711" s="12"/>
      <c r="E711" s="10"/>
      <c r="F711" s="10"/>
    </row>
    <row r="712" spans="1:6" x14ac:dyDescent="0.25">
      <c r="A712" s="16"/>
      <c r="B712" s="10"/>
      <c r="C712" s="10"/>
      <c r="D712" s="12"/>
      <c r="E712" s="10"/>
      <c r="F712" s="10"/>
    </row>
    <row r="713" spans="1:6" x14ac:dyDescent="0.25">
      <c r="A713" s="16"/>
      <c r="B713" s="10"/>
      <c r="C713" s="10"/>
      <c r="D713" s="12"/>
      <c r="E713" s="10"/>
      <c r="F713" s="10"/>
    </row>
    <row r="714" spans="1:6" x14ac:dyDescent="0.25">
      <c r="A714" s="16"/>
      <c r="B714" s="10"/>
      <c r="C714" s="10"/>
      <c r="D714" s="12"/>
      <c r="E714" s="10"/>
      <c r="F714" s="10"/>
    </row>
    <row r="715" spans="1:6" x14ac:dyDescent="0.25">
      <c r="A715" s="16"/>
      <c r="B715" s="10"/>
      <c r="C715" s="10"/>
      <c r="D715" s="12"/>
      <c r="E715" s="10"/>
      <c r="F715" s="10"/>
    </row>
    <row r="716" spans="1:6" x14ac:dyDescent="0.25">
      <c r="A716" s="16"/>
      <c r="B716" s="10"/>
      <c r="C716" s="10"/>
      <c r="D716" s="12"/>
      <c r="E716" s="10"/>
      <c r="F716" s="10"/>
    </row>
    <row r="717" spans="1:6" x14ac:dyDescent="0.25">
      <c r="A717" s="16"/>
      <c r="B717" s="10"/>
      <c r="C717" s="10"/>
      <c r="D717" s="12"/>
      <c r="E717" s="10"/>
      <c r="F717" s="10"/>
    </row>
    <row r="718" spans="1:6" x14ac:dyDescent="0.25">
      <c r="A718" s="16"/>
      <c r="B718" s="10"/>
      <c r="C718" s="10"/>
      <c r="D718" s="12"/>
      <c r="E718" s="10"/>
      <c r="F718" s="10"/>
    </row>
    <row r="719" spans="1:6" x14ac:dyDescent="0.25">
      <c r="A719" s="16"/>
      <c r="B719" s="10"/>
      <c r="C719" s="10"/>
      <c r="D719" s="12"/>
      <c r="E719" s="10"/>
      <c r="F719" s="10"/>
    </row>
    <row r="720" spans="1:6" x14ac:dyDescent="0.25">
      <c r="A720" s="16"/>
      <c r="B720" s="10"/>
      <c r="C720" s="10"/>
      <c r="D720" s="12"/>
      <c r="E720" s="10"/>
      <c r="F720" s="10"/>
    </row>
    <row r="721" spans="1:6" x14ac:dyDescent="0.25">
      <c r="A721" s="16"/>
      <c r="B721" s="10"/>
      <c r="C721" s="10"/>
      <c r="D721" s="12"/>
      <c r="E721" s="10"/>
      <c r="F721" s="10"/>
    </row>
    <row r="722" spans="1:6" x14ac:dyDescent="0.25">
      <c r="A722" s="16"/>
      <c r="B722" s="10"/>
      <c r="C722" s="10"/>
      <c r="D722" s="12"/>
      <c r="E722" s="10"/>
      <c r="F722" s="10"/>
    </row>
    <row r="723" spans="1:6" x14ac:dyDescent="0.25">
      <c r="A723" s="16"/>
      <c r="B723" s="10"/>
      <c r="C723" s="10"/>
      <c r="D723" s="12"/>
      <c r="E723" s="10"/>
      <c r="F723" s="10"/>
    </row>
    <row r="724" spans="1:6" x14ac:dyDescent="0.25">
      <c r="A724" s="16"/>
      <c r="B724" s="10"/>
      <c r="C724" s="10"/>
      <c r="D724" s="12"/>
      <c r="E724" s="10"/>
      <c r="F724" s="10"/>
    </row>
    <row r="725" spans="1:6" x14ac:dyDescent="0.25">
      <c r="A725" s="16"/>
      <c r="B725" s="10"/>
      <c r="C725" s="10"/>
      <c r="D725" s="12"/>
      <c r="E725" s="10"/>
      <c r="F725" s="10"/>
    </row>
    <row r="726" spans="1:6" x14ac:dyDescent="0.25">
      <c r="A726" s="16"/>
      <c r="B726" s="10"/>
      <c r="C726" s="10"/>
      <c r="D726" s="12"/>
      <c r="E726" s="10"/>
      <c r="F726" s="10"/>
    </row>
    <row r="727" spans="1:6" x14ac:dyDescent="0.25">
      <c r="A727" s="16"/>
      <c r="B727" s="10"/>
      <c r="C727" s="10"/>
      <c r="D727" s="12"/>
      <c r="E727" s="10"/>
      <c r="F727" s="10"/>
    </row>
    <row r="728" spans="1:6" x14ac:dyDescent="0.25">
      <c r="A728" s="16"/>
      <c r="B728" s="10"/>
      <c r="C728" s="10"/>
      <c r="D728" s="12"/>
      <c r="E728" s="10"/>
      <c r="F728" s="10"/>
    </row>
    <row r="729" spans="1:6" x14ac:dyDescent="0.25">
      <c r="A729" s="16"/>
      <c r="B729" s="10"/>
      <c r="C729" s="10"/>
      <c r="D729" s="12"/>
      <c r="E729" s="10"/>
      <c r="F729" s="10"/>
    </row>
    <row r="730" spans="1:6" x14ac:dyDescent="0.25">
      <c r="A730" s="16"/>
      <c r="B730" s="10"/>
      <c r="C730" s="10"/>
      <c r="D730" s="12"/>
      <c r="E730" s="10"/>
      <c r="F730" s="10"/>
    </row>
    <row r="731" spans="1:6" x14ac:dyDescent="0.25">
      <c r="A731" s="16"/>
      <c r="B731" s="10"/>
      <c r="C731" s="10"/>
      <c r="D731" s="12"/>
      <c r="E731" s="10"/>
      <c r="F731" s="10"/>
    </row>
    <row r="732" spans="1:6" x14ac:dyDescent="0.25">
      <c r="A732" s="16"/>
      <c r="B732" s="10"/>
      <c r="C732" s="10"/>
      <c r="D732" s="12"/>
      <c r="E732" s="10"/>
      <c r="F732" s="10"/>
    </row>
    <row r="733" spans="1:6" x14ac:dyDescent="0.25">
      <c r="A733" s="16"/>
      <c r="B733" s="10"/>
      <c r="C733" s="10"/>
      <c r="D733" s="12"/>
      <c r="E733" s="10"/>
      <c r="F733" s="10"/>
    </row>
    <row r="734" spans="1:6" x14ac:dyDescent="0.25">
      <c r="A734" s="16"/>
      <c r="B734" s="10"/>
      <c r="C734" s="10"/>
      <c r="D734" s="12"/>
      <c r="E734" s="10"/>
      <c r="F734" s="10"/>
    </row>
    <row r="735" spans="1:6" x14ac:dyDescent="0.25">
      <c r="A735" s="16"/>
      <c r="B735" s="10"/>
      <c r="C735" s="10"/>
      <c r="D735" s="12"/>
      <c r="E735" s="10"/>
      <c r="F735" s="10"/>
    </row>
    <row r="736" spans="1:6" x14ac:dyDescent="0.25">
      <c r="A736" s="16"/>
      <c r="B736" s="10"/>
      <c r="C736" s="10"/>
      <c r="D736" s="12"/>
      <c r="E736" s="10"/>
      <c r="F736" s="10"/>
    </row>
    <row r="737" spans="1:6" x14ac:dyDescent="0.25">
      <c r="A737" s="16"/>
      <c r="B737" s="10"/>
      <c r="C737" s="10"/>
      <c r="D737" s="12"/>
      <c r="E737" s="10"/>
      <c r="F737" s="10"/>
    </row>
    <row r="738" spans="1:6" x14ac:dyDescent="0.25">
      <c r="A738" s="16"/>
      <c r="B738" s="10"/>
      <c r="C738" s="10"/>
      <c r="D738" s="12"/>
      <c r="E738" s="10"/>
      <c r="F738" s="10"/>
    </row>
    <row r="739" spans="1:6" x14ac:dyDescent="0.25">
      <c r="A739" s="16"/>
      <c r="B739" s="10"/>
      <c r="C739" s="10"/>
      <c r="D739" s="12"/>
      <c r="E739" s="10"/>
      <c r="F739" s="10"/>
    </row>
    <row r="740" spans="1:6" x14ac:dyDescent="0.25">
      <c r="A740" s="16"/>
      <c r="B740" s="10"/>
      <c r="C740" s="10"/>
      <c r="D740" s="12"/>
      <c r="E740" s="10"/>
      <c r="F740" s="10"/>
    </row>
    <row r="741" spans="1:6" x14ac:dyDescent="0.25">
      <c r="A741" s="16"/>
      <c r="B741" s="10"/>
      <c r="C741" s="10"/>
      <c r="D741" s="12"/>
      <c r="E741" s="10"/>
      <c r="F741" s="10"/>
    </row>
    <row r="742" spans="1:6" x14ac:dyDescent="0.25">
      <c r="A742" s="16"/>
      <c r="B742" s="10"/>
      <c r="C742" s="10"/>
      <c r="D742" s="12"/>
      <c r="E742" s="10"/>
      <c r="F742" s="10"/>
    </row>
    <row r="743" spans="1:6" x14ac:dyDescent="0.25">
      <c r="A743" s="16"/>
      <c r="B743" s="10"/>
      <c r="C743" s="10"/>
      <c r="D743" s="12"/>
      <c r="E743" s="10"/>
      <c r="F743" s="10"/>
    </row>
    <row r="744" spans="1:6" x14ac:dyDescent="0.25">
      <c r="A744" s="16"/>
      <c r="B744" s="10"/>
      <c r="C744" s="10"/>
      <c r="D744" s="12"/>
      <c r="E744" s="10"/>
      <c r="F744" s="10"/>
    </row>
    <row r="745" spans="1:6" x14ac:dyDescent="0.25">
      <c r="A745" s="16"/>
      <c r="B745" s="10"/>
      <c r="C745" s="10"/>
      <c r="D745" s="12"/>
      <c r="E745" s="10"/>
      <c r="F745" s="10"/>
    </row>
    <row r="746" spans="1:6" x14ac:dyDescent="0.25">
      <c r="A746" s="16"/>
      <c r="B746" s="10"/>
      <c r="C746" s="10"/>
      <c r="D746" s="12"/>
      <c r="E746" s="10"/>
      <c r="F746" s="10"/>
    </row>
    <row r="747" spans="1:6" x14ac:dyDescent="0.25">
      <c r="A747" s="16"/>
      <c r="B747" s="10"/>
      <c r="C747" s="10"/>
      <c r="D747" s="12"/>
      <c r="E747" s="10"/>
      <c r="F747" s="10"/>
    </row>
    <row r="748" spans="1:6" x14ac:dyDescent="0.25">
      <c r="A748" s="16"/>
      <c r="B748" s="10"/>
      <c r="C748" s="10"/>
      <c r="D748" s="12"/>
      <c r="E748" s="10"/>
      <c r="F748" s="10"/>
    </row>
    <row r="749" spans="1:6" x14ac:dyDescent="0.25">
      <c r="A749" s="16"/>
      <c r="B749" s="10"/>
      <c r="C749" s="10"/>
      <c r="D749" s="12"/>
      <c r="E749" s="10"/>
      <c r="F749" s="10"/>
    </row>
    <row r="750" spans="1:6" x14ac:dyDescent="0.25">
      <c r="A750" s="16"/>
      <c r="B750" s="10"/>
      <c r="C750" s="10"/>
      <c r="D750" s="12"/>
      <c r="E750" s="10"/>
      <c r="F750" s="10"/>
    </row>
    <row r="751" spans="1:6" x14ac:dyDescent="0.25">
      <c r="A751" s="16"/>
      <c r="B751" s="10"/>
      <c r="C751" s="10"/>
      <c r="D751" s="12"/>
      <c r="E751" s="10"/>
      <c r="F751" s="10"/>
    </row>
    <row r="752" spans="1:6" x14ac:dyDescent="0.25">
      <c r="A752" s="16"/>
      <c r="B752" s="10"/>
      <c r="C752" s="10"/>
      <c r="D752" s="12"/>
      <c r="E752" s="10"/>
      <c r="F752" s="10"/>
    </row>
    <row r="753" spans="1:6" x14ac:dyDescent="0.25">
      <c r="A753" s="16"/>
      <c r="B753" s="10"/>
      <c r="C753" s="10"/>
      <c r="D753" s="12"/>
      <c r="E753" s="10"/>
      <c r="F753" s="10"/>
    </row>
    <row r="754" spans="1:6" x14ac:dyDescent="0.25">
      <c r="A754" s="16"/>
      <c r="B754" s="10"/>
      <c r="C754" s="10"/>
      <c r="D754" s="12"/>
      <c r="E754" s="10"/>
      <c r="F754" s="10"/>
    </row>
    <row r="755" spans="1:6" x14ac:dyDescent="0.25">
      <c r="A755" s="16"/>
      <c r="B755" s="10"/>
      <c r="C755" s="10"/>
      <c r="D755" s="12"/>
      <c r="E755" s="10"/>
      <c r="F755" s="10"/>
    </row>
    <row r="756" spans="1:6" x14ac:dyDescent="0.25">
      <c r="A756" s="16"/>
      <c r="B756" s="10"/>
      <c r="C756" s="10"/>
      <c r="D756" s="12"/>
      <c r="E756" s="10"/>
      <c r="F756" s="10"/>
    </row>
    <row r="757" spans="1:6" x14ac:dyDescent="0.25">
      <c r="A757" s="16"/>
      <c r="B757" s="10"/>
      <c r="C757" s="10"/>
      <c r="D757" s="12"/>
      <c r="E757" s="10"/>
      <c r="F757" s="10"/>
    </row>
    <row r="758" spans="1:6" x14ac:dyDescent="0.25">
      <c r="A758" s="16"/>
      <c r="B758" s="10"/>
      <c r="C758" s="10"/>
      <c r="D758" s="12"/>
      <c r="E758" s="10"/>
      <c r="F758" s="10"/>
    </row>
    <row r="759" spans="1:6" x14ac:dyDescent="0.25">
      <c r="A759" s="16"/>
      <c r="B759" s="10"/>
      <c r="C759" s="10"/>
      <c r="D759" s="12"/>
      <c r="E759" s="10"/>
      <c r="F759" s="10"/>
    </row>
    <row r="760" spans="1:6" x14ac:dyDescent="0.25">
      <c r="A760" s="16"/>
      <c r="B760" s="10"/>
      <c r="C760" s="10"/>
      <c r="D760" s="12"/>
      <c r="E760" s="10"/>
      <c r="F760" s="10"/>
    </row>
    <row r="761" spans="1:6" x14ac:dyDescent="0.25">
      <c r="A761" s="16"/>
      <c r="B761" s="10"/>
      <c r="C761" s="10"/>
      <c r="D761" s="12"/>
      <c r="E761" s="10"/>
      <c r="F761" s="10"/>
    </row>
    <row r="762" spans="1:6" x14ac:dyDescent="0.25">
      <c r="A762" s="16"/>
      <c r="B762" s="10"/>
      <c r="C762" s="10"/>
      <c r="D762" s="12"/>
      <c r="E762" s="10"/>
      <c r="F762" s="10"/>
    </row>
    <row r="763" spans="1:6" x14ac:dyDescent="0.25">
      <c r="A763" s="16"/>
      <c r="B763" s="10"/>
      <c r="C763" s="10"/>
      <c r="D763" s="12"/>
      <c r="E763" s="10"/>
      <c r="F763" s="10"/>
    </row>
    <row r="764" spans="1:6" x14ac:dyDescent="0.25">
      <c r="A764" s="16"/>
      <c r="B764" s="10"/>
      <c r="C764" s="10"/>
      <c r="D764" s="12"/>
      <c r="E764" s="10"/>
      <c r="F764" s="10"/>
    </row>
    <row r="765" spans="1:6" x14ac:dyDescent="0.25">
      <c r="A765" s="16"/>
      <c r="B765" s="10"/>
      <c r="C765" s="10"/>
      <c r="D765" s="12"/>
      <c r="E765" s="10"/>
      <c r="F765" s="10"/>
    </row>
    <row r="766" spans="1:6" x14ac:dyDescent="0.25">
      <c r="A766" s="16"/>
      <c r="B766" s="10"/>
      <c r="C766" s="10"/>
      <c r="D766" s="12"/>
      <c r="E766" s="10"/>
      <c r="F766" s="10"/>
    </row>
    <row r="767" spans="1:6" x14ac:dyDescent="0.25">
      <c r="A767" s="16"/>
      <c r="B767" s="10"/>
      <c r="C767" s="10"/>
      <c r="D767" s="12"/>
      <c r="E767" s="10"/>
      <c r="F767" s="10"/>
    </row>
    <row r="768" spans="1:6" x14ac:dyDescent="0.25">
      <c r="A768" s="16"/>
      <c r="B768" s="10"/>
      <c r="C768" s="10"/>
      <c r="D768" s="12"/>
      <c r="E768" s="10"/>
      <c r="F768" s="10"/>
    </row>
    <row r="769" spans="1:6" x14ac:dyDescent="0.25">
      <c r="A769" s="16"/>
      <c r="B769" s="10"/>
      <c r="C769" s="10"/>
      <c r="D769" s="12"/>
      <c r="E769" s="10"/>
      <c r="F769" s="10"/>
    </row>
    <row r="770" spans="1:6" x14ac:dyDescent="0.25">
      <c r="A770" s="16"/>
      <c r="B770" s="10"/>
      <c r="C770" s="10"/>
      <c r="D770" s="12"/>
      <c r="E770" s="10"/>
      <c r="F770" s="10"/>
    </row>
    <row r="771" spans="1:6" x14ac:dyDescent="0.25">
      <c r="A771" s="16"/>
      <c r="B771" s="10"/>
      <c r="C771" s="10"/>
      <c r="D771" s="12"/>
      <c r="E771" s="10"/>
      <c r="F771" s="10"/>
    </row>
    <row r="772" spans="1:6" x14ac:dyDescent="0.25">
      <c r="A772" s="16"/>
      <c r="B772" s="10"/>
      <c r="C772" s="10"/>
      <c r="D772" s="12"/>
      <c r="E772" s="10"/>
      <c r="F772" s="10"/>
    </row>
    <row r="773" spans="1:6" x14ac:dyDescent="0.25">
      <c r="A773" s="16"/>
      <c r="B773" s="10"/>
      <c r="C773" s="10"/>
      <c r="D773" s="12"/>
      <c r="E773" s="10"/>
      <c r="F773" s="10"/>
    </row>
    <row r="774" spans="1:6" x14ac:dyDescent="0.25">
      <c r="A774" s="16"/>
      <c r="B774" s="10"/>
      <c r="C774" s="10"/>
      <c r="D774" s="12"/>
      <c r="E774" s="10"/>
      <c r="F774" s="10"/>
    </row>
    <row r="775" spans="1:6" x14ac:dyDescent="0.25">
      <c r="A775" s="16"/>
      <c r="B775" s="10"/>
      <c r="C775" s="10"/>
      <c r="D775" s="12"/>
      <c r="E775" s="10"/>
      <c r="F775" s="10"/>
    </row>
    <row r="776" spans="1:6" x14ac:dyDescent="0.25">
      <c r="A776" s="16"/>
      <c r="B776" s="10"/>
      <c r="C776" s="10"/>
      <c r="D776" s="12"/>
      <c r="E776" s="10"/>
      <c r="F776" s="10"/>
    </row>
    <row r="777" spans="1:6" x14ac:dyDescent="0.25">
      <c r="A777" s="16"/>
      <c r="B777" s="10"/>
      <c r="C777" s="10"/>
      <c r="D777" s="12"/>
      <c r="E777" s="10"/>
      <c r="F777" s="10"/>
    </row>
    <row r="778" spans="1:6" x14ac:dyDescent="0.25">
      <c r="A778" s="16"/>
      <c r="B778" s="10"/>
      <c r="C778" s="10"/>
      <c r="D778" s="12"/>
      <c r="E778" s="10"/>
      <c r="F778" s="10"/>
    </row>
    <row r="779" spans="1:6" x14ac:dyDescent="0.25">
      <c r="A779" s="16"/>
      <c r="B779" s="10"/>
      <c r="C779" s="10"/>
      <c r="D779" s="12"/>
      <c r="E779" s="10"/>
      <c r="F779" s="10"/>
    </row>
    <row r="780" spans="1:6" x14ac:dyDescent="0.25">
      <c r="A780" s="16"/>
      <c r="B780" s="10"/>
      <c r="C780" s="10"/>
      <c r="D780" s="12"/>
      <c r="E780" s="10"/>
      <c r="F780" s="10"/>
    </row>
    <row r="781" spans="1:6" x14ac:dyDescent="0.25">
      <c r="A781" s="16"/>
      <c r="B781" s="10"/>
      <c r="C781" s="10"/>
      <c r="D781" s="12"/>
      <c r="E781" s="10"/>
      <c r="F781" s="10"/>
    </row>
    <row r="782" spans="1:6" x14ac:dyDescent="0.25">
      <c r="A782" s="16"/>
      <c r="B782" s="10"/>
      <c r="C782" s="10"/>
      <c r="D782" s="12"/>
      <c r="E782" s="10"/>
      <c r="F782" s="10"/>
    </row>
    <row r="783" spans="1:6" x14ac:dyDescent="0.25">
      <c r="A783" s="16"/>
      <c r="B783" s="10"/>
      <c r="C783" s="10"/>
      <c r="D783" s="12"/>
      <c r="E783" s="10"/>
      <c r="F783" s="10"/>
    </row>
    <row r="784" spans="1:6" x14ac:dyDescent="0.25">
      <c r="A784" s="16"/>
      <c r="B784" s="10"/>
      <c r="C784" s="10"/>
      <c r="D784" s="12"/>
      <c r="E784" s="10"/>
      <c r="F784" s="10"/>
    </row>
    <row r="785" spans="1:6" x14ac:dyDescent="0.25">
      <c r="A785" s="16"/>
      <c r="B785" s="10"/>
      <c r="C785" s="10"/>
      <c r="D785" s="12"/>
      <c r="E785" s="10"/>
      <c r="F785" s="10"/>
    </row>
    <row r="786" spans="1:6" x14ac:dyDescent="0.25">
      <c r="A786" s="16"/>
      <c r="B786" s="10"/>
      <c r="C786" s="10"/>
      <c r="D786" s="12"/>
      <c r="E786" s="10"/>
      <c r="F786" s="10"/>
    </row>
    <row r="787" spans="1:6" x14ac:dyDescent="0.25">
      <c r="A787" s="16"/>
      <c r="B787" s="10"/>
      <c r="C787" s="10"/>
      <c r="D787" s="12"/>
      <c r="E787" s="10"/>
      <c r="F787" s="10"/>
    </row>
    <row r="788" spans="1:6" x14ac:dyDescent="0.25">
      <c r="A788" s="16"/>
      <c r="B788" s="10"/>
      <c r="C788" s="10"/>
      <c r="D788" s="12"/>
      <c r="E788" s="10"/>
      <c r="F788" s="10"/>
    </row>
    <row r="789" spans="1:6" x14ac:dyDescent="0.25">
      <c r="A789" s="16"/>
      <c r="B789" s="10"/>
      <c r="C789" s="10"/>
      <c r="D789" s="12"/>
      <c r="E789" s="10"/>
      <c r="F789" s="10"/>
    </row>
    <row r="790" spans="1:6" x14ac:dyDescent="0.25">
      <c r="A790" s="16"/>
      <c r="B790" s="10"/>
      <c r="C790" s="10"/>
      <c r="D790" s="12"/>
      <c r="E790" s="10"/>
      <c r="F790" s="10"/>
    </row>
    <row r="791" spans="1:6" x14ac:dyDescent="0.25">
      <c r="A791" s="16"/>
      <c r="B791" s="10"/>
      <c r="C791" s="10"/>
      <c r="D791" s="12"/>
      <c r="E791" s="10"/>
      <c r="F791" s="10"/>
    </row>
    <row r="792" spans="1:6" x14ac:dyDescent="0.25">
      <c r="A792" s="16"/>
      <c r="B792" s="10"/>
      <c r="C792" s="10"/>
      <c r="D792" s="12"/>
      <c r="E792" s="10"/>
      <c r="F792" s="10"/>
    </row>
    <row r="793" spans="1:6" x14ac:dyDescent="0.25">
      <c r="A793" s="16"/>
      <c r="B793" s="10"/>
      <c r="C793" s="10"/>
      <c r="D793" s="12"/>
      <c r="E793" s="10"/>
      <c r="F793" s="10"/>
    </row>
    <row r="794" spans="1:6" x14ac:dyDescent="0.25">
      <c r="A794" s="16"/>
      <c r="B794" s="10"/>
      <c r="C794" s="10"/>
      <c r="D794" s="12"/>
      <c r="E794" s="10"/>
      <c r="F794" s="10"/>
    </row>
    <row r="795" spans="1:6" x14ac:dyDescent="0.25">
      <c r="A795" s="16"/>
      <c r="B795" s="10"/>
      <c r="C795" s="10"/>
      <c r="D795" s="12"/>
      <c r="E795" s="10"/>
      <c r="F795" s="10"/>
    </row>
    <row r="796" spans="1:6" x14ac:dyDescent="0.25">
      <c r="A796" s="16"/>
      <c r="B796" s="10"/>
      <c r="C796" s="10"/>
      <c r="D796" s="12"/>
      <c r="E796" s="10"/>
      <c r="F796" s="10"/>
    </row>
    <row r="797" spans="1:6" x14ac:dyDescent="0.25">
      <c r="A797" s="16"/>
      <c r="B797" s="10"/>
      <c r="C797" s="10"/>
      <c r="D797" s="12"/>
      <c r="E797" s="10"/>
      <c r="F797" s="10"/>
    </row>
    <row r="798" spans="1:6" x14ac:dyDescent="0.25">
      <c r="A798" s="16"/>
      <c r="B798" s="10"/>
      <c r="C798" s="10"/>
      <c r="D798" s="12"/>
      <c r="E798" s="10"/>
      <c r="F798" s="10"/>
    </row>
    <row r="799" spans="1:6" x14ac:dyDescent="0.25">
      <c r="A799" s="16"/>
      <c r="B799" s="10"/>
      <c r="C799" s="10"/>
      <c r="D799" s="12"/>
      <c r="E799" s="10"/>
      <c r="F799" s="10"/>
    </row>
    <row r="800" spans="1:6" x14ac:dyDescent="0.25">
      <c r="A800" s="16"/>
      <c r="B800" s="10"/>
      <c r="C800" s="10"/>
      <c r="D800" s="12"/>
      <c r="E800" s="10"/>
      <c r="F800" s="10"/>
    </row>
    <row r="801" spans="1:6" x14ac:dyDescent="0.25">
      <c r="A801" s="16"/>
      <c r="B801" s="10"/>
      <c r="C801" s="10"/>
      <c r="D801" s="12"/>
      <c r="E801" s="10"/>
      <c r="F801" s="10"/>
    </row>
    <row r="802" spans="1:6" x14ac:dyDescent="0.25">
      <c r="A802" s="16"/>
      <c r="B802" s="10"/>
      <c r="C802" s="10"/>
      <c r="D802" s="12"/>
      <c r="E802" s="10"/>
      <c r="F802" s="10"/>
    </row>
    <row r="803" spans="1:6" x14ac:dyDescent="0.25">
      <c r="A803" s="16"/>
      <c r="B803" s="10"/>
      <c r="C803" s="10"/>
      <c r="D803" s="12"/>
      <c r="E803" s="10"/>
      <c r="F803" s="10"/>
    </row>
    <row r="804" spans="1:6" x14ac:dyDescent="0.25">
      <c r="A804" s="16"/>
      <c r="B804" s="10"/>
      <c r="C804" s="10"/>
      <c r="D804" s="12"/>
      <c r="E804" s="10"/>
      <c r="F804" s="10"/>
    </row>
    <row r="805" spans="1:6" x14ac:dyDescent="0.25">
      <c r="A805" s="16"/>
      <c r="B805" s="10"/>
      <c r="C805" s="10"/>
      <c r="D805" s="12"/>
      <c r="E805" s="10"/>
      <c r="F805" s="10"/>
    </row>
    <row r="806" spans="1:6" x14ac:dyDescent="0.25">
      <c r="A806" s="16"/>
      <c r="B806" s="10"/>
      <c r="C806" s="10"/>
      <c r="D806" s="12"/>
      <c r="E806" s="10"/>
      <c r="F806" s="10"/>
    </row>
    <row r="807" spans="1:6" x14ac:dyDescent="0.25">
      <c r="A807" s="16"/>
      <c r="B807" s="10"/>
      <c r="C807" s="10"/>
      <c r="D807" s="12"/>
      <c r="E807" s="10"/>
      <c r="F807" s="10"/>
    </row>
    <row r="808" spans="1:6" x14ac:dyDescent="0.25">
      <c r="A808" s="16"/>
      <c r="B808" s="10"/>
      <c r="C808" s="10"/>
      <c r="D808" s="12"/>
      <c r="E808" s="10"/>
      <c r="F808" s="10"/>
    </row>
    <row r="809" spans="1:6" x14ac:dyDescent="0.25">
      <c r="A809" s="16"/>
      <c r="B809" s="10"/>
      <c r="C809" s="10"/>
      <c r="D809" s="12"/>
      <c r="E809" s="10"/>
      <c r="F809" s="10"/>
    </row>
    <row r="810" spans="1:6" x14ac:dyDescent="0.25">
      <c r="A810" s="16"/>
      <c r="B810" s="10"/>
      <c r="C810" s="10"/>
      <c r="D810" s="12"/>
      <c r="E810" s="10"/>
      <c r="F810" s="10"/>
    </row>
    <row r="811" spans="1:6" x14ac:dyDescent="0.25">
      <c r="A811" s="16"/>
      <c r="B811" s="10"/>
      <c r="C811" s="10"/>
      <c r="D811" s="12"/>
      <c r="E811" s="10"/>
      <c r="F811" s="10"/>
    </row>
    <row r="812" spans="1:6" x14ac:dyDescent="0.25">
      <c r="A812" s="16"/>
      <c r="B812" s="10"/>
      <c r="C812" s="10"/>
      <c r="D812" s="12"/>
      <c r="E812" s="10"/>
      <c r="F812" s="10"/>
    </row>
    <row r="813" spans="1:6" x14ac:dyDescent="0.25">
      <c r="A813" s="16"/>
      <c r="B813" s="10"/>
      <c r="C813" s="10"/>
      <c r="D813" s="12"/>
      <c r="E813" s="10"/>
      <c r="F813" s="10"/>
    </row>
    <row r="814" spans="1:6" x14ac:dyDescent="0.25">
      <c r="A814" s="16"/>
      <c r="B814" s="10"/>
      <c r="C814" s="10"/>
      <c r="D814" s="12"/>
      <c r="E814" s="10"/>
      <c r="F814" s="10"/>
    </row>
    <row r="815" spans="1:6" x14ac:dyDescent="0.25">
      <c r="A815" s="16"/>
      <c r="B815" s="10"/>
      <c r="C815" s="10"/>
      <c r="D815" s="12"/>
      <c r="E815" s="10"/>
      <c r="F815" s="10"/>
    </row>
    <row r="816" spans="1:6" x14ac:dyDescent="0.25">
      <c r="A816" s="16"/>
      <c r="B816" s="10"/>
      <c r="C816" s="10"/>
      <c r="D816" s="12"/>
      <c r="E816" s="10"/>
      <c r="F816" s="10"/>
    </row>
    <row r="817" spans="1:6" x14ac:dyDescent="0.25">
      <c r="A817" s="16"/>
      <c r="B817" s="10"/>
      <c r="C817" s="10"/>
      <c r="D817" s="12"/>
      <c r="E817" s="10"/>
      <c r="F817" s="10"/>
    </row>
    <row r="818" spans="1:6" x14ac:dyDescent="0.25">
      <c r="A818" s="16"/>
      <c r="B818" s="10"/>
      <c r="C818" s="10"/>
      <c r="D818" s="12"/>
      <c r="E818" s="10"/>
      <c r="F818" s="10"/>
    </row>
    <row r="819" spans="1:6" x14ac:dyDescent="0.25">
      <c r="A819" s="16"/>
      <c r="B819" s="10"/>
      <c r="C819" s="10"/>
      <c r="D819" s="12"/>
      <c r="E819" s="10"/>
      <c r="F819" s="10"/>
    </row>
    <row r="820" spans="1:6" x14ac:dyDescent="0.25">
      <c r="A820" s="16"/>
      <c r="B820" s="10"/>
      <c r="C820" s="10"/>
      <c r="D820" s="12"/>
      <c r="E820" s="10"/>
      <c r="F820" s="10"/>
    </row>
    <row r="821" spans="1:6" x14ac:dyDescent="0.25">
      <c r="A821" s="16"/>
      <c r="B821" s="10"/>
      <c r="C821" s="10"/>
      <c r="D821" s="12"/>
      <c r="E821" s="10"/>
      <c r="F821" s="10"/>
    </row>
    <row r="822" spans="1:6" x14ac:dyDescent="0.25">
      <c r="A822" s="16"/>
      <c r="B822" s="10"/>
      <c r="C822" s="10"/>
      <c r="D822" s="12"/>
      <c r="E822" s="10"/>
      <c r="F822" s="10"/>
    </row>
    <row r="823" spans="1:6" x14ac:dyDescent="0.25">
      <c r="A823" s="16"/>
      <c r="B823" s="10"/>
      <c r="C823" s="10"/>
      <c r="D823" s="12"/>
      <c r="E823" s="10"/>
      <c r="F823" s="10"/>
    </row>
    <row r="824" spans="1:6" x14ac:dyDescent="0.25">
      <c r="A824" s="16"/>
      <c r="B824" s="10"/>
      <c r="C824" s="10"/>
      <c r="D824" s="12"/>
      <c r="E824" s="10"/>
      <c r="F824" s="10"/>
    </row>
    <row r="825" spans="1:6" x14ac:dyDescent="0.25">
      <c r="A825" s="16"/>
      <c r="B825" s="10"/>
      <c r="C825" s="10"/>
      <c r="D825" s="12"/>
      <c r="E825" s="10"/>
      <c r="F825" s="10"/>
    </row>
    <row r="826" spans="1:6" x14ac:dyDescent="0.25">
      <c r="A826" s="16"/>
      <c r="B826" s="10"/>
      <c r="C826" s="10"/>
      <c r="D826" s="12"/>
      <c r="E826" s="10"/>
      <c r="F826" s="10"/>
    </row>
    <row r="827" spans="1:6" x14ac:dyDescent="0.25">
      <c r="A827" s="16"/>
      <c r="B827" s="10"/>
      <c r="C827" s="10"/>
      <c r="D827" s="12"/>
      <c r="E827" s="10"/>
      <c r="F827" s="10"/>
    </row>
    <row r="828" spans="1:6" x14ac:dyDescent="0.25">
      <c r="A828" s="16"/>
      <c r="B828" s="10"/>
      <c r="C828" s="10"/>
      <c r="D828" s="12"/>
      <c r="E828" s="10"/>
      <c r="F828" s="10"/>
    </row>
    <row r="829" spans="1:6" x14ac:dyDescent="0.25">
      <c r="A829" s="16"/>
      <c r="B829" s="10"/>
      <c r="C829" s="10"/>
      <c r="D829" s="12"/>
      <c r="E829" s="10"/>
      <c r="F829" s="10"/>
    </row>
    <row r="830" spans="1:6" x14ac:dyDescent="0.25">
      <c r="A830" s="16"/>
      <c r="B830" s="10"/>
      <c r="C830" s="10"/>
      <c r="D830" s="12"/>
      <c r="E830" s="10"/>
      <c r="F830" s="10"/>
    </row>
    <row r="831" spans="1:6" x14ac:dyDescent="0.25">
      <c r="A831" s="16"/>
      <c r="B831" s="10"/>
      <c r="C831" s="10"/>
      <c r="D831" s="12"/>
      <c r="E831" s="10"/>
      <c r="F831" s="10"/>
    </row>
    <row r="832" spans="1:6" x14ac:dyDescent="0.25">
      <c r="A832" s="16"/>
      <c r="B832" s="10"/>
      <c r="C832" s="10"/>
      <c r="D832" s="12"/>
      <c r="E832" s="10"/>
      <c r="F832" s="10"/>
    </row>
    <row r="833" spans="1:6" x14ac:dyDescent="0.25">
      <c r="A833" s="16"/>
      <c r="B833" s="10"/>
      <c r="C833" s="10"/>
      <c r="D833" s="12"/>
      <c r="E833" s="10"/>
      <c r="F833" s="10"/>
    </row>
    <row r="834" spans="1:6" x14ac:dyDescent="0.25">
      <c r="A834" s="16"/>
      <c r="B834" s="10"/>
      <c r="C834" s="10"/>
      <c r="D834" s="12"/>
      <c r="E834" s="10"/>
      <c r="F834" s="10"/>
    </row>
    <row r="835" spans="1:6" x14ac:dyDescent="0.25">
      <c r="A835" s="16"/>
      <c r="B835" s="10"/>
      <c r="C835" s="10"/>
      <c r="D835" s="12"/>
      <c r="E835" s="10"/>
      <c r="F835" s="10"/>
    </row>
    <row r="836" spans="1:6" x14ac:dyDescent="0.25">
      <c r="A836" s="16"/>
      <c r="B836" s="10"/>
      <c r="C836" s="10"/>
      <c r="D836" s="12"/>
      <c r="E836" s="10"/>
      <c r="F836" s="10"/>
    </row>
    <row r="837" spans="1:6" x14ac:dyDescent="0.25">
      <c r="A837" s="16"/>
      <c r="B837" s="10"/>
      <c r="C837" s="10"/>
      <c r="D837" s="12"/>
      <c r="E837" s="10"/>
      <c r="F837" s="10"/>
    </row>
    <row r="838" spans="1:6" x14ac:dyDescent="0.25">
      <c r="A838" s="16"/>
      <c r="B838" s="10"/>
      <c r="C838" s="10"/>
      <c r="D838" s="12"/>
      <c r="E838" s="10"/>
      <c r="F838" s="10"/>
    </row>
    <row r="839" spans="1:6" x14ac:dyDescent="0.25">
      <c r="A839" s="16"/>
      <c r="B839" s="10"/>
      <c r="C839" s="10"/>
      <c r="D839" s="12"/>
      <c r="E839" s="10"/>
      <c r="F839" s="10"/>
    </row>
    <row r="840" spans="1:6" x14ac:dyDescent="0.25">
      <c r="A840" s="16"/>
      <c r="B840" s="10"/>
      <c r="C840" s="10"/>
      <c r="D840" s="12"/>
      <c r="E840" s="10"/>
      <c r="F840" s="10"/>
    </row>
    <row r="841" spans="1:6" x14ac:dyDescent="0.25">
      <c r="A841" s="16"/>
      <c r="B841" s="10"/>
      <c r="C841" s="10"/>
      <c r="D841" s="12"/>
      <c r="E841" s="10"/>
      <c r="F841" s="10"/>
    </row>
    <row r="842" spans="1:6" x14ac:dyDescent="0.25">
      <c r="A842" s="16"/>
      <c r="B842" s="10"/>
      <c r="C842" s="10"/>
      <c r="D842" s="12"/>
      <c r="E842" s="10"/>
      <c r="F842" s="10"/>
    </row>
    <row r="843" spans="1:6" x14ac:dyDescent="0.25">
      <c r="A843" s="16"/>
      <c r="B843" s="10"/>
      <c r="C843" s="10"/>
      <c r="D843" s="12"/>
      <c r="E843" s="10"/>
      <c r="F843" s="10"/>
    </row>
    <row r="844" spans="1:6" x14ac:dyDescent="0.25">
      <c r="A844" s="16"/>
      <c r="B844" s="10"/>
      <c r="C844" s="10"/>
      <c r="D844" s="12"/>
      <c r="E844" s="10"/>
      <c r="F844" s="10"/>
    </row>
    <row r="845" spans="1:6" x14ac:dyDescent="0.25">
      <c r="A845" s="16"/>
      <c r="B845" s="10"/>
      <c r="C845" s="10"/>
      <c r="D845" s="12"/>
      <c r="E845" s="10"/>
      <c r="F845" s="10"/>
    </row>
    <row r="846" spans="1:6" x14ac:dyDescent="0.25">
      <c r="A846" s="16"/>
      <c r="B846" s="10"/>
      <c r="C846" s="10"/>
      <c r="D846" s="12"/>
      <c r="E846" s="10"/>
      <c r="F846" s="10"/>
    </row>
    <row r="847" spans="1:6" x14ac:dyDescent="0.25">
      <c r="A847" s="16"/>
      <c r="B847" s="10"/>
      <c r="C847" s="10"/>
      <c r="D847" s="12"/>
      <c r="E847" s="10"/>
      <c r="F847" s="10"/>
    </row>
    <row r="848" spans="1:6" x14ac:dyDescent="0.25">
      <c r="A848" s="16"/>
      <c r="B848" s="10"/>
      <c r="C848" s="10"/>
      <c r="D848" s="12"/>
      <c r="E848" s="10"/>
      <c r="F848" s="10"/>
    </row>
    <row r="849" spans="1:6" x14ac:dyDescent="0.25">
      <c r="A849" s="16"/>
      <c r="B849" s="10"/>
      <c r="C849" s="10"/>
      <c r="D849" s="12"/>
      <c r="E849" s="10"/>
      <c r="F849" s="10"/>
    </row>
    <row r="850" spans="1:6" x14ac:dyDescent="0.25">
      <c r="A850" s="16"/>
      <c r="B850" s="10"/>
      <c r="C850" s="10"/>
      <c r="D850" s="12"/>
      <c r="E850" s="10"/>
      <c r="F850" s="10"/>
    </row>
    <row r="851" spans="1:6" x14ac:dyDescent="0.25">
      <c r="A851" s="16"/>
      <c r="B851" s="10"/>
      <c r="C851" s="10"/>
      <c r="D851" s="12"/>
      <c r="E851" s="10"/>
      <c r="F851" s="10"/>
    </row>
    <row r="852" spans="1:6" x14ac:dyDescent="0.25">
      <c r="A852" s="16"/>
      <c r="B852" s="10"/>
      <c r="C852" s="10"/>
      <c r="D852" s="12"/>
      <c r="E852" s="10"/>
      <c r="F852" s="10"/>
    </row>
    <row r="853" spans="1:6" x14ac:dyDescent="0.25">
      <c r="A853" s="16"/>
      <c r="B853" s="10"/>
      <c r="C853" s="10"/>
      <c r="D853" s="12"/>
      <c r="E853" s="10"/>
      <c r="F853" s="10"/>
    </row>
    <row r="854" spans="1:6" x14ac:dyDescent="0.25">
      <c r="A854" s="16"/>
      <c r="B854" s="10"/>
      <c r="C854" s="10"/>
      <c r="D854" s="12"/>
      <c r="E854" s="10"/>
      <c r="F854" s="10"/>
    </row>
    <row r="855" spans="1:6" x14ac:dyDescent="0.25">
      <c r="A855" s="16"/>
      <c r="B855" s="10"/>
      <c r="C855" s="10"/>
      <c r="D855" s="12"/>
      <c r="E855" s="10"/>
      <c r="F855" s="10"/>
    </row>
    <row r="856" spans="1:6" x14ac:dyDescent="0.25">
      <c r="A856" s="16"/>
      <c r="B856" s="10"/>
      <c r="C856" s="10"/>
      <c r="D856" s="12"/>
      <c r="E856" s="10"/>
      <c r="F856" s="10"/>
    </row>
    <row r="857" spans="1:6" x14ac:dyDescent="0.25">
      <c r="A857" s="16"/>
      <c r="B857" s="10"/>
      <c r="C857" s="10"/>
      <c r="D857" s="12"/>
      <c r="E857" s="10"/>
      <c r="F857" s="10"/>
    </row>
    <row r="858" spans="1:6" x14ac:dyDescent="0.25">
      <c r="A858" s="16"/>
      <c r="B858" s="10"/>
      <c r="C858" s="10"/>
      <c r="D858" s="12"/>
      <c r="E858" s="10"/>
      <c r="F858" s="10"/>
    </row>
    <row r="859" spans="1:6" x14ac:dyDescent="0.25">
      <c r="A859" s="16"/>
      <c r="B859" s="10"/>
      <c r="C859" s="10"/>
      <c r="D859" s="12"/>
      <c r="E859" s="10"/>
      <c r="F859" s="10"/>
    </row>
    <row r="860" spans="1:6" x14ac:dyDescent="0.25">
      <c r="A860" s="16"/>
      <c r="B860" s="10"/>
      <c r="C860" s="10"/>
      <c r="D860" s="12"/>
      <c r="E860" s="10"/>
      <c r="F860" s="10"/>
    </row>
    <row r="861" spans="1:6" x14ac:dyDescent="0.25">
      <c r="A861" s="16"/>
      <c r="B861" s="10"/>
      <c r="C861" s="10"/>
      <c r="D861" s="12"/>
      <c r="E861" s="10"/>
      <c r="F861" s="10"/>
    </row>
    <row r="862" spans="1:6" x14ac:dyDescent="0.25">
      <c r="A862" s="16"/>
      <c r="B862" s="10"/>
      <c r="C862" s="10"/>
      <c r="D862" s="12"/>
      <c r="E862" s="10"/>
      <c r="F862" s="10"/>
    </row>
    <row r="863" spans="1:6" x14ac:dyDescent="0.25">
      <c r="A863" s="16"/>
      <c r="B863" s="10"/>
      <c r="C863" s="10"/>
      <c r="D863" s="12"/>
      <c r="E863" s="10"/>
      <c r="F863" s="10"/>
    </row>
    <row r="864" spans="1:6" x14ac:dyDescent="0.25">
      <c r="A864" s="16"/>
      <c r="B864" s="10"/>
      <c r="C864" s="10"/>
      <c r="D864" s="12"/>
      <c r="E864" s="10"/>
      <c r="F864" s="10"/>
    </row>
    <row r="865" spans="1:6" x14ac:dyDescent="0.25">
      <c r="A865" s="16"/>
      <c r="B865" s="10"/>
      <c r="C865" s="10"/>
      <c r="D865" s="12"/>
      <c r="E865" s="10"/>
      <c r="F865" s="10"/>
    </row>
    <row r="866" spans="1:6" x14ac:dyDescent="0.25">
      <c r="A866" s="16"/>
      <c r="B866" s="10"/>
      <c r="C866" s="10"/>
      <c r="D866" s="12"/>
      <c r="E866" s="10"/>
      <c r="F866" s="10"/>
    </row>
    <row r="867" spans="1:6" x14ac:dyDescent="0.25">
      <c r="A867" s="16"/>
      <c r="B867" s="10"/>
      <c r="C867" s="10"/>
      <c r="D867" s="12"/>
      <c r="E867" s="10"/>
      <c r="F867" s="10"/>
    </row>
    <row r="868" spans="1:6" x14ac:dyDescent="0.25">
      <c r="A868" s="16"/>
      <c r="B868" s="10"/>
      <c r="C868" s="10"/>
      <c r="D868" s="12"/>
      <c r="E868" s="10"/>
      <c r="F868" s="10"/>
    </row>
    <row r="869" spans="1:6" x14ac:dyDescent="0.25">
      <c r="A869" s="16"/>
      <c r="B869" s="10"/>
      <c r="C869" s="10"/>
      <c r="D869" s="12"/>
      <c r="E869" s="10"/>
      <c r="F869" s="10"/>
    </row>
    <row r="870" spans="1:6" x14ac:dyDescent="0.25">
      <c r="A870" s="16"/>
      <c r="B870" s="10"/>
      <c r="C870" s="10"/>
      <c r="D870" s="12"/>
      <c r="E870" s="10"/>
      <c r="F870" s="10"/>
    </row>
    <row r="871" spans="1:6" x14ac:dyDescent="0.25">
      <c r="A871" s="16"/>
      <c r="B871" s="10"/>
      <c r="C871" s="10"/>
      <c r="D871" s="12"/>
      <c r="E871" s="10"/>
      <c r="F871" s="10"/>
    </row>
    <row r="872" spans="1:6" x14ac:dyDescent="0.25">
      <c r="A872" s="16"/>
      <c r="B872" s="10"/>
      <c r="C872" s="10"/>
      <c r="D872" s="12"/>
      <c r="E872" s="10"/>
      <c r="F872" s="10"/>
    </row>
    <row r="873" spans="1:6" x14ac:dyDescent="0.25">
      <c r="A873" s="16"/>
      <c r="B873" s="10"/>
      <c r="C873" s="10"/>
      <c r="D873" s="12"/>
      <c r="E873" s="10"/>
      <c r="F873" s="10"/>
    </row>
    <row r="874" spans="1:6" x14ac:dyDescent="0.25">
      <c r="A874" s="16"/>
      <c r="B874" s="10"/>
      <c r="C874" s="10"/>
      <c r="D874" s="12"/>
      <c r="E874" s="10"/>
      <c r="F874" s="10"/>
    </row>
    <row r="875" spans="1:6" x14ac:dyDescent="0.25">
      <c r="A875" s="16"/>
      <c r="B875" s="10"/>
      <c r="C875" s="10"/>
      <c r="D875" s="12"/>
      <c r="E875" s="10"/>
      <c r="F875" s="10"/>
    </row>
    <row r="876" spans="1:6" x14ac:dyDescent="0.25">
      <c r="A876" s="16"/>
      <c r="B876" s="10"/>
      <c r="C876" s="10"/>
      <c r="D876" s="12"/>
      <c r="E876" s="10"/>
      <c r="F876" s="10"/>
    </row>
    <row r="877" spans="1:6" x14ac:dyDescent="0.25">
      <c r="A877" s="16"/>
      <c r="B877" s="10"/>
      <c r="C877" s="10"/>
      <c r="D877" s="12"/>
      <c r="E877" s="10"/>
      <c r="F877" s="10"/>
    </row>
    <row r="878" spans="1:6" x14ac:dyDescent="0.25">
      <c r="A878" s="16"/>
      <c r="B878" s="10"/>
      <c r="C878" s="10"/>
      <c r="D878" s="12"/>
      <c r="E878" s="10"/>
      <c r="F878" s="10"/>
    </row>
    <row r="879" spans="1:6" x14ac:dyDescent="0.25">
      <c r="A879" s="16"/>
      <c r="B879" s="10"/>
      <c r="C879" s="10"/>
      <c r="D879" s="12"/>
      <c r="E879" s="10"/>
      <c r="F879" s="10"/>
    </row>
    <row r="880" spans="1:6" x14ac:dyDescent="0.25">
      <c r="A880" s="16"/>
      <c r="B880" s="10"/>
      <c r="C880" s="10"/>
      <c r="D880" s="12"/>
      <c r="E880" s="10"/>
      <c r="F880" s="10"/>
    </row>
    <row r="881" spans="1:6" x14ac:dyDescent="0.25">
      <c r="A881" s="16"/>
      <c r="B881" s="10"/>
      <c r="C881" s="10"/>
      <c r="D881" s="12"/>
      <c r="E881" s="10"/>
      <c r="F881" s="10"/>
    </row>
    <row r="882" spans="1:6" x14ac:dyDescent="0.25">
      <c r="A882" s="16"/>
      <c r="B882" s="10"/>
      <c r="C882" s="10"/>
      <c r="D882" s="12"/>
      <c r="E882" s="10"/>
      <c r="F882" s="10"/>
    </row>
    <row r="883" spans="1:6" x14ac:dyDescent="0.25">
      <c r="A883" s="16"/>
      <c r="B883" s="10"/>
      <c r="C883" s="10"/>
      <c r="D883" s="12"/>
      <c r="E883" s="10"/>
      <c r="F883" s="10"/>
    </row>
    <row r="884" spans="1:6" x14ac:dyDescent="0.25">
      <c r="A884" s="16"/>
      <c r="B884" s="10"/>
      <c r="C884" s="10"/>
      <c r="D884" s="12"/>
      <c r="E884" s="10"/>
      <c r="F884" s="10"/>
    </row>
    <row r="885" spans="1:6" x14ac:dyDescent="0.25">
      <c r="A885" s="16"/>
      <c r="B885" s="10"/>
      <c r="C885" s="10"/>
      <c r="D885" s="12"/>
      <c r="E885" s="10"/>
      <c r="F885" s="10"/>
    </row>
    <row r="886" spans="1:6" x14ac:dyDescent="0.25">
      <c r="A886" s="16"/>
      <c r="B886" s="10"/>
      <c r="C886" s="10"/>
      <c r="D886" s="12"/>
      <c r="E886" s="10"/>
      <c r="F886" s="10"/>
    </row>
    <row r="887" spans="1:6" x14ac:dyDescent="0.25">
      <c r="A887" s="16"/>
      <c r="B887" s="10"/>
      <c r="C887" s="10"/>
      <c r="D887" s="12"/>
      <c r="E887" s="10"/>
      <c r="F887" s="10"/>
    </row>
    <row r="888" spans="1:6" x14ac:dyDescent="0.25">
      <c r="A888" s="16"/>
      <c r="B888" s="10"/>
      <c r="C888" s="10"/>
      <c r="D888" s="12"/>
      <c r="E888" s="10"/>
      <c r="F888" s="10"/>
    </row>
    <row r="889" spans="1:6" x14ac:dyDescent="0.25">
      <c r="A889" s="16"/>
      <c r="B889" s="10"/>
      <c r="C889" s="10"/>
      <c r="D889" s="12"/>
      <c r="E889" s="10"/>
      <c r="F889" s="10"/>
    </row>
    <row r="890" spans="1:6" x14ac:dyDescent="0.25">
      <c r="A890" s="16"/>
      <c r="B890" s="10"/>
      <c r="C890" s="10"/>
      <c r="D890" s="12"/>
      <c r="E890" s="10"/>
      <c r="F890" s="10"/>
    </row>
    <row r="891" spans="1:6" x14ac:dyDescent="0.25">
      <c r="A891" s="16"/>
      <c r="B891" s="10"/>
      <c r="C891" s="10"/>
      <c r="D891" s="12"/>
      <c r="E891" s="10"/>
      <c r="F891" s="10"/>
    </row>
    <row r="892" spans="1:6" x14ac:dyDescent="0.25">
      <c r="A892" s="16"/>
      <c r="B892" s="10"/>
      <c r="C892" s="10"/>
      <c r="D892" s="12"/>
      <c r="E892" s="10"/>
      <c r="F892" s="10"/>
    </row>
    <row r="893" spans="1:6" x14ac:dyDescent="0.25">
      <c r="A893" s="16"/>
      <c r="B893" s="10"/>
      <c r="C893" s="10"/>
      <c r="D893" s="12"/>
      <c r="E893" s="10"/>
      <c r="F893" s="10"/>
    </row>
    <row r="894" spans="1:6" x14ac:dyDescent="0.25">
      <c r="A894" s="16"/>
      <c r="B894" s="10"/>
      <c r="C894" s="10"/>
      <c r="D894" s="12"/>
      <c r="E894" s="10"/>
      <c r="F894" s="10"/>
    </row>
    <row r="895" spans="1:6" x14ac:dyDescent="0.25">
      <c r="A895" s="16"/>
      <c r="B895" s="10"/>
      <c r="C895" s="10"/>
      <c r="D895" s="12"/>
      <c r="E895" s="10"/>
      <c r="F895" s="10"/>
    </row>
    <row r="896" spans="1:6" x14ac:dyDescent="0.25">
      <c r="A896" s="16"/>
      <c r="B896" s="10"/>
      <c r="C896" s="10"/>
      <c r="D896" s="12"/>
      <c r="E896" s="10"/>
      <c r="F896" s="10"/>
    </row>
    <row r="897" spans="1:6" x14ac:dyDescent="0.25">
      <c r="A897" s="16"/>
      <c r="B897" s="10"/>
      <c r="C897" s="10"/>
      <c r="D897" s="12"/>
      <c r="E897" s="10"/>
      <c r="F897" s="10"/>
    </row>
    <row r="898" spans="1:6" x14ac:dyDescent="0.25">
      <c r="A898" s="16"/>
      <c r="B898" s="10"/>
      <c r="C898" s="10"/>
      <c r="D898" s="12"/>
      <c r="E898" s="10"/>
      <c r="F898" s="10"/>
    </row>
    <row r="899" spans="1:6" x14ac:dyDescent="0.25">
      <c r="A899" s="16"/>
      <c r="B899" s="10"/>
      <c r="C899" s="10"/>
      <c r="D899" s="12"/>
      <c r="E899" s="10"/>
      <c r="F899" s="10"/>
    </row>
    <row r="900" spans="1:6" x14ac:dyDescent="0.25">
      <c r="A900" s="16"/>
      <c r="B900" s="10"/>
      <c r="C900" s="10"/>
      <c r="D900" s="12"/>
      <c r="E900" s="10"/>
      <c r="F900" s="10"/>
    </row>
    <row r="901" spans="1:6" x14ac:dyDescent="0.25">
      <c r="A901" s="16"/>
      <c r="B901" s="10"/>
      <c r="C901" s="10"/>
      <c r="D901" s="12"/>
      <c r="E901" s="10"/>
      <c r="F901" s="10"/>
    </row>
    <row r="902" spans="1:6" x14ac:dyDescent="0.25">
      <c r="A902" s="16"/>
      <c r="B902" s="10"/>
      <c r="C902" s="10"/>
      <c r="D902" s="12"/>
      <c r="E902" s="10"/>
      <c r="F902" s="10"/>
    </row>
    <row r="903" spans="1:6" x14ac:dyDescent="0.25">
      <c r="A903" s="16"/>
      <c r="B903" s="10"/>
      <c r="C903" s="10"/>
      <c r="D903" s="12"/>
      <c r="E903" s="10"/>
      <c r="F903" s="10"/>
    </row>
    <row r="904" spans="1:6" x14ac:dyDescent="0.25">
      <c r="A904" s="16"/>
      <c r="B904" s="10"/>
      <c r="C904" s="10"/>
      <c r="D904" s="12"/>
      <c r="E904" s="10"/>
      <c r="F904" s="10"/>
    </row>
    <row r="905" spans="1:6" x14ac:dyDescent="0.25">
      <c r="A905" s="16"/>
      <c r="B905" s="10"/>
      <c r="C905" s="10"/>
      <c r="D905" s="12"/>
      <c r="E905" s="10"/>
      <c r="F905" s="10"/>
    </row>
    <row r="906" spans="1:6" x14ac:dyDescent="0.25">
      <c r="A906" s="16"/>
      <c r="B906" s="10"/>
      <c r="C906" s="10"/>
      <c r="D906" s="12"/>
      <c r="E906" s="10"/>
      <c r="F906" s="10"/>
    </row>
    <row r="907" spans="1:6" x14ac:dyDescent="0.25">
      <c r="A907" s="16"/>
      <c r="B907" s="10"/>
      <c r="C907" s="10"/>
      <c r="D907" s="12"/>
      <c r="E907" s="10"/>
      <c r="F907" s="10"/>
    </row>
    <row r="908" spans="1:6" x14ac:dyDescent="0.25">
      <c r="A908" s="16"/>
      <c r="B908" s="10"/>
      <c r="C908" s="10"/>
      <c r="D908" s="12"/>
      <c r="E908" s="10"/>
      <c r="F908" s="10"/>
    </row>
    <row r="909" spans="1:6" x14ac:dyDescent="0.25">
      <c r="A909" s="16"/>
      <c r="B909" s="10"/>
      <c r="C909" s="10"/>
      <c r="D909" s="12"/>
      <c r="E909" s="10"/>
      <c r="F909" s="10"/>
    </row>
    <row r="910" spans="1:6" x14ac:dyDescent="0.25">
      <c r="A910" s="16"/>
      <c r="B910" s="10"/>
      <c r="C910" s="10"/>
      <c r="D910" s="12"/>
      <c r="E910" s="10"/>
      <c r="F910" s="10"/>
    </row>
    <row r="911" spans="1:6" x14ac:dyDescent="0.25">
      <c r="A911" s="16"/>
      <c r="B911" s="10"/>
      <c r="C911" s="10"/>
      <c r="D911" s="12"/>
      <c r="E911" s="10"/>
      <c r="F911" s="10"/>
    </row>
    <row r="912" spans="1:6" x14ac:dyDescent="0.25">
      <c r="A912" s="16"/>
      <c r="B912" s="10"/>
      <c r="C912" s="10"/>
      <c r="D912" s="12"/>
      <c r="E912" s="10"/>
      <c r="F912" s="10"/>
    </row>
    <row r="913" spans="1:6" x14ac:dyDescent="0.25">
      <c r="A913" s="16"/>
      <c r="B913" s="10"/>
      <c r="C913" s="10"/>
      <c r="D913" s="12"/>
      <c r="E913" s="10"/>
      <c r="F913" s="10"/>
    </row>
    <row r="914" spans="1:6" x14ac:dyDescent="0.25">
      <c r="A914" s="16"/>
      <c r="B914" s="10"/>
      <c r="C914" s="10"/>
      <c r="D914" s="12"/>
      <c r="E914" s="10"/>
      <c r="F914" s="10"/>
    </row>
    <row r="915" spans="1:6" x14ac:dyDescent="0.25">
      <c r="A915" s="16"/>
      <c r="B915" s="10"/>
      <c r="C915" s="10"/>
      <c r="D915" s="12"/>
      <c r="E915" s="10"/>
      <c r="F915" s="10"/>
    </row>
    <row r="916" spans="1:6" x14ac:dyDescent="0.25">
      <c r="A916" s="16"/>
      <c r="B916" s="10"/>
      <c r="C916" s="10"/>
      <c r="D916" s="12"/>
      <c r="E916" s="10"/>
      <c r="F916" s="10"/>
    </row>
    <row r="917" spans="1:6" x14ac:dyDescent="0.25">
      <c r="A917" s="16"/>
      <c r="B917" s="10"/>
      <c r="C917" s="10"/>
      <c r="D917" s="12"/>
      <c r="E917" s="10"/>
      <c r="F917" s="10"/>
    </row>
    <row r="918" spans="1:6" x14ac:dyDescent="0.25">
      <c r="A918" s="16"/>
      <c r="B918" s="10"/>
      <c r="C918" s="10"/>
      <c r="D918" s="12"/>
      <c r="E918" s="10"/>
      <c r="F918" s="10"/>
    </row>
    <row r="919" spans="1:6" x14ac:dyDescent="0.25">
      <c r="A919" s="16"/>
      <c r="B919" s="10"/>
      <c r="C919" s="10"/>
      <c r="D919" s="12"/>
      <c r="E919" s="10"/>
      <c r="F919" s="10"/>
    </row>
    <row r="920" spans="1:6" x14ac:dyDescent="0.25">
      <c r="A920" s="16"/>
      <c r="B920" s="10"/>
      <c r="C920" s="10"/>
      <c r="D920" s="12"/>
      <c r="E920" s="10"/>
      <c r="F920" s="10"/>
    </row>
    <row r="921" spans="1:6" x14ac:dyDescent="0.25">
      <c r="A921" s="16"/>
      <c r="B921" s="10"/>
      <c r="C921" s="10"/>
      <c r="D921" s="12"/>
      <c r="E921" s="10"/>
      <c r="F921" s="10"/>
    </row>
    <row r="922" spans="1:6" x14ac:dyDescent="0.25">
      <c r="A922" s="16"/>
      <c r="B922" s="10"/>
      <c r="C922" s="10"/>
      <c r="D922" s="12"/>
      <c r="E922" s="10"/>
      <c r="F922" s="10"/>
    </row>
    <row r="923" spans="1:6" x14ac:dyDescent="0.25">
      <c r="A923" s="16"/>
      <c r="B923" s="10"/>
      <c r="C923" s="10"/>
      <c r="D923" s="12"/>
      <c r="E923" s="10"/>
      <c r="F923" s="10"/>
    </row>
    <row r="924" spans="1:6" x14ac:dyDescent="0.25">
      <c r="A924" s="16"/>
      <c r="B924" s="10"/>
      <c r="C924" s="10"/>
      <c r="D924" s="12"/>
      <c r="E924" s="10"/>
      <c r="F924" s="10"/>
    </row>
    <row r="925" spans="1:6" x14ac:dyDescent="0.25">
      <c r="A925" s="16"/>
      <c r="B925" s="10"/>
      <c r="C925" s="10"/>
      <c r="D925" s="12"/>
      <c r="E925" s="10"/>
      <c r="F925" s="10"/>
    </row>
    <row r="926" spans="1:6" x14ac:dyDescent="0.25">
      <c r="A926" s="16"/>
      <c r="B926" s="10"/>
      <c r="C926" s="10"/>
      <c r="D926" s="12"/>
      <c r="E926" s="10"/>
      <c r="F926" s="10"/>
    </row>
    <row r="927" spans="1:6" x14ac:dyDescent="0.25">
      <c r="A927" s="16"/>
      <c r="B927" s="10"/>
      <c r="C927" s="10"/>
      <c r="D927" s="12"/>
      <c r="E927" s="10"/>
      <c r="F927" s="10"/>
    </row>
    <row r="928" spans="1:6" x14ac:dyDescent="0.25">
      <c r="A928" s="16"/>
      <c r="B928" s="10"/>
      <c r="C928" s="10"/>
      <c r="D928" s="12"/>
      <c r="E928" s="10"/>
      <c r="F928" s="10"/>
    </row>
    <row r="929" spans="1:6" x14ac:dyDescent="0.25">
      <c r="A929" s="16"/>
      <c r="B929" s="10"/>
      <c r="C929" s="10"/>
      <c r="D929" s="12"/>
      <c r="E929" s="10"/>
      <c r="F929" s="10"/>
    </row>
    <row r="930" spans="1:6" x14ac:dyDescent="0.25">
      <c r="A930" s="16"/>
      <c r="B930" s="10"/>
      <c r="C930" s="10"/>
      <c r="D930" s="12"/>
      <c r="E930" s="10"/>
      <c r="F930" s="10"/>
    </row>
    <row r="931" spans="1:6" x14ac:dyDescent="0.25">
      <c r="A931" s="16"/>
      <c r="B931" s="10"/>
      <c r="C931" s="10"/>
      <c r="D931" s="12"/>
      <c r="E931" s="10"/>
      <c r="F931" s="10"/>
    </row>
    <row r="932" spans="1:6" x14ac:dyDescent="0.25">
      <c r="A932" s="16"/>
      <c r="B932" s="10"/>
      <c r="C932" s="10"/>
      <c r="D932" s="12"/>
      <c r="E932" s="10"/>
      <c r="F932" s="10"/>
    </row>
    <row r="933" spans="1:6" x14ac:dyDescent="0.25">
      <c r="A933" s="16"/>
      <c r="B933" s="10"/>
      <c r="C933" s="10"/>
      <c r="D933" s="12"/>
      <c r="E933" s="10"/>
      <c r="F933" s="10"/>
    </row>
    <row r="934" spans="1:6" x14ac:dyDescent="0.25">
      <c r="A934" s="16"/>
      <c r="B934" s="10"/>
      <c r="C934" s="10"/>
      <c r="D934" s="12"/>
      <c r="E934" s="10"/>
      <c r="F934" s="10"/>
    </row>
    <row r="935" spans="1:6" x14ac:dyDescent="0.25">
      <c r="A935" s="16"/>
      <c r="B935" s="10"/>
      <c r="C935" s="10"/>
      <c r="D935" s="12"/>
      <c r="E935" s="10"/>
      <c r="F935" s="10"/>
    </row>
    <row r="936" spans="1:6" x14ac:dyDescent="0.25">
      <c r="A936" s="16"/>
      <c r="B936" s="10"/>
      <c r="C936" s="10"/>
      <c r="D936" s="12"/>
      <c r="E936" s="10"/>
      <c r="F936" s="10"/>
    </row>
    <row r="937" spans="1:6" x14ac:dyDescent="0.25">
      <c r="A937" s="16"/>
      <c r="B937" s="10"/>
      <c r="C937" s="10"/>
      <c r="D937" s="12"/>
      <c r="E937" s="10"/>
      <c r="F937" s="10"/>
    </row>
    <row r="938" spans="1:6" x14ac:dyDescent="0.25">
      <c r="A938" s="16"/>
      <c r="B938" s="10"/>
      <c r="C938" s="10"/>
      <c r="D938" s="12"/>
      <c r="E938" s="10"/>
      <c r="F938" s="10"/>
    </row>
    <row r="939" spans="1:6" x14ac:dyDescent="0.25">
      <c r="A939" s="16"/>
      <c r="B939" s="10"/>
      <c r="C939" s="10"/>
      <c r="D939" s="12"/>
      <c r="E939" s="10"/>
      <c r="F939" s="10"/>
    </row>
    <row r="940" spans="1:6" x14ac:dyDescent="0.25">
      <c r="A940" s="16"/>
      <c r="B940" s="10"/>
      <c r="C940" s="10"/>
      <c r="D940" s="12"/>
      <c r="E940" s="10"/>
      <c r="F940" s="10"/>
    </row>
    <row r="941" spans="1:6" x14ac:dyDescent="0.25">
      <c r="A941" s="16"/>
      <c r="B941" s="10"/>
      <c r="C941" s="10"/>
      <c r="D941" s="12"/>
      <c r="E941" s="10"/>
      <c r="F941" s="10"/>
    </row>
    <row r="942" spans="1:6" x14ac:dyDescent="0.25">
      <c r="A942" s="16"/>
      <c r="B942" s="10"/>
      <c r="C942" s="10"/>
      <c r="D942" s="12"/>
      <c r="E942" s="10"/>
      <c r="F942" s="10"/>
    </row>
    <row r="943" spans="1:6" x14ac:dyDescent="0.25">
      <c r="A943" s="16"/>
      <c r="B943" s="10"/>
      <c r="C943" s="10"/>
      <c r="D943" s="12"/>
      <c r="E943" s="10"/>
      <c r="F943" s="10"/>
    </row>
    <row r="944" spans="1:6" x14ac:dyDescent="0.25">
      <c r="A944" s="16"/>
      <c r="B944" s="10"/>
      <c r="C944" s="10"/>
      <c r="D944" s="12"/>
      <c r="E944" s="10"/>
      <c r="F944" s="10"/>
    </row>
    <row r="945" spans="1:6" x14ac:dyDescent="0.25">
      <c r="A945" s="16"/>
      <c r="B945" s="10"/>
      <c r="C945" s="10"/>
      <c r="D945" s="12"/>
      <c r="E945" s="10"/>
      <c r="F945" s="10"/>
    </row>
    <row r="946" spans="1:6" x14ac:dyDescent="0.25">
      <c r="A946" s="16"/>
      <c r="B946" s="10"/>
      <c r="C946" s="10"/>
      <c r="D946" s="12"/>
      <c r="E946" s="10"/>
      <c r="F946" s="10"/>
    </row>
    <row r="947" spans="1:6" x14ac:dyDescent="0.25">
      <c r="A947" s="16"/>
      <c r="B947" s="10"/>
      <c r="C947" s="10"/>
      <c r="D947" s="12"/>
      <c r="E947" s="10"/>
      <c r="F947" s="10"/>
    </row>
    <row r="948" spans="1:6" x14ac:dyDescent="0.25">
      <c r="A948" s="16"/>
      <c r="B948" s="10"/>
      <c r="C948" s="10"/>
      <c r="D948" s="12"/>
      <c r="E948" s="10"/>
      <c r="F948" s="10"/>
    </row>
    <row r="949" spans="1:6" x14ac:dyDescent="0.25">
      <c r="A949" s="16"/>
      <c r="B949" s="10"/>
      <c r="C949" s="10"/>
      <c r="D949" s="12"/>
      <c r="E949" s="10"/>
      <c r="F949" s="10"/>
    </row>
    <row r="950" spans="1:6" x14ac:dyDescent="0.25">
      <c r="A950" s="16"/>
      <c r="B950" s="10"/>
      <c r="C950" s="10"/>
      <c r="D950" s="12"/>
      <c r="E950" s="10"/>
      <c r="F950" s="10"/>
    </row>
    <row r="951" spans="1:6" x14ac:dyDescent="0.25">
      <c r="A951" s="16"/>
      <c r="B951" s="10"/>
      <c r="C951" s="10"/>
      <c r="D951" s="12"/>
      <c r="E951" s="10"/>
      <c r="F951" s="10"/>
    </row>
    <row r="952" spans="1:6" x14ac:dyDescent="0.25">
      <c r="A952" s="16"/>
      <c r="B952" s="10"/>
      <c r="C952" s="10"/>
      <c r="D952" s="12"/>
      <c r="E952" s="10"/>
      <c r="F952" s="10"/>
    </row>
    <row r="953" spans="1:6" x14ac:dyDescent="0.25">
      <c r="A953" s="16"/>
      <c r="B953" s="10"/>
      <c r="C953" s="10"/>
      <c r="D953" s="12"/>
      <c r="E953" s="10"/>
      <c r="F953" s="10"/>
    </row>
    <row r="954" spans="1:6" x14ac:dyDescent="0.25">
      <c r="A954" s="16"/>
      <c r="B954" s="10"/>
      <c r="C954" s="10"/>
      <c r="D954" s="12"/>
      <c r="E954" s="10"/>
      <c r="F954" s="10"/>
    </row>
    <row r="955" spans="1:6" x14ac:dyDescent="0.25">
      <c r="A955" s="16"/>
      <c r="B955" s="10"/>
      <c r="C955" s="10"/>
      <c r="D955" s="12"/>
      <c r="E955" s="10"/>
      <c r="F955" s="10"/>
    </row>
    <row r="956" spans="1:6" x14ac:dyDescent="0.25">
      <c r="A956" s="16"/>
      <c r="B956" s="10"/>
      <c r="C956" s="10"/>
      <c r="D956" s="12"/>
      <c r="E956" s="10"/>
      <c r="F956" s="10"/>
    </row>
    <row r="957" spans="1:6" x14ac:dyDescent="0.25">
      <c r="A957" s="16"/>
      <c r="B957" s="10"/>
      <c r="C957" s="10"/>
      <c r="D957" s="12"/>
      <c r="E957" s="10"/>
      <c r="F957" s="10"/>
    </row>
    <row r="958" spans="1:6" x14ac:dyDescent="0.25">
      <c r="A958" s="16"/>
      <c r="B958" s="10"/>
      <c r="C958" s="10"/>
      <c r="D958" s="12"/>
      <c r="E958" s="10"/>
      <c r="F958" s="10"/>
    </row>
    <row r="959" spans="1:6" x14ac:dyDescent="0.25">
      <c r="A959" s="16"/>
      <c r="B959" s="10"/>
      <c r="C959" s="10"/>
      <c r="D959" s="12"/>
      <c r="E959" s="10"/>
      <c r="F959" s="10"/>
    </row>
    <row r="960" spans="1:6" x14ac:dyDescent="0.25">
      <c r="A960" s="16"/>
      <c r="B960" s="10"/>
      <c r="C960" s="10"/>
      <c r="D960" s="12"/>
      <c r="E960" s="10"/>
      <c r="F960" s="10"/>
    </row>
    <row r="961" spans="1:6" x14ac:dyDescent="0.25">
      <c r="A961" s="16"/>
      <c r="B961" s="10"/>
      <c r="C961" s="10"/>
      <c r="D961" s="12"/>
      <c r="E961" s="10"/>
      <c r="F961" s="10"/>
    </row>
    <row r="962" spans="1:6" x14ac:dyDescent="0.25">
      <c r="A962" s="16"/>
      <c r="B962" s="10"/>
      <c r="C962" s="10"/>
      <c r="D962" s="12"/>
      <c r="E962" s="10"/>
      <c r="F962" s="10"/>
    </row>
    <row r="963" spans="1:6" x14ac:dyDescent="0.25">
      <c r="A963" s="16"/>
      <c r="B963" s="10"/>
      <c r="C963" s="10"/>
      <c r="D963" s="12"/>
      <c r="E963" s="10"/>
      <c r="F963" s="10"/>
    </row>
    <row r="964" spans="1:6" x14ac:dyDescent="0.25">
      <c r="A964" s="16"/>
      <c r="B964" s="10"/>
      <c r="C964" s="10"/>
      <c r="D964" s="12"/>
      <c r="E964" s="10"/>
      <c r="F964" s="10"/>
    </row>
    <row r="965" spans="1:6" x14ac:dyDescent="0.25">
      <c r="A965" s="16"/>
      <c r="B965" s="10"/>
      <c r="C965" s="10"/>
      <c r="D965" s="12"/>
      <c r="E965" s="10"/>
      <c r="F965" s="10"/>
    </row>
    <row r="966" spans="1:6" x14ac:dyDescent="0.25">
      <c r="A966" s="16"/>
      <c r="B966" s="10"/>
      <c r="C966" s="10"/>
      <c r="D966" s="12"/>
      <c r="E966" s="10"/>
      <c r="F966" s="10"/>
    </row>
    <row r="967" spans="1:6" x14ac:dyDescent="0.25">
      <c r="A967" s="16"/>
      <c r="B967" s="10"/>
      <c r="C967" s="10"/>
      <c r="D967" s="12"/>
      <c r="E967" s="10"/>
      <c r="F967" s="10"/>
    </row>
    <row r="968" spans="1:6" x14ac:dyDescent="0.25">
      <c r="A968" s="16"/>
      <c r="B968" s="10"/>
      <c r="C968" s="10"/>
      <c r="D968" s="12"/>
      <c r="E968" s="10"/>
      <c r="F968" s="10"/>
    </row>
    <row r="969" spans="1:6" x14ac:dyDescent="0.25">
      <c r="A969" s="16"/>
      <c r="B969" s="10"/>
      <c r="C969" s="10"/>
      <c r="D969" s="12"/>
      <c r="E969" s="10"/>
      <c r="F969" s="10"/>
    </row>
    <row r="970" spans="1:6" x14ac:dyDescent="0.25">
      <c r="A970" s="16"/>
      <c r="B970" s="10"/>
      <c r="C970" s="10"/>
      <c r="D970" s="12"/>
      <c r="E970" s="10"/>
      <c r="F970" s="10"/>
    </row>
    <row r="971" spans="1:6" x14ac:dyDescent="0.25">
      <c r="A971" s="16"/>
      <c r="B971" s="10"/>
      <c r="C971" s="10"/>
      <c r="D971" s="12"/>
      <c r="E971" s="10"/>
      <c r="F971" s="10"/>
    </row>
    <row r="972" spans="1:6" x14ac:dyDescent="0.25">
      <c r="A972" s="16"/>
      <c r="B972" s="10"/>
      <c r="C972" s="10"/>
      <c r="D972" s="12"/>
      <c r="E972" s="10"/>
      <c r="F972" s="10"/>
    </row>
    <row r="973" spans="1:6" x14ac:dyDescent="0.25">
      <c r="A973" s="16"/>
      <c r="B973" s="10"/>
      <c r="C973" s="10"/>
      <c r="D973" s="12"/>
      <c r="E973" s="10"/>
      <c r="F973" s="10"/>
    </row>
    <row r="974" spans="1:6" x14ac:dyDescent="0.25">
      <c r="A974" s="16"/>
      <c r="B974" s="10"/>
      <c r="C974" s="10"/>
      <c r="D974" s="12"/>
      <c r="E974" s="10"/>
      <c r="F974" s="10"/>
    </row>
    <row r="975" spans="1:6" x14ac:dyDescent="0.25">
      <c r="A975" s="16"/>
      <c r="B975" s="10"/>
      <c r="C975" s="10"/>
      <c r="D975" s="12"/>
      <c r="E975" s="10"/>
      <c r="F975" s="10"/>
    </row>
    <row r="976" spans="1:6" x14ac:dyDescent="0.25">
      <c r="A976" s="16"/>
      <c r="B976" s="10"/>
      <c r="C976" s="10"/>
      <c r="D976" s="12"/>
      <c r="E976" s="10"/>
      <c r="F976" s="10"/>
    </row>
    <row r="977" spans="1:6" x14ac:dyDescent="0.25">
      <c r="A977" s="16"/>
      <c r="B977" s="10"/>
      <c r="C977" s="10"/>
      <c r="D977" s="12"/>
      <c r="E977" s="10"/>
      <c r="F977" s="10"/>
    </row>
    <row r="978" spans="1:6" x14ac:dyDescent="0.25">
      <c r="A978" s="16"/>
      <c r="B978" s="10"/>
      <c r="C978" s="10"/>
      <c r="D978" s="12"/>
      <c r="E978" s="10"/>
      <c r="F978" s="10"/>
    </row>
    <row r="979" spans="1:6" x14ac:dyDescent="0.25">
      <c r="A979" s="16"/>
      <c r="B979" s="10"/>
      <c r="C979" s="10"/>
      <c r="D979" s="12"/>
      <c r="E979" s="10"/>
      <c r="F979" s="10"/>
    </row>
    <row r="980" spans="1:6" x14ac:dyDescent="0.25">
      <c r="A980" s="16"/>
      <c r="B980" s="10"/>
      <c r="C980" s="10"/>
      <c r="D980" s="12"/>
      <c r="E980" s="10"/>
      <c r="F980" s="10"/>
    </row>
    <row r="981" spans="1:6" x14ac:dyDescent="0.25">
      <c r="A981" s="16"/>
      <c r="B981" s="10"/>
      <c r="C981" s="10"/>
      <c r="D981" s="12"/>
      <c r="E981" s="10"/>
      <c r="F981" s="10"/>
    </row>
    <row r="982" spans="1:6" x14ac:dyDescent="0.25">
      <c r="A982" s="16"/>
      <c r="B982" s="10"/>
      <c r="C982" s="10"/>
      <c r="D982" s="12"/>
      <c r="E982" s="10"/>
      <c r="F982" s="10"/>
    </row>
    <row r="983" spans="1:6" x14ac:dyDescent="0.25">
      <c r="A983" s="16"/>
      <c r="B983" s="10"/>
      <c r="C983" s="10"/>
      <c r="D983" s="12"/>
      <c r="E983" s="10"/>
      <c r="F983" s="10"/>
    </row>
    <row r="984" spans="1:6" x14ac:dyDescent="0.25">
      <c r="A984" s="16"/>
      <c r="B984" s="10"/>
      <c r="C984" s="10"/>
      <c r="D984" s="12"/>
      <c r="E984" s="10"/>
      <c r="F984" s="10"/>
    </row>
    <row r="985" spans="1:6" x14ac:dyDescent="0.25">
      <c r="A985" s="16"/>
      <c r="B985" s="10"/>
      <c r="C985" s="10"/>
      <c r="D985" s="12"/>
      <c r="E985" s="10"/>
      <c r="F985" s="10"/>
    </row>
    <row r="986" spans="1:6" x14ac:dyDescent="0.25">
      <c r="A986" s="16"/>
      <c r="B986" s="10"/>
      <c r="C986" s="10"/>
      <c r="D986" s="12"/>
      <c r="E986" s="10"/>
      <c r="F986" s="10"/>
    </row>
    <row r="987" spans="1:6" x14ac:dyDescent="0.25">
      <c r="A987" s="16"/>
      <c r="B987" s="10"/>
      <c r="C987" s="10"/>
      <c r="D987" s="12"/>
      <c r="E987" s="10"/>
      <c r="F987" s="10"/>
    </row>
    <row r="988" spans="1:6" x14ac:dyDescent="0.25">
      <c r="A988" s="16"/>
      <c r="B988" s="10"/>
      <c r="C988" s="10"/>
      <c r="D988" s="12"/>
      <c r="E988" s="10"/>
      <c r="F988" s="10"/>
    </row>
    <row r="989" spans="1:6" x14ac:dyDescent="0.25">
      <c r="A989" s="16"/>
      <c r="B989" s="10"/>
      <c r="C989" s="10"/>
      <c r="D989" s="12"/>
      <c r="E989" s="10"/>
      <c r="F989" s="10"/>
    </row>
    <row r="990" spans="1:6" x14ac:dyDescent="0.25">
      <c r="A990" s="16"/>
      <c r="B990" s="10"/>
      <c r="C990" s="10"/>
      <c r="D990" s="12"/>
      <c r="E990" s="10"/>
      <c r="F990" s="10"/>
    </row>
    <row r="991" spans="1:6" x14ac:dyDescent="0.25">
      <c r="A991" s="16"/>
      <c r="B991" s="10"/>
      <c r="C991" s="10"/>
      <c r="D991" s="12"/>
      <c r="E991" s="10"/>
      <c r="F991" s="10"/>
    </row>
    <row r="992" spans="1:6" x14ac:dyDescent="0.25">
      <c r="A992" s="16"/>
      <c r="B992" s="10"/>
      <c r="C992" s="10"/>
      <c r="D992" s="12"/>
      <c r="E992" s="10"/>
      <c r="F992" s="10"/>
    </row>
    <row r="993" spans="1:6" x14ac:dyDescent="0.25">
      <c r="A993" s="16"/>
      <c r="B993" s="10"/>
      <c r="C993" s="10"/>
      <c r="D993" s="12"/>
      <c r="E993" s="10"/>
      <c r="F993" s="10"/>
    </row>
    <row r="994" spans="1:6" x14ac:dyDescent="0.25">
      <c r="A994" s="16"/>
      <c r="B994" s="10"/>
      <c r="C994" s="10"/>
      <c r="D994" s="12"/>
      <c r="E994" s="10"/>
      <c r="F994" s="10"/>
    </row>
    <row r="995" spans="1:6" x14ac:dyDescent="0.25">
      <c r="A995" s="16"/>
      <c r="B995" s="10"/>
      <c r="C995" s="10"/>
      <c r="D995" s="12"/>
      <c r="E995" s="10"/>
      <c r="F995" s="10"/>
    </row>
    <row r="996" spans="1:6" x14ac:dyDescent="0.25">
      <c r="A996" s="16"/>
      <c r="B996" s="10"/>
      <c r="C996" s="10"/>
      <c r="D996" s="12"/>
      <c r="E996" s="10"/>
      <c r="F996" s="10"/>
    </row>
    <row r="997" spans="1:6" x14ac:dyDescent="0.25">
      <c r="A997" s="16"/>
      <c r="B997" s="10"/>
      <c r="C997" s="10"/>
      <c r="D997" s="12"/>
      <c r="E997" s="10"/>
      <c r="F997" s="10"/>
    </row>
    <row r="998" spans="1:6" x14ac:dyDescent="0.25">
      <c r="A998" s="16"/>
      <c r="B998" s="10"/>
      <c r="C998" s="10"/>
      <c r="D998" s="12"/>
      <c r="E998" s="10"/>
      <c r="F998" s="10"/>
    </row>
    <row r="999" spans="1:6" x14ac:dyDescent="0.25">
      <c r="A999" s="16"/>
      <c r="B999" s="10"/>
      <c r="C999" s="10"/>
      <c r="D999" s="12"/>
      <c r="E999" s="10"/>
      <c r="F999" s="10"/>
    </row>
    <row r="1000" spans="1:6" x14ac:dyDescent="0.25">
      <c r="A1000" s="16"/>
      <c r="B1000" s="10"/>
      <c r="C1000" s="10"/>
      <c r="D1000" s="12"/>
      <c r="E1000" s="10"/>
      <c r="F1000" s="10"/>
    </row>
    <row r="1001" spans="1:6" x14ac:dyDescent="0.25">
      <c r="A1001" s="16"/>
      <c r="B1001" s="10"/>
      <c r="C1001" s="10"/>
      <c r="D1001" s="12"/>
      <c r="E1001" s="10"/>
      <c r="F1001" s="10"/>
    </row>
    <row r="1002" spans="1:6" x14ac:dyDescent="0.25">
      <c r="A1002" s="16"/>
      <c r="B1002" s="10"/>
      <c r="C1002" s="10"/>
      <c r="D1002" s="12"/>
      <c r="E1002" s="10"/>
      <c r="F1002" s="10"/>
    </row>
    <row r="1003" spans="1:6" x14ac:dyDescent="0.25">
      <c r="A1003" s="16"/>
      <c r="B1003" s="10"/>
      <c r="C1003" s="10"/>
      <c r="D1003" s="12"/>
      <c r="E1003" s="10"/>
      <c r="F1003" s="10"/>
    </row>
    <row r="1004" spans="1:6" x14ac:dyDescent="0.25">
      <c r="A1004" s="16"/>
      <c r="B1004" s="10"/>
      <c r="C1004" s="10"/>
      <c r="D1004" s="12"/>
      <c r="E1004" s="10"/>
      <c r="F1004" s="10"/>
    </row>
    <row r="1005" spans="1:6" x14ac:dyDescent="0.25">
      <c r="A1005" s="16"/>
      <c r="B1005" s="10"/>
      <c r="C1005" s="10"/>
      <c r="D1005" s="12"/>
      <c r="E1005" s="10"/>
      <c r="F1005" s="10"/>
    </row>
  </sheetData>
  <sheetProtection sheet="1" objects="1" scenarios="1" sort="0" autoFilter="0" pivotTables="0"/>
  <mergeCells count="2">
    <mergeCell ref="A1:F2"/>
    <mergeCell ref="A3:F3"/>
  </mergeCells>
  <dataValidations count="3">
    <dataValidation type="list" allowBlank="1" showInputMessage="1" showErrorMessage="1" sqref="C6:C1005">
      <formula1>ListaCategoriasGasto</formula1>
    </dataValidation>
    <dataValidation type="list" allowBlank="1" showInputMessage="1" showErrorMessage="1" sqref="E6:E1005">
      <formula1>ListaMetodosPago</formula1>
    </dataValidation>
    <dataValidation type="list" allowBlank="1" showInputMessage="1" showErrorMessage="1" sqref="F6:F1005">
      <formula1>ListaSiNo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E505"/>
  <sheetViews>
    <sheetView showGridLines="0" workbookViewId="0">
      <pane ySplit="5" topLeftCell="A6" activePane="bottomLeft" state="frozen"/>
      <selection pane="bottomLeft" activeCell="I10" sqref="I10"/>
    </sheetView>
  </sheetViews>
  <sheetFormatPr baseColWidth="10" defaultRowHeight="15" x14ac:dyDescent="0.25"/>
  <cols>
    <col min="1" max="1" width="12.7109375" customWidth="1"/>
    <col min="2" max="2" width="30.7109375" customWidth="1"/>
    <col min="3" max="3" width="22.7109375" customWidth="1"/>
    <col min="4" max="4" width="12.7109375" customWidth="1"/>
    <col min="5" max="5" width="29" customWidth="1"/>
  </cols>
  <sheetData>
    <row r="1" spans="1:5" ht="24" customHeight="1" x14ac:dyDescent="0.25">
      <c r="A1" s="37" t="s">
        <v>88</v>
      </c>
      <c r="B1" s="37"/>
      <c r="C1" s="37"/>
      <c r="D1" s="37"/>
      <c r="E1" s="37"/>
    </row>
    <row r="2" spans="1:5" ht="24" customHeight="1" x14ac:dyDescent="0.25">
      <c r="A2" s="37"/>
      <c r="B2" s="37"/>
      <c r="C2" s="37"/>
      <c r="D2" s="37"/>
      <c r="E2" s="37"/>
    </row>
    <row r="3" spans="1:5" ht="15" customHeight="1" x14ac:dyDescent="0.25">
      <c r="A3" s="42" t="s">
        <v>89</v>
      </c>
      <c r="B3" s="42"/>
      <c r="C3" s="42"/>
      <c r="D3" s="42"/>
      <c r="E3" s="42"/>
    </row>
    <row r="5" spans="1:5" ht="30" customHeight="1" x14ac:dyDescent="0.25">
      <c r="A5" s="6" t="s">
        <v>68</v>
      </c>
      <c r="B5" s="6" t="s">
        <v>90</v>
      </c>
      <c r="C5" s="6" t="s">
        <v>91</v>
      </c>
      <c r="D5" s="6" t="s">
        <v>70</v>
      </c>
      <c r="E5" s="6" t="s">
        <v>92</v>
      </c>
    </row>
    <row r="6" spans="1:5" x14ac:dyDescent="0.25">
      <c r="A6" s="16">
        <v>46245</v>
      </c>
      <c r="B6" s="10" t="s">
        <v>216</v>
      </c>
      <c r="C6" s="10" t="s">
        <v>39</v>
      </c>
      <c r="D6" s="10">
        <v>2</v>
      </c>
      <c r="E6" s="12">
        <v>18</v>
      </c>
    </row>
    <row r="7" spans="1:5" x14ac:dyDescent="0.25">
      <c r="A7" s="16">
        <v>46246</v>
      </c>
      <c r="B7" s="10" t="s">
        <v>217</v>
      </c>
      <c r="C7" s="10" t="s">
        <v>39</v>
      </c>
      <c r="D7" s="10">
        <v>1</v>
      </c>
      <c r="E7" s="12">
        <v>6</v>
      </c>
    </row>
    <row r="8" spans="1:5" x14ac:dyDescent="0.25">
      <c r="A8" s="16">
        <v>46246</v>
      </c>
      <c r="B8" s="10" t="s">
        <v>218</v>
      </c>
      <c r="C8" s="10" t="s">
        <v>40</v>
      </c>
      <c r="D8" s="10">
        <v>1</v>
      </c>
      <c r="E8" s="12">
        <v>5</v>
      </c>
    </row>
    <row r="9" spans="1:5" x14ac:dyDescent="0.25">
      <c r="A9" s="16">
        <v>46247</v>
      </c>
      <c r="B9" s="10" t="s">
        <v>219</v>
      </c>
      <c r="C9" s="10" t="s">
        <v>41</v>
      </c>
      <c r="D9" s="10">
        <v>1</v>
      </c>
      <c r="E9" s="12">
        <v>9</v>
      </c>
    </row>
    <row r="10" spans="1:5" x14ac:dyDescent="0.25">
      <c r="A10" s="16"/>
      <c r="B10" s="10"/>
      <c r="C10" s="10"/>
      <c r="D10" s="10"/>
      <c r="E10" s="12"/>
    </row>
    <row r="11" spans="1:5" x14ac:dyDescent="0.25">
      <c r="A11" s="16"/>
      <c r="B11" s="10"/>
      <c r="C11" s="10"/>
      <c r="D11" s="10"/>
      <c r="E11" s="12"/>
    </row>
    <row r="12" spans="1:5" x14ac:dyDescent="0.25">
      <c r="A12" s="16"/>
      <c r="B12" s="10"/>
      <c r="C12" s="10"/>
      <c r="D12" s="10"/>
      <c r="E12" s="12"/>
    </row>
    <row r="13" spans="1:5" x14ac:dyDescent="0.25">
      <c r="A13" s="16"/>
      <c r="B13" s="10"/>
      <c r="C13" s="10"/>
      <c r="D13" s="10"/>
      <c r="E13" s="12"/>
    </row>
    <row r="14" spans="1:5" x14ac:dyDescent="0.25">
      <c r="A14" s="16"/>
      <c r="B14" s="10"/>
      <c r="C14" s="10"/>
      <c r="D14" s="10"/>
      <c r="E14" s="12"/>
    </row>
    <row r="15" spans="1:5" x14ac:dyDescent="0.25">
      <c r="A15" s="16"/>
      <c r="B15" s="10"/>
      <c r="C15" s="10"/>
      <c r="D15" s="10"/>
      <c r="E15" s="12"/>
    </row>
    <row r="16" spans="1:5" x14ac:dyDescent="0.25">
      <c r="A16" s="16"/>
      <c r="B16" s="10"/>
      <c r="C16" s="10"/>
      <c r="D16" s="10"/>
      <c r="E16" s="12"/>
    </row>
    <row r="17" spans="1:5" x14ac:dyDescent="0.25">
      <c r="A17" s="16"/>
      <c r="B17" s="10"/>
      <c r="C17" s="10"/>
      <c r="D17" s="10"/>
      <c r="E17" s="12"/>
    </row>
    <row r="18" spans="1:5" x14ac:dyDescent="0.25">
      <c r="A18" s="16"/>
      <c r="B18" s="10"/>
      <c r="C18" s="10"/>
      <c r="D18" s="10"/>
      <c r="E18" s="12"/>
    </row>
    <row r="19" spans="1:5" x14ac:dyDescent="0.25">
      <c r="A19" s="16"/>
      <c r="B19" s="10"/>
      <c r="C19" s="10"/>
      <c r="D19" s="10"/>
      <c r="E19" s="12"/>
    </row>
    <row r="20" spans="1:5" x14ac:dyDescent="0.25">
      <c r="A20" s="16"/>
      <c r="B20" s="10"/>
      <c r="C20" s="10"/>
      <c r="D20" s="10"/>
      <c r="E20" s="12"/>
    </row>
    <row r="21" spans="1:5" x14ac:dyDescent="0.25">
      <c r="A21" s="16"/>
      <c r="B21" s="10"/>
      <c r="C21" s="10"/>
      <c r="D21" s="10"/>
      <c r="E21" s="12"/>
    </row>
    <row r="22" spans="1:5" x14ac:dyDescent="0.25">
      <c r="A22" s="16"/>
      <c r="B22" s="10"/>
      <c r="C22" s="10"/>
      <c r="D22" s="10"/>
      <c r="E22" s="12"/>
    </row>
    <row r="23" spans="1:5" x14ac:dyDescent="0.25">
      <c r="A23" s="16"/>
      <c r="B23" s="10"/>
      <c r="C23" s="10"/>
      <c r="D23" s="10"/>
      <c r="E23" s="12"/>
    </row>
    <row r="24" spans="1:5" x14ac:dyDescent="0.25">
      <c r="A24" s="16"/>
      <c r="B24" s="10"/>
      <c r="C24" s="10"/>
      <c r="D24" s="10"/>
      <c r="E24" s="12"/>
    </row>
    <row r="25" spans="1:5" x14ac:dyDescent="0.25">
      <c r="A25" s="16"/>
      <c r="B25" s="10"/>
      <c r="C25" s="10"/>
      <c r="D25" s="10"/>
      <c r="E25" s="12"/>
    </row>
    <row r="26" spans="1:5" x14ac:dyDescent="0.25">
      <c r="A26" s="16"/>
      <c r="B26" s="10"/>
      <c r="C26" s="10"/>
      <c r="D26" s="10"/>
      <c r="E26" s="12"/>
    </row>
    <row r="27" spans="1:5" x14ac:dyDescent="0.25">
      <c r="A27" s="16"/>
      <c r="B27" s="10"/>
      <c r="C27" s="10"/>
      <c r="D27" s="10"/>
      <c r="E27" s="12"/>
    </row>
    <row r="28" spans="1:5" x14ac:dyDescent="0.25">
      <c r="A28" s="16"/>
      <c r="B28" s="10"/>
      <c r="C28" s="10"/>
      <c r="D28" s="10"/>
      <c r="E28" s="12"/>
    </row>
    <row r="29" spans="1:5" x14ac:dyDescent="0.25">
      <c r="A29" s="16"/>
      <c r="B29" s="10"/>
      <c r="C29" s="10"/>
      <c r="D29" s="10"/>
      <c r="E29" s="12"/>
    </row>
    <row r="30" spans="1:5" x14ac:dyDescent="0.25">
      <c r="A30" s="16"/>
      <c r="B30" s="10"/>
      <c r="C30" s="10"/>
      <c r="D30" s="10"/>
      <c r="E30" s="12"/>
    </row>
    <row r="31" spans="1:5" x14ac:dyDescent="0.25">
      <c r="A31" s="16"/>
      <c r="B31" s="10"/>
      <c r="C31" s="10"/>
      <c r="D31" s="10"/>
      <c r="E31" s="12"/>
    </row>
    <row r="32" spans="1:5" x14ac:dyDescent="0.25">
      <c r="A32" s="16"/>
      <c r="B32" s="10"/>
      <c r="C32" s="10"/>
      <c r="D32" s="10"/>
      <c r="E32" s="12"/>
    </row>
    <row r="33" spans="1:5" x14ac:dyDescent="0.25">
      <c r="A33" s="16"/>
      <c r="B33" s="10"/>
      <c r="C33" s="10"/>
      <c r="D33" s="10"/>
      <c r="E33" s="12"/>
    </row>
    <row r="34" spans="1:5" x14ac:dyDescent="0.25">
      <c r="A34" s="16"/>
      <c r="B34" s="10"/>
      <c r="C34" s="10"/>
      <c r="D34" s="10"/>
      <c r="E34" s="12"/>
    </row>
    <row r="35" spans="1:5" x14ac:dyDescent="0.25">
      <c r="A35" s="16"/>
      <c r="B35" s="10"/>
      <c r="C35" s="10"/>
      <c r="D35" s="10"/>
      <c r="E35" s="12"/>
    </row>
    <row r="36" spans="1:5" x14ac:dyDescent="0.25">
      <c r="A36" s="16"/>
      <c r="B36" s="10"/>
      <c r="C36" s="10"/>
      <c r="D36" s="10"/>
      <c r="E36" s="12"/>
    </row>
    <row r="37" spans="1:5" x14ac:dyDescent="0.25">
      <c r="A37" s="16"/>
      <c r="B37" s="10"/>
      <c r="C37" s="10"/>
      <c r="D37" s="10"/>
      <c r="E37" s="12"/>
    </row>
    <row r="38" spans="1:5" x14ac:dyDescent="0.25">
      <c r="A38" s="16"/>
      <c r="B38" s="10"/>
      <c r="C38" s="10"/>
      <c r="D38" s="10"/>
      <c r="E38" s="12"/>
    </row>
    <row r="39" spans="1:5" x14ac:dyDescent="0.25">
      <c r="A39" s="16"/>
      <c r="B39" s="10"/>
      <c r="C39" s="10"/>
      <c r="D39" s="10"/>
      <c r="E39" s="12"/>
    </row>
    <row r="40" spans="1:5" x14ac:dyDescent="0.25">
      <c r="A40" s="16"/>
      <c r="B40" s="10"/>
      <c r="C40" s="10"/>
      <c r="D40" s="10"/>
      <c r="E40" s="12"/>
    </row>
    <row r="41" spans="1:5" x14ac:dyDescent="0.25">
      <c r="A41" s="16"/>
      <c r="B41" s="10"/>
      <c r="C41" s="10"/>
      <c r="D41" s="10"/>
      <c r="E41" s="12"/>
    </row>
    <row r="42" spans="1:5" x14ac:dyDescent="0.25">
      <c r="A42" s="16"/>
      <c r="B42" s="10"/>
      <c r="C42" s="10"/>
      <c r="D42" s="10"/>
      <c r="E42" s="12"/>
    </row>
    <row r="43" spans="1:5" x14ac:dyDescent="0.25">
      <c r="A43" s="16"/>
      <c r="B43" s="10"/>
      <c r="C43" s="10"/>
      <c r="D43" s="10"/>
      <c r="E43" s="12"/>
    </row>
    <row r="44" spans="1:5" x14ac:dyDescent="0.25">
      <c r="A44" s="16"/>
      <c r="B44" s="10"/>
      <c r="C44" s="10"/>
      <c r="D44" s="10"/>
      <c r="E44" s="12"/>
    </row>
    <row r="45" spans="1:5" x14ac:dyDescent="0.25">
      <c r="A45" s="16"/>
      <c r="B45" s="10"/>
      <c r="C45" s="10"/>
      <c r="D45" s="10"/>
      <c r="E45" s="12"/>
    </row>
    <row r="46" spans="1:5" x14ac:dyDescent="0.25">
      <c r="A46" s="16"/>
      <c r="B46" s="10"/>
      <c r="C46" s="10"/>
      <c r="D46" s="10"/>
      <c r="E46" s="12"/>
    </row>
    <row r="47" spans="1:5" x14ac:dyDescent="0.25">
      <c r="A47" s="16"/>
      <c r="B47" s="10"/>
      <c r="C47" s="10"/>
      <c r="D47" s="10"/>
      <c r="E47" s="12"/>
    </row>
    <row r="48" spans="1:5" x14ac:dyDescent="0.25">
      <c r="A48" s="16"/>
      <c r="B48" s="10"/>
      <c r="C48" s="10"/>
      <c r="D48" s="10"/>
      <c r="E48" s="12"/>
    </row>
    <row r="49" spans="1:5" x14ac:dyDescent="0.25">
      <c r="A49" s="16"/>
      <c r="B49" s="10"/>
      <c r="C49" s="10"/>
      <c r="D49" s="10"/>
      <c r="E49" s="12"/>
    </row>
    <row r="50" spans="1:5" x14ac:dyDescent="0.25">
      <c r="A50" s="16"/>
      <c r="B50" s="10"/>
      <c r="C50" s="10"/>
      <c r="D50" s="10"/>
      <c r="E50" s="12"/>
    </row>
    <row r="51" spans="1:5" x14ac:dyDescent="0.25">
      <c r="A51" s="16"/>
      <c r="B51" s="10"/>
      <c r="C51" s="10"/>
      <c r="D51" s="10"/>
      <c r="E51" s="12"/>
    </row>
    <row r="52" spans="1:5" x14ac:dyDescent="0.25">
      <c r="A52" s="16"/>
      <c r="B52" s="10"/>
      <c r="C52" s="10"/>
      <c r="D52" s="10"/>
      <c r="E52" s="12"/>
    </row>
    <row r="53" spans="1:5" x14ac:dyDescent="0.25">
      <c r="A53" s="16"/>
      <c r="B53" s="10"/>
      <c r="C53" s="10"/>
      <c r="D53" s="10"/>
      <c r="E53" s="12"/>
    </row>
    <row r="54" spans="1:5" x14ac:dyDescent="0.25">
      <c r="A54" s="16"/>
      <c r="B54" s="10"/>
      <c r="C54" s="10"/>
      <c r="D54" s="10"/>
      <c r="E54" s="12"/>
    </row>
    <row r="55" spans="1:5" x14ac:dyDescent="0.25">
      <c r="A55" s="16"/>
      <c r="B55" s="10"/>
      <c r="C55" s="10"/>
      <c r="D55" s="10"/>
      <c r="E55" s="12"/>
    </row>
    <row r="56" spans="1:5" x14ac:dyDescent="0.25">
      <c r="A56" s="16"/>
      <c r="B56" s="10"/>
      <c r="C56" s="10"/>
      <c r="D56" s="10"/>
      <c r="E56" s="12"/>
    </row>
    <row r="57" spans="1:5" x14ac:dyDescent="0.25">
      <c r="A57" s="16"/>
      <c r="B57" s="10"/>
      <c r="C57" s="10"/>
      <c r="D57" s="10"/>
      <c r="E57" s="12"/>
    </row>
    <row r="58" spans="1:5" x14ac:dyDescent="0.25">
      <c r="A58" s="16"/>
      <c r="B58" s="10"/>
      <c r="C58" s="10"/>
      <c r="D58" s="10"/>
      <c r="E58" s="12"/>
    </row>
    <row r="59" spans="1:5" x14ac:dyDescent="0.25">
      <c r="A59" s="16"/>
      <c r="B59" s="10"/>
      <c r="C59" s="10"/>
      <c r="D59" s="10"/>
      <c r="E59" s="12"/>
    </row>
    <row r="60" spans="1:5" x14ac:dyDescent="0.25">
      <c r="A60" s="16"/>
      <c r="B60" s="10"/>
      <c r="C60" s="10"/>
      <c r="D60" s="10"/>
      <c r="E60" s="12"/>
    </row>
    <row r="61" spans="1:5" x14ac:dyDescent="0.25">
      <c r="A61" s="16"/>
      <c r="B61" s="10"/>
      <c r="C61" s="10"/>
      <c r="D61" s="10"/>
      <c r="E61" s="12"/>
    </row>
    <row r="62" spans="1:5" x14ac:dyDescent="0.25">
      <c r="A62" s="16"/>
      <c r="B62" s="10"/>
      <c r="C62" s="10"/>
      <c r="D62" s="10"/>
      <c r="E62" s="12"/>
    </row>
    <row r="63" spans="1:5" x14ac:dyDescent="0.25">
      <c r="A63" s="16"/>
      <c r="B63" s="10"/>
      <c r="C63" s="10"/>
      <c r="D63" s="10"/>
      <c r="E63" s="12"/>
    </row>
    <row r="64" spans="1:5" x14ac:dyDescent="0.25">
      <c r="A64" s="16"/>
      <c r="B64" s="10"/>
      <c r="C64" s="10"/>
      <c r="D64" s="10"/>
      <c r="E64" s="12"/>
    </row>
    <row r="65" spans="1:5" x14ac:dyDescent="0.25">
      <c r="A65" s="16"/>
      <c r="B65" s="10"/>
      <c r="C65" s="10"/>
      <c r="D65" s="10"/>
      <c r="E65" s="12"/>
    </row>
    <row r="66" spans="1:5" x14ac:dyDescent="0.25">
      <c r="A66" s="16"/>
      <c r="B66" s="10"/>
      <c r="C66" s="10"/>
      <c r="D66" s="10"/>
      <c r="E66" s="12"/>
    </row>
    <row r="67" spans="1:5" x14ac:dyDescent="0.25">
      <c r="A67" s="16"/>
      <c r="B67" s="10"/>
      <c r="C67" s="10"/>
      <c r="D67" s="10"/>
      <c r="E67" s="12"/>
    </row>
    <row r="68" spans="1:5" x14ac:dyDescent="0.25">
      <c r="A68" s="16"/>
      <c r="B68" s="10"/>
      <c r="C68" s="10"/>
      <c r="D68" s="10"/>
      <c r="E68" s="12"/>
    </row>
    <row r="69" spans="1:5" x14ac:dyDescent="0.25">
      <c r="A69" s="16"/>
      <c r="B69" s="10"/>
      <c r="C69" s="10"/>
      <c r="D69" s="10"/>
      <c r="E69" s="12"/>
    </row>
    <row r="70" spans="1:5" x14ac:dyDescent="0.25">
      <c r="A70" s="16"/>
      <c r="B70" s="10"/>
      <c r="C70" s="10"/>
      <c r="D70" s="10"/>
      <c r="E70" s="12"/>
    </row>
    <row r="71" spans="1:5" x14ac:dyDescent="0.25">
      <c r="A71" s="16"/>
      <c r="B71" s="10"/>
      <c r="C71" s="10"/>
      <c r="D71" s="10"/>
      <c r="E71" s="12"/>
    </row>
    <row r="72" spans="1:5" x14ac:dyDescent="0.25">
      <c r="A72" s="16"/>
      <c r="B72" s="10"/>
      <c r="C72" s="10"/>
      <c r="D72" s="10"/>
      <c r="E72" s="12"/>
    </row>
    <row r="73" spans="1:5" x14ac:dyDescent="0.25">
      <c r="A73" s="16"/>
      <c r="B73" s="10"/>
      <c r="C73" s="10"/>
      <c r="D73" s="10"/>
      <c r="E73" s="12"/>
    </row>
    <row r="74" spans="1:5" x14ac:dyDescent="0.25">
      <c r="A74" s="16"/>
      <c r="B74" s="10"/>
      <c r="C74" s="10"/>
      <c r="D74" s="10"/>
      <c r="E74" s="12"/>
    </row>
    <row r="75" spans="1:5" x14ac:dyDescent="0.25">
      <c r="A75" s="16"/>
      <c r="B75" s="10"/>
      <c r="C75" s="10"/>
      <c r="D75" s="10"/>
      <c r="E75" s="12"/>
    </row>
    <row r="76" spans="1:5" x14ac:dyDescent="0.25">
      <c r="A76" s="16"/>
      <c r="B76" s="10"/>
      <c r="C76" s="10"/>
      <c r="D76" s="10"/>
      <c r="E76" s="12"/>
    </row>
    <row r="77" spans="1:5" x14ac:dyDescent="0.25">
      <c r="A77" s="16"/>
      <c r="B77" s="10"/>
      <c r="C77" s="10"/>
      <c r="D77" s="10"/>
      <c r="E77" s="12"/>
    </row>
    <row r="78" spans="1:5" x14ac:dyDescent="0.25">
      <c r="A78" s="16"/>
      <c r="B78" s="10"/>
      <c r="C78" s="10"/>
      <c r="D78" s="10"/>
      <c r="E78" s="12"/>
    </row>
    <row r="79" spans="1:5" x14ac:dyDescent="0.25">
      <c r="A79" s="16"/>
      <c r="B79" s="10"/>
      <c r="C79" s="10"/>
      <c r="D79" s="10"/>
      <c r="E79" s="12"/>
    </row>
    <row r="80" spans="1:5" x14ac:dyDescent="0.25">
      <c r="A80" s="16"/>
      <c r="B80" s="10"/>
      <c r="C80" s="10"/>
      <c r="D80" s="10"/>
      <c r="E80" s="12"/>
    </row>
    <row r="81" spans="1:5" x14ac:dyDescent="0.25">
      <c r="A81" s="16"/>
      <c r="B81" s="10"/>
      <c r="C81" s="10"/>
      <c r="D81" s="10"/>
      <c r="E81" s="12"/>
    </row>
    <row r="82" spans="1:5" x14ac:dyDescent="0.25">
      <c r="A82" s="16"/>
      <c r="B82" s="10"/>
      <c r="C82" s="10"/>
      <c r="D82" s="10"/>
      <c r="E82" s="12"/>
    </row>
    <row r="83" spans="1:5" x14ac:dyDescent="0.25">
      <c r="A83" s="16"/>
      <c r="B83" s="10"/>
      <c r="C83" s="10"/>
      <c r="D83" s="10"/>
      <c r="E83" s="12"/>
    </row>
    <row r="84" spans="1:5" x14ac:dyDescent="0.25">
      <c r="A84" s="16"/>
      <c r="B84" s="10"/>
      <c r="C84" s="10"/>
      <c r="D84" s="10"/>
      <c r="E84" s="12"/>
    </row>
    <row r="85" spans="1:5" x14ac:dyDescent="0.25">
      <c r="A85" s="16"/>
      <c r="B85" s="10"/>
      <c r="C85" s="10"/>
      <c r="D85" s="10"/>
      <c r="E85" s="12"/>
    </row>
    <row r="86" spans="1:5" x14ac:dyDescent="0.25">
      <c r="A86" s="16"/>
      <c r="B86" s="10"/>
      <c r="C86" s="10"/>
      <c r="D86" s="10"/>
      <c r="E86" s="12"/>
    </row>
    <row r="87" spans="1:5" x14ac:dyDescent="0.25">
      <c r="A87" s="16"/>
      <c r="B87" s="10"/>
      <c r="C87" s="10"/>
      <c r="D87" s="10"/>
      <c r="E87" s="12"/>
    </row>
    <row r="88" spans="1:5" x14ac:dyDescent="0.25">
      <c r="A88" s="16"/>
      <c r="B88" s="10"/>
      <c r="C88" s="10"/>
      <c r="D88" s="10"/>
      <c r="E88" s="12"/>
    </row>
    <row r="89" spans="1:5" x14ac:dyDescent="0.25">
      <c r="A89" s="16"/>
      <c r="B89" s="10"/>
      <c r="C89" s="10"/>
      <c r="D89" s="10"/>
      <c r="E89" s="12"/>
    </row>
    <row r="90" spans="1:5" x14ac:dyDescent="0.25">
      <c r="A90" s="16"/>
      <c r="B90" s="10"/>
      <c r="C90" s="10"/>
      <c r="D90" s="10"/>
      <c r="E90" s="12"/>
    </row>
    <row r="91" spans="1:5" x14ac:dyDescent="0.25">
      <c r="A91" s="16"/>
      <c r="B91" s="10"/>
      <c r="C91" s="10"/>
      <c r="D91" s="10"/>
      <c r="E91" s="12"/>
    </row>
    <row r="92" spans="1:5" x14ac:dyDescent="0.25">
      <c r="A92" s="16"/>
      <c r="B92" s="10"/>
      <c r="C92" s="10"/>
      <c r="D92" s="10"/>
      <c r="E92" s="12"/>
    </row>
    <row r="93" spans="1:5" x14ac:dyDescent="0.25">
      <c r="A93" s="16"/>
      <c r="B93" s="10"/>
      <c r="C93" s="10"/>
      <c r="D93" s="10"/>
      <c r="E93" s="12"/>
    </row>
    <row r="94" spans="1:5" x14ac:dyDescent="0.25">
      <c r="A94" s="16"/>
      <c r="B94" s="10"/>
      <c r="C94" s="10"/>
      <c r="D94" s="10"/>
      <c r="E94" s="12"/>
    </row>
    <row r="95" spans="1:5" x14ac:dyDescent="0.25">
      <c r="A95" s="16"/>
      <c r="B95" s="10"/>
      <c r="C95" s="10"/>
      <c r="D95" s="10"/>
      <c r="E95" s="12"/>
    </row>
    <row r="96" spans="1:5" x14ac:dyDescent="0.25">
      <c r="A96" s="16"/>
      <c r="B96" s="10"/>
      <c r="C96" s="10"/>
      <c r="D96" s="10"/>
      <c r="E96" s="12"/>
    </row>
    <row r="97" spans="1:5" x14ac:dyDescent="0.25">
      <c r="A97" s="16"/>
      <c r="B97" s="10"/>
      <c r="C97" s="10"/>
      <c r="D97" s="10"/>
      <c r="E97" s="12"/>
    </row>
    <row r="98" spans="1:5" x14ac:dyDescent="0.25">
      <c r="A98" s="16"/>
      <c r="B98" s="10"/>
      <c r="C98" s="10"/>
      <c r="D98" s="10"/>
      <c r="E98" s="12"/>
    </row>
    <row r="99" spans="1:5" x14ac:dyDescent="0.25">
      <c r="A99" s="16"/>
      <c r="B99" s="10"/>
      <c r="C99" s="10"/>
      <c r="D99" s="10"/>
      <c r="E99" s="12"/>
    </row>
    <row r="100" spans="1:5" x14ac:dyDescent="0.25">
      <c r="A100" s="16"/>
      <c r="B100" s="10"/>
      <c r="C100" s="10"/>
      <c r="D100" s="10"/>
      <c r="E100" s="12"/>
    </row>
    <row r="101" spans="1:5" x14ac:dyDescent="0.25">
      <c r="A101" s="16"/>
      <c r="B101" s="10"/>
      <c r="C101" s="10"/>
      <c r="D101" s="10"/>
      <c r="E101" s="12"/>
    </row>
    <row r="102" spans="1:5" x14ac:dyDescent="0.25">
      <c r="A102" s="16"/>
      <c r="B102" s="10"/>
      <c r="C102" s="10"/>
      <c r="D102" s="10"/>
      <c r="E102" s="12"/>
    </row>
    <row r="103" spans="1:5" x14ac:dyDescent="0.25">
      <c r="A103" s="16"/>
      <c r="B103" s="10"/>
      <c r="C103" s="10"/>
      <c r="D103" s="10"/>
      <c r="E103" s="12"/>
    </row>
    <row r="104" spans="1:5" x14ac:dyDescent="0.25">
      <c r="A104" s="16"/>
      <c r="B104" s="10"/>
      <c r="C104" s="10"/>
      <c r="D104" s="10"/>
      <c r="E104" s="12"/>
    </row>
    <row r="105" spans="1:5" x14ac:dyDescent="0.25">
      <c r="A105" s="16"/>
      <c r="B105" s="10"/>
      <c r="C105" s="10"/>
      <c r="D105" s="10"/>
      <c r="E105" s="12"/>
    </row>
    <row r="106" spans="1:5" x14ac:dyDescent="0.25">
      <c r="A106" s="16"/>
      <c r="B106" s="10"/>
      <c r="C106" s="10"/>
      <c r="D106" s="10"/>
      <c r="E106" s="12"/>
    </row>
    <row r="107" spans="1:5" x14ac:dyDescent="0.25">
      <c r="A107" s="16"/>
      <c r="B107" s="10"/>
      <c r="C107" s="10"/>
      <c r="D107" s="10"/>
      <c r="E107" s="12"/>
    </row>
    <row r="108" spans="1:5" x14ac:dyDescent="0.25">
      <c r="A108" s="16"/>
      <c r="B108" s="10"/>
      <c r="C108" s="10"/>
      <c r="D108" s="10"/>
      <c r="E108" s="12"/>
    </row>
    <row r="109" spans="1:5" x14ac:dyDescent="0.25">
      <c r="A109" s="16"/>
      <c r="B109" s="10"/>
      <c r="C109" s="10"/>
      <c r="D109" s="10"/>
      <c r="E109" s="12"/>
    </row>
    <row r="110" spans="1:5" x14ac:dyDescent="0.25">
      <c r="A110" s="16"/>
      <c r="B110" s="10"/>
      <c r="C110" s="10"/>
      <c r="D110" s="10"/>
      <c r="E110" s="12"/>
    </row>
    <row r="111" spans="1:5" x14ac:dyDescent="0.25">
      <c r="A111" s="16"/>
      <c r="B111" s="10"/>
      <c r="C111" s="10"/>
      <c r="D111" s="10"/>
      <c r="E111" s="12"/>
    </row>
    <row r="112" spans="1:5" x14ac:dyDescent="0.25">
      <c r="A112" s="16"/>
      <c r="B112" s="10"/>
      <c r="C112" s="10"/>
      <c r="D112" s="10"/>
      <c r="E112" s="12"/>
    </row>
    <row r="113" spans="1:5" x14ac:dyDescent="0.25">
      <c r="A113" s="16"/>
      <c r="B113" s="10"/>
      <c r="C113" s="10"/>
      <c r="D113" s="10"/>
      <c r="E113" s="12"/>
    </row>
    <row r="114" spans="1:5" x14ac:dyDescent="0.25">
      <c r="A114" s="16"/>
      <c r="B114" s="10"/>
      <c r="C114" s="10"/>
      <c r="D114" s="10"/>
      <c r="E114" s="12"/>
    </row>
    <row r="115" spans="1:5" x14ac:dyDescent="0.25">
      <c r="A115" s="16"/>
      <c r="B115" s="10"/>
      <c r="C115" s="10"/>
      <c r="D115" s="10"/>
      <c r="E115" s="12"/>
    </row>
    <row r="116" spans="1:5" x14ac:dyDescent="0.25">
      <c r="A116" s="16"/>
      <c r="B116" s="10"/>
      <c r="C116" s="10"/>
      <c r="D116" s="10"/>
      <c r="E116" s="12"/>
    </row>
    <row r="117" spans="1:5" x14ac:dyDescent="0.25">
      <c r="A117" s="16"/>
      <c r="B117" s="10"/>
      <c r="C117" s="10"/>
      <c r="D117" s="10"/>
      <c r="E117" s="12"/>
    </row>
    <row r="118" spans="1:5" x14ac:dyDescent="0.25">
      <c r="A118" s="16"/>
      <c r="B118" s="10"/>
      <c r="C118" s="10"/>
      <c r="D118" s="10"/>
      <c r="E118" s="12"/>
    </row>
    <row r="119" spans="1:5" x14ac:dyDescent="0.25">
      <c r="A119" s="16"/>
      <c r="B119" s="10"/>
      <c r="C119" s="10"/>
      <c r="D119" s="10"/>
      <c r="E119" s="12"/>
    </row>
    <row r="120" spans="1:5" x14ac:dyDescent="0.25">
      <c r="A120" s="16"/>
      <c r="B120" s="10"/>
      <c r="C120" s="10"/>
      <c r="D120" s="10"/>
      <c r="E120" s="12"/>
    </row>
    <row r="121" spans="1:5" x14ac:dyDescent="0.25">
      <c r="A121" s="16"/>
      <c r="B121" s="10"/>
      <c r="C121" s="10"/>
      <c r="D121" s="10"/>
      <c r="E121" s="12"/>
    </row>
    <row r="122" spans="1:5" x14ac:dyDescent="0.25">
      <c r="A122" s="16"/>
      <c r="B122" s="10"/>
      <c r="C122" s="10"/>
      <c r="D122" s="10"/>
      <c r="E122" s="12"/>
    </row>
    <row r="123" spans="1:5" x14ac:dyDescent="0.25">
      <c r="A123" s="16"/>
      <c r="B123" s="10"/>
      <c r="C123" s="10"/>
      <c r="D123" s="10"/>
      <c r="E123" s="12"/>
    </row>
    <row r="124" spans="1:5" x14ac:dyDescent="0.25">
      <c r="A124" s="16"/>
      <c r="B124" s="10"/>
      <c r="C124" s="10"/>
      <c r="D124" s="10"/>
      <c r="E124" s="12"/>
    </row>
    <row r="125" spans="1:5" x14ac:dyDescent="0.25">
      <c r="A125" s="16"/>
      <c r="B125" s="10"/>
      <c r="C125" s="10"/>
      <c r="D125" s="10"/>
      <c r="E125" s="12"/>
    </row>
    <row r="126" spans="1:5" x14ac:dyDescent="0.25">
      <c r="A126" s="16"/>
      <c r="B126" s="10"/>
      <c r="C126" s="10"/>
      <c r="D126" s="10"/>
      <c r="E126" s="12"/>
    </row>
    <row r="127" spans="1:5" x14ac:dyDescent="0.25">
      <c r="A127" s="16"/>
      <c r="B127" s="10"/>
      <c r="C127" s="10"/>
      <c r="D127" s="10"/>
      <c r="E127" s="12"/>
    </row>
    <row r="128" spans="1:5" x14ac:dyDescent="0.25">
      <c r="A128" s="16"/>
      <c r="B128" s="10"/>
      <c r="C128" s="10"/>
      <c r="D128" s="10"/>
      <c r="E128" s="12"/>
    </row>
    <row r="129" spans="1:5" x14ac:dyDescent="0.25">
      <c r="A129" s="16"/>
      <c r="B129" s="10"/>
      <c r="C129" s="10"/>
      <c r="D129" s="10"/>
      <c r="E129" s="12"/>
    </row>
    <row r="130" spans="1:5" x14ac:dyDescent="0.25">
      <c r="A130" s="16"/>
      <c r="B130" s="10"/>
      <c r="C130" s="10"/>
      <c r="D130" s="10"/>
      <c r="E130" s="12"/>
    </row>
    <row r="131" spans="1:5" x14ac:dyDescent="0.25">
      <c r="A131" s="16"/>
      <c r="B131" s="10"/>
      <c r="C131" s="10"/>
      <c r="D131" s="10"/>
      <c r="E131" s="12"/>
    </row>
    <row r="132" spans="1:5" x14ac:dyDescent="0.25">
      <c r="A132" s="16"/>
      <c r="B132" s="10"/>
      <c r="C132" s="10"/>
      <c r="D132" s="10"/>
      <c r="E132" s="12"/>
    </row>
    <row r="133" spans="1:5" x14ac:dyDescent="0.25">
      <c r="A133" s="16"/>
      <c r="B133" s="10"/>
      <c r="C133" s="10"/>
      <c r="D133" s="10"/>
      <c r="E133" s="12"/>
    </row>
    <row r="134" spans="1:5" x14ac:dyDescent="0.25">
      <c r="A134" s="16"/>
      <c r="B134" s="10"/>
      <c r="C134" s="10"/>
      <c r="D134" s="10"/>
      <c r="E134" s="12"/>
    </row>
    <row r="135" spans="1:5" x14ac:dyDescent="0.25">
      <c r="A135" s="16"/>
      <c r="B135" s="10"/>
      <c r="C135" s="10"/>
      <c r="D135" s="10"/>
      <c r="E135" s="12"/>
    </row>
    <row r="136" spans="1:5" x14ac:dyDescent="0.25">
      <c r="A136" s="16"/>
      <c r="B136" s="10"/>
      <c r="C136" s="10"/>
      <c r="D136" s="10"/>
      <c r="E136" s="12"/>
    </row>
    <row r="137" spans="1:5" x14ac:dyDescent="0.25">
      <c r="A137" s="16"/>
      <c r="B137" s="10"/>
      <c r="C137" s="10"/>
      <c r="D137" s="10"/>
      <c r="E137" s="12"/>
    </row>
    <row r="138" spans="1:5" x14ac:dyDescent="0.25">
      <c r="A138" s="16"/>
      <c r="B138" s="10"/>
      <c r="C138" s="10"/>
      <c r="D138" s="10"/>
      <c r="E138" s="12"/>
    </row>
    <row r="139" spans="1:5" x14ac:dyDescent="0.25">
      <c r="A139" s="16"/>
      <c r="B139" s="10"/>
      <c r="C139" s="10"/>
      <c r="D139" s="10"/>
      <c r="E139" s="12"/>
    </row>
    <row r="140" spans="1:5" x14ac:dyDescent="0.25">
      <c r="A140" s="16"/>
      <c r="B140" s="10"/>
      <c r="C140" s="10"/>
      <c r="D140" s="10"/>
      <c r="E140" s="12"/>
    </row>
    <row r="141" spans="1:5" x14ac:dyDescent="0.25">
      <c r="A141" s="16"/>
      <c r="B141" s="10"/>
      <c r="C141" s="10"/>
      <c r="D141" s="10"/>
      <c r="E141" s="12"/>
    </row>
    <row r="142" spans="1:5" x14ac:dyDescent="0.25">
      <c r="A142" s="16"/>
      <c r="B142" s="10"/>
      <c r="C142" s="10"/>
      <c r="D142" s="10"/>
      <c r="E142" s="12"/>
    </row>
    <row r="143" spans="1:5" x14ac:dyDescent="0.25">
      <c r="A143" s="16"/>
      <c r="B143" s="10"/>
      <c r="C143" s="10"/>
      <c r="D143" s="10"/>
      <c r="E143" s="12"/>
    </row>
    <row r="144" spans="1:5" x14ac:dyDescent="0.25">
      <c r="A144" s="16"/>
      <c r="B144" s="10"/>
      <c r="C144" s="10"/>
      <c r="D144" s="10"/>
      <c r="E144" s="12"/>
    </row>
    <row r="145" spans="1:5" x14ac:dyDescent="0.25">
      <c r="A145" s="16"/>
      <c r="B145" s="10"/>
      <c r="C145" s="10"/>
      <c r="D145" s="10"/>
      <c r="E145" s="12"/>
    </row>
    <row r="146" spans="1:5" x14ac:dyDescent="0.25">
      <c r="A146" s="16"/>
      <c r="B146" s="10"/>
      <c r="C146" s="10"/>
      <c r="D146" s="10"/>
      <c r="E146" s="12"/>
    </row>
    <row r="147" spans="1:5" x14ac:dyDescent="0.25">
      <c r="A147" s="16"/>
      <c r="B147" s="10"/>
      <c r="C147" s="10"/>
      <c r="D147" s="10"/>
      <c r="E147" s="12"/>
    </row>
    <row r="148" spans="1:5" x14ac:dyDescent="0.25">
      <c r="A148" s="16"/>
      <c r="B148" s="10"/>
      <c r="C148" s="10"/>
      <c r="D148" s="10"/>
      <c r="E148" s="12"/>
    </row>
    <row r="149" spans="1:5" x14ac:dyDescent="0.25">
      <c r="A149" s="16"/>
      <c r="B149" s="10"/>
      <c r="C149" s="10"/>
      <c r="D149" s="10"/>
      <c r="E149" s="12"/>
    </row>
    <row r="150" spans="1:5" x14ac:dyDescent="0.25">
      <c r="A150" s="16"/>
      <c r="B150" s="10"/>
      <c r="C150" s="10"/>
      <c r="D150" s="10"/>
      <c r="E150" s="12"/>
    </row>
    <row r="151" spans="1:5" x14ac:dyDescent="0.25">
      <c r="A151" s="16"/>
      <c r="B151" s="10"/>
      <c r="C151" s="10"/>
      <c r="D151" s="10"/>
      <c r="E151" s="12"/>
    </row>
    <row r="152" spans="1:5" x14ac:dyDescent="0.25">
      <c r="A152" s="16"/>
      <c r="B152" s="10"/>
      <c r="C152" s="10"/>
      <c r="D152" s="10"/>
      <c r="E152" s="12"/>
    </row>
    <row r="153" spans="1:5" x14ac:dyDescent="0.25">
      <c r="A153" s="16"/>
      <c r="B153" s="10"/>
      <c r="C153" s="10"/>
      <c r="D153" s="10"/>
      <c r="E153" s="12"/>
    </row>
    <row r="154" spans="1:5" x14ac:dyDescent="0.25">
      <c r="A154" s="16"/>
      <c r="B154" s="10"/>
      <c r="C154" s="10"/>
      <c r="D154" s="10"/>
      <c r="E154" s="12"/>
    </row>
    <row r="155" spans="1:5" x14ac:dyDescent="0.25">
      <c r="A155" s="16"/>
      <c r="B155" s="10"/>
      <c r="C155" s="10"/>
      <c r="D155" s="10"/>
      <c r="E155" s="12"/>
    </row>
    <row r="156" spans="1:5" x14ac:dyDescent="0.25">
      <c r="A156" s="16"/>
      <c r="B156" s="10"/>
      <c r="C156" s="10"/>
      <c r="D156" s="10"/>
      <c r="E156" s="12"/>
    </row>
    <row r="157" spans="1:5" x14ac:dyDescent="0.25">
      <c r="A157" s="16"/>
      <c r="B157" s="10"/>
      <c r="C157" s="10"/>
      <c r="D157" s="10"/>
      <c r="E157" s="12"/>
    </row>
    <row r="158" spans="1:5" x14ac:dyDescent="0.25">
      <c r="A158" s="16"/>
      <c r="B158" s="10"/>
      <c r="C158" s="10"/>
      <c r="D158" s="10"/>
      <c r="E158" s="12"/>
    </row>
    <row r="159" spans="1:5" x14ac:dyDescent="0.25">
      <c r="A159" s="16"/>
      <c r="B159" s="10"/>
      <c r="C159" s="10"/>
      <c r="D159" s="10"/>
      <c r="E159" s="12"/>
    </row>
    <row r="160" spans="1:5" x14ac:dyDescent="0.25">
      <c r="A160" s="16"/>
      <c r="B160" s="10"/>
      <c r="C160" s="10"/>
      <c r="D160" s="10"/>
      <c r="E160" s="12"/>
    </row>
    <row r="161" spans="1:5" x14ac:dyDescent="0.25">
      <c r="A161" s="16"/>
      <c r="B161" s="10"/>
      <c r="C161" s="10"/>
      <c r="D161" s="10"/>
      <c r="E161" s="12"/>
    </row>
    <row r="162" spans="1:5" x14ac:dyDescent="0.25">
      <c r="A162" s="16"/>
      <c r="B162" s="10"/>
      <c r="C162" s="10"/>
      <c r="D162" s="10"/>
      <c r="E162" s="12"/>
    </row>
    <row r="163" spans="1:5" x14ac:dyDescent="0.25">
      <c r="A163" s="16"/>
      <c r="B163" s="10"/>
      <c r="C163" s="10"/>
      <c r="D163" s="10"/>
      <c r="E163" s="12"/>
    </row>
    <row r="164" spans="1:5" x14ac:dyDescent="0.25">
      <c r="A164" s="16"/>
      <c r="B164" s="10"/>
      <c r="C164" s="10"/>
      <c r="D164" s="10"/>
      <c r="E164" s="12"/>
    </row>
    <row r="165" spans="1:5" x14ac:dyDescent="0.25">
      <c r="A165" s="16"/>
      <c r="B165" s="10"/>
      <c r="C165" s="10"/>
      <c r="D165" s="10"/>
      <c r="E165" s="12"/>
    </row>
    <row r="166" spans="1:5" x14ac:dyDescent="0.25">
      <c r="A166" s="16"/>
      <c r="B166" s="10"/>
      <c r="C166" s="10"/>
      <c r="D166" s="10"/>
      <c r="E166" s="12"/>
    </row>
    <row r="167" spans="1:5" x14ac:dyDescent="0.25">
      <c r="A167" s="16"/>
      <c r="B167" s="10"/>
      <c r="C167" s="10"/>
      <c r="D167" s="10"/>
      <c r="E167" s="12"/>
    </row>
    <row r="168" spans="1:5" x14ac:dyDescent="0.25">
      <c r="A168" s="16"/>
      <c r="B168" s="10"/>
      <c r="C168" s="10"/>
      <c r="D168" s="10"/>
      <c r="E168" s="12"/>
    </row>
    <row r="169" spans="1:5" x14ac:dyDescent="0.25">
      <c r="A169" s="16"/>
      <c r="B169" s="10"/>
      <c r="C169" s="10"/>
      <c r="D169" s="10"/>
      <c r="E169" s="12"/>
    </row>
    <row r="170" spans="1:5" x14ac:dyDescent="0.25">
      <c r="A170" s="16"/>
      <c r="B170" s="10"/>
      <c r="C170" s="10"/>
      <c r="D170" s="10"/>
      <c r="E170" s="12"/>
    </row>
    <row r="171" spans="1:5" x14ac:dyDescent="0.25">
      <c r="A171" s="16"/>
      <c r="B171" s="10"/>
      <c r="C171" s="10"/>
      <c r="D171" s="10"/>
      <c r="E171" s="12"/>
    </row>
    <row r="172" spans="1:5" x14ac:dyDescent="0.25">
      <c r="A172" s="16"/>
      <c r="B172" s="10"/>
      <c r="C172" s="10"/>
      <c r="D172" s="10"/>
      <c r="E172" s="12"/>
    </row>
    <row r="173" spans="1:5" x14ac:dyDescent="0.25">
      <c r="A173" s="16"/>
      <c r="B173" s="10"/>
      <c r="C173" s="10"/>
      <c r="D173" s="10"/>
      <c r="E173" s="12"/>
    </row>
    <row r="174" spans="1:5" x14ac:dyDescent="0.25">
      <c r="A174" s="16"/>
      <c r="B174" s="10"/>
      <c r="C174" s="10"/>
      <c r="D174" s="10"/>
      <c r="E174" s="12"/>
    </row>
    <row r="175" spans="1:5" x14ac:dyDescent="0.25">
      <c r="A175" s="16"/>
      <c r="B175" s="10"/>
      <c r="C175" s="10"/>
      <c r="D175" s="10"/>
      <c r="E175" s="12"/>
    </row>
    <row r="176" spans="1:5" x14ac:dyDescent="0.25">
      <c r="A176" s="16"/>
      <c r="B176" s="10"/>
      <c r="C176" s="10"/>
      <c r="D176" s="10"/>
      <c r="E176" s="12"/>
    </row>
    <row r="177" spans="1:5" x14ac:dyDescent="0.25">
      <c r="A177" s="16"/>
      <c r="B177" s="10"/>
      <c r="C177" s="10"/>
      <c r="D177" s="10"/>
      <c r="E177" s="12"/>
    </row>
    <row r="178" spans="1:5" x14ac:dyDescent="0.25">
      <c r="A178" s="16"/>
      <c r="B178" s="10"/>
      <c r="C178" s="10"/>
      <c r="D178" s="10"/>
      <c r="E178" s="12"/>
    </row>
    <row r="179" spans="1:5" x14ac:dyDescent="0.25">
      <c r="A179" s="16"/>
      <c r="B179" s="10"/>
      <c r="C179" s="10"/>
      <c r="D179" s="10"/>
      <c r="E179" s="12"/>
    </row>
    <row r="180" spans="1:5" x14ac:dyDescent="0.25">
      <c r="A180" s="16"/>
      <c r="B180" s="10"/>
      <c r="C180" s="10"/>
      <c r="D180" s="10"/>
      <c r="E180" s="12"/>
    </row>
    <row r="181" spans="1:5" x14ac:dyDescent="0.25">
      <c r="A181" s="16"/>
      <c r="B181" s="10"/>
      <c r="C181" s="10"/>
      <c r="D181" s="10"/>
      <c r="E181" s="12"/>
    </row>
    <row r="182" spans="1:5" x14ac:dyDescent="0.25">
      <c r="A182" s="16"/>
      <c r="B182" s="10"/>
      <c r="C182" s="10"/>
      <c r="D182" s="10"/>
      <c r="E182" s="12"/>
    </row>
    <row r="183" spans="1:5" x14ac:dyDescent="0.25">
      <c r="A183" s="16"/>
      <c r="B183" s="10"/>
      <c r="C183" s="10"/>
      <c r="D183" s="10"/>
      <c r="E183" s="12"/>
    </row>
    <row r="184" spans="1:5" x14ac:dyDescent="0.25">
      <c r="A184" s="16"/>
      <c r="B184" s="10"/>
      <c r="C184" s="10"/>
      <c r="D184" s="10"/>
      <c r="E184" s="12"/>
    </row>
    <row r="185" spans="1:5" x14ac:dyDescent="0.25">
      <c r="A185" s="16"/>
      <c r="B185" s="10"/>
      <c r="C185" s="10"/>
      <c r="D185" s="10"/>
      <c r="E185" s="12"/>
    </row>
    <row r="186" spans="1:5" x14ac:dyDescent="0.25">
      <c r="A186" s="16"/>
      <c r="B186" s="10"/>
      <c r="C186" s="10"/>
      <c r="D186" s="10"/>
      <c r="E186" s="12"/>
    </row>
    <row r="187" spans="1:5" x14ac:dyDescent="0.25">
      <c r="A187" s="16"/>
      <c r="B187" s="10"/>
      <c r="C187" s="10"/>
      <c r="D187" s="10"/>
      <c r="E187" s="12"/>
    </row>
    <row r="188" spans="1:5" x14ac:dyDescent="0.25">
      <c r="A188" s="16"/>
      <c r="B188" s="10"/>
      <c r="C188" s="10"/>
      <c r="D188" s="10"/>
      <c r="E188" s="12"/>
    </row>
    <row r="189" spans="1:5" x14ac:dyDescent="0.25">
      <c r="A189" s="16"/>
      <c r="B189" s="10"/>
      <c r="C189" s="10"/>
      <c r="D189" s="10"/>
      <c r="E189" s="12"/>
    </row>
    <row r="190" spans="1:5" x14ac:dyDescent="0.25">
      <c r="A190" s="16"/>
      <c r="B190" s="10"/>
      <c r="C190" s="10"/>
      <c r="D190" s="10"/>
      <c r="E190" s="12"/>
    </row>
    <row r="191" spans="1:5" x14ac:dyDescent="0.25">
      <c r="A191" s="16"/>
      <c r="B191" s="10"/>
      <c r="C191" s="10"/>
      <c r="D191" s="10"/>
      <c r="E191" s="12"/>
    </row>
    <row r="192" spans="1:5" x14ac:dyDescent="0.25">
      <c r="A192" s="16"/>
      <c r="B192" s="10"/>
      <c r="C192" s="10"/>
      <c r="D192" s="10"/>
      <c r="E192" s="12"/>
    </row>
    <row r="193" spans="1:5" x14ac:dyDescent="0.25">
      <c r="A193" s="16"/>
      <c r="B193" s="10"/>
      <c r="C193" s="10"/>
      <c r="D193" s="10"/>
      <c r="E193" s="12"/>
    </row>
    <row r="194" spans="1:5" x14ac:dyDescent="0.25">
      <c r="A194" s="16"/>
      <c r="B194" s="10"/>
      <c r="C194" s="10"/>
      <c r="D194" s="10"/>
      <c r="E194" s="12"/>
    </row>
    <row r="195" spans="1:5" x14ac:dyDescent="0.25">
      <c r="A195" s="16"/>
      <c r="B195" s="10"/>
      <c r="C195" s="10"/>
      <c r="D195" s="10"/>
      <c r="E195" s="12"/>
    </row>
    <row r="196" spans="1:5" x14ac:dyDescent="0.25">
      <c r="A196" s="16"/>
      <c r="B196" s="10"/>
      <c r="C196" s="10"/>
      <c r="D196" s="10"/>
      <c r="E196" s="12"/>
    </row>
    <row r="197" spans="1:5" x14ac:dyDescent="0.25">
      <c r="A197" s="16"/>
      <c r="B197" s="10"/>
      <c r="C197" s="10"/>
      <c r="D197" s="10"/>
      <c r="E197" s="12"/>
    </row>
    <row r="198" spans="1:5" x14ac:dyDescent="0.25">
      <c r="A198" s="16"/>
      <c r="B198" s="10"/>
      <c r="C198" s="10"/>
      <c r="D198" s="10"/>
      <c r="E198" s="12"/>
    </row>
    <row r="199" spans="1:5" x14ac:dyDescent="0.25">
      <c r="A199" s="16"/>
      <c r="B199" s="10"/>
      <c r="C199" s="10"/>
      <c r="D199" s="10"/>
      <c r="E199" s="12"/>
    </row>
    <row r="200" spans="1:5" x14ac:dyDescent="0.25">
      <c r="A200" s="16"/>
      <c r="B200" s="10"/>
      <c r="C200" s="10"/>
      <c r="D200" s="10"/>
      <c r="E200" s="12"/>
    </row>
    <row r="201" spans="1:5" x14ac:dyDescent="0.25">
      <c r="A201" s="16"/>
      <c r="B201" s="10"/>
      <c r="C201" s="10"/>
      <c r="D201" s="10"/>
      <c r="E201" s="12"/>
    </row>
    <row r="202" spans="1:5" x14ac:dyDescent="0.25">
      <c r="A202" s="16"/>
      <c r="B202" s="10"/>
      <c r="C202" s="10"/>
      <c r="D202" s="10"/>
      <c r="E202" s="12"/>
    </row>
    <row r="203" spans="1:5" x14ac:dyDescent="0.25">
      <c r="A203" s="16"/>
      <c r="B203" s="10"/>
      <c r="C203" s="10"/>
      <c r="D203" s="10"/>
      <c r="E203" s="12"/>
    </row>
    <row r="204" spans="1:5" x14ac:dyDescent="0.25">
      <c r="A204" s="16"/>
      <c r="B204" s="10"/>
      <c r="C204" s="10"/>
      <c r="D204" s="10"/>
      <c r="E204" s="12"/>
    </row>
    <row r="205" spans="1:5" x14ac:dyDescent="0.25">
      <c r="A205" s="16"/>
      <c r="B205" s="10"/>
      <c r="C205" s="10"/>
      <c r="D205" s="10"/>
      <c r="E205" s="12"/>
    </row>
    <row r="206" spans="1:5" x14ac:dyDescent="0.25">
      <c r="A206" s="16"/>
      <c r="B206" s="10"/>
      <c r="C206" s="10"/>
      <c r="D206" s="10"/>
      <c r="E206" s="12"/>
    </row>
    <row r="207" spans="1:5" x14ac:dyDescent="0.25">
      <c r="A207" s="16"/>
      <c r="B207" s="10"/>
      <c r="C207" s="10"/>
      <c r="D207" s="10"/>
      <c r="E207" s="12"/>
    </row>
    <row r="208" spans="1:5" x14ac:dyDescent="0.25">
      <c r="A208" s="16"/>
      <c r="B208" s="10"/>
      <c r="C208" s="10"/>
      <c r="D208" s="10"/>
      <c r="E208" s="12"/>
    </row>
    <row r="209" spans="1:5" x14ac:dyDescent="0.25">
      <c r="A209" s="16"/>
      <c r="B209" s="10"/>
      <c r="C209" s="10"/>
      <c r="D209" s="10"/>
      <c r="E209" s="12"/>
    </row>
    <row r="210" spans="1:5" x14ac:dyDescent="0.25">
      <c r="A210" s="16"/>
      <c r="B210" s="10"/>
      <c r="C210" s="10"/>
      <c r="D210" s="10"/>
      <c r="E210" s="12"/>
    </row>
    <row r="211" spans="1:5" x14ac:dyDescent="0.25">
      <c r="A211" s="16"/>
      <c r="B211" s="10"/>
      <c r="C211" s="10"/>
      <c r="D211" s="10"/>
      <c r="E211" s="12"/>
    </row>
    <row r="212" spans="1:5" x14ac:dyDescent="0.25">
      <c r="A212" s="16"/>
      <c r="B212" s="10"/>
      <c r="C212" s="10"/>
      <c r="D212" s="10"/>
      <c r="E212" s="12"/>
    </row>
    <row r="213" spans="1:5" x14ac:dyDescent="0.25">
      <c r="A213" s="16"/>
      <c r="B213" s="10"/>
      <c r="C213" s="10"/>
      <c r="D213" s="10"/>
      <c r="E213" s="12"/>
    </row>
    <row r="214" spans="1:5" x14ac:dyDescent="0.25">
      <c r="A214" s="16"/>
      <c r="B214" s="10"/>
      <c r="C214" s="10"/>
      <c r="D214" s="10"/>
      <c r="E214" s="12"/>
    </row>
    <row r="215" spans="1:5" x14ac:dyDescent="0.25">
      <c r="A215" s="16"/>
      <c r="B215" s="10"/>
      <c r="C215" s="10"/>
      <c r="D215" s="10"/>
      <c r="E215" s="12"/>
    </row>
    <row r="216" spans="1:5" x14ac:dyDescent="0.25">
      <c r="A216" s="16"/>
      <c r="B216" s="10"/>
      <c r="C216" s="10"/>
      <c r="D216" s="10"/>
      <c r="E216" s="12"/>
    </row>
    <row r="217" spans="1:5" x14ac:dyDescent="0.25">
      <c r="A217" s="16"/>
      <c r="B217" s="10"/>
      <c r="C217" s="10"/>
      <c r="D217" s="10"/>
      <c r="E217" s="12"/>
    </row>
    <row r="218" spans="1:5" x14ac:dyDescent="0.25">
      <c r="A218" s="16"/>
      <c r="B218" s="10"/>
      <c r="C218" s="10"/>
      <c r="D218" s="10"/>
      <c r="E218" s="12"/>
    </row>
    <row r="219" spans="1:5" x14ac:dyDescent="0.25">
      <c r="A219" s="16"/>
      <c r="B219" s="10"/>
      <c r="C219" s="10"/>
      <c r="D219" s="10"/>
      <c r="E219" s="12"/>
    </row>
    <row r="220" spans="1:5" x14ac:dyDescent="0.25">
      <c r="A220" s="16"/>
      <c r="B220" s="10"/>
      <c r="C220" s="10"/>
      <c r="D220" s="10"/>
      <c r="E220" s="12"/>
    </row>
    <row r="221" spans="1:5" x14ac:dyDescent="0.25">
      <c r="A221" s="16"/>
      <c r="B221" s="10"/>
      <c r="C221" s="10"/>
      <c r="D221" s="10"/>
      <c r="E221" s="12"/>
    </row>
    <row r="222" spans="1:5" x14ac:dyDescent="0.25">
      <c r="A222" s="16"/>
      <c r="B222" s="10"/>
      <c r="C222" s="10"/>
      <c r="D222" s="10"/>
      <c r="E222" s="12"/>
    </row>
    <row r="223" spans="1:5" x14ac:dyDescent="0.25">
      <c r="A223" s="16"/>
      <c r="B223" s="10"/>
      <c r="C223" s="10"/>
      <c r="D223" s="10"/>
      <c r="E223" s="12"/>
    </row>
    <row r="224" spans="1:5" x14ac:dyDescent="0.25">
      <c r="A224" s="16"/>
      <c r="B224" s="10"/>
      <c r="C224" s="10"/>
      <c r="D224" s="10"/>
      <c r="E224" s="12"/>
    </row>
    <row r="225" spans="1:5" x14ac:dyDescent="0.25">
      <c r="A225" s="16"/>
      <c r="B225" s="10"/>
      <c r="C225" s="10"/>
      <c r="D225" s="10"/>
      <c r="E225" s="12"/>
    </row>
    <row r="226" spans="1:5" x14ac:dyDescent="0.25">
      <c r="A226" s="16"/>
      <c r="B226" s="10"/>
      <c r="C226" s="10"/>
      <c r="D226" s="10"/>
      <c r="E226" s="12"/>
    </row>
    <row r="227" spans="1:5" x14ac:dyDescent="0.25">
      <c r="A227" s="16"/>
      <c r="B227" s="10"/>
      <c r="C227" s="10"/>
      <c r="D227" s="10"/>
      <c r="E227" s="12"/>
    </row>
    <row r="228" spans="1:5" x14ac:dyDescent="0.25">
      <c r="A228" s="16"/>
      <c r="B228" s="10"/>
      <c r="C228" s="10"/>
      <c r="D228" s="10"/>
      <c r="E228" s="12"/>
    </row>
    <row r="229" spans="1:5" x14ac:dyDescent="0.25">
      <c r="A229" s="16"/>
      <c r="B229" s="10"/>
      <c r="C229" s="10"/>
      <c r="D229" s="10"/>
      <c r="E229" s="12"/>
    </row>
    <row r="230" spans="1:5" x14ac:dyDescent="0.25">
      <c r="A230" s="16"/>
      <c r="B230" s="10"/>
      <c r="C230" s="10"/>
      <c r="D230" s="10"/>
      <c r="E230" s="12"/>
    </row>
    <row r="231" spans="1:5" x14ac:dyDescent="0.25">
      <c r="A231" s="16"/>
      <c r="B231" s="10"/>
      <c r="C231" s="10"/>
      <c r="D231" s="10"/>
      <c r="E231" s="12"/>
    </row>
    <row r="232" spans="1:5" x14ac:dyDescent="0.25">
      <c r="A232" s="16"/>
      <c r="B232" s="10"/>
      <c r="C232" s="10"/>
      <c r="D232" s="10"/>
      <c r="E232" s="12"/>
    </row>
    <row r="233" spans="1:5" x14ac:dyDescent="0.25">
      <c r="A233" s="16"/>
      <c r="B233" s="10"/>
      <c r="C233" s="10"/>
      <c r="D233" s="10"/>
      <c r="E233" s="12"/>
    </row>
    <row r="234" spans="1:5" x14ac:dyDescent="0.25">
      <c r="A234" s="16"/>
      <c r="B234" s="10"/>
      <c r="C234" s="10"/>
      <c r="D234" s="10"/>
      <c r="E234" s="12"/>
    </row>
    <row r="235" spans="1:5" x14ac:dyDescent="0.25">
      <c r="A235" s="16"/>
      <c r="B235" s="10"/>
      <c r="C235" s="10"/>
      <c r="D235" s="10"/>
      <c r="E235" s="12"/>
    </row>
    <row r="236" spans="1:5" x14ac:dyDescent="0.25">
      <c r="A236" s="16"/>
      <c r="B236" s="10"/>
      <c r="C236" s="10"/>
      <c r="D236" s="10"/>
      <c r="E236" s="12"/>
    </row>
    <row r="237" spans="1:5" x14ac:dyDescent="0.25">
      <c r="A237" s="16"/>
      <c r="B237" s="10"/>
      <c r="C237" s="10"/>
      <c r="D237" s="10"/>
      <c r="E237" s="12"/>
    </row>
    <row r="238" spans="1:5" x14ac:dyDescent="0.25">
      <c r="A238" s="16"/>
      <c r="B238" s="10"/>
      <c r="C238" s="10"/>
      <c r="D238" s="10"/>
      <c r="E238" s="12"/>
    </row>
    <row r="239" spans="1:5" x14ac:dyDescent="0.25">
      <c r="A239" s="16"/>
      <c r="B239" s="10"/>
      <c r="C239" s="10"/>
      <c r="D239" s="10"/>
      <c r="E239" s="12"/>
    </row>
    <row r="240" spans="1:5" x14ac:dyDescent="0.25">
      <c r="A240" s="16"/>
      <c r="B240" s="10"/>
      <c r="C240" s="10"/>
      <c r="D240" s="10"/>
      <c r="E240" s="12"/>
    </row>
    <row r="241" spans="1:5" x14ac:dyDescent="0.25">
      <c r="A241" s="16"/>
      <c r="B241" s="10"/>
      <c r="C241" s="10"/>
      <c r="D241" s="10"/>
      <c r="E241" s="12"/>
    </row>
    <row r="242" spans="1:5" x14ac:dyDescent="0.25">
      <c r="A242" s="16"/>
      <c r="B242" s="10"/>
      <c r="C242" s="10"/>
      <c r="D242" s="10"/>
      <c r="E242" s="12"/>
    </row>
    <row r="243" spans="1:5" x14ac:dyDescent="0.25">
      <c r="A243" s="16"/>
      <c r="B243" s="10"/>
      <c r="C243" s="10"/>
      <c r="D243" s="10"/>
      <c r="E243" s="12"/>
    </row>
    <row r="244" spans="1:5" x14ac:dyDescent="0.25">
      <c r="A244" s="16"/>
      <c r="B244" s="10"/>
      <c r="C244" s="10"/>
      <c r="D244" s="10"/>
      <c r="E244" s="12"/>
    </row>
    <row r="245" spans="1:5" x14ac:dyDescent="0.25">
      <c r="A245" s="16"/>
      <c r="B245" s="10"/>
      <c r="C245" s="10"/>
      <c r="D245" s="10"/>
      <c r="E245" s="12"/>
    </row>
    <row r="246" spans="1:5" x14ac:dyDescent="0.25">
      <c r="A246" s="16"/>
      <c r="B246" s="10"/>
      <c r="C246" s="10"/>
      <c r="D246" s="10"/>
      <c r="E246" s="12"/>
    </row>
    <row r="247" spans="1:5" x14ac:dyDescent="0.25">
      <c r="A247" s="16"/>
      <c r="B247" s="10"/>
      <c r="C247" s="10"/>
      <c r="D247" s="10"/>
      <c r="E247" s="12"/>
    </row>
    <row r="248" spans="1:5" x14ac:dyDescent="0.25">
      <c r="A248" s="16"/>
      <c r="B248" s="10"/>
      <c r="C248" s="10"/>
      <c r="D248" s="10"/>
      <c r="E248" s="12"/>
    </row>
    <row r="249" spans="1:5" x14ac:dyDescent="0.25">
      <c r="A249" s="16"/>
      <c r="B249" s="10"/>
      <c r="C249" s="10"/>
      <c r="D249" s="10"/>
      <c r="E249" s="12"/>
    </row>
    <row r="250" spans="1:5" x14ac:dyDescent="0.25">
      <c r="A250" s="16"/>
      <c r="B250" s="10"/>
      <c r="C250" s="10"/>
      <c r="D250" s="10"/>
      <c r="E250" s="12"/>
    </row>
    <row r="251" spans="1:5" x14ac:dyDescent="0.25">
      <c r="A251" s="16"/>
      <c r="B251" s="10"/>
      <c r="C251" s="10"/>
      <c r="D251" s="10"/>
      <c r="E251" s="12"/>
    </row>
    <row r="252" spans="1:5" x14ac:dyDescent="0.25">
      <c r="A252" s="16"/>
      <c r="B252" s="10"/>
      <c r="C252" s="10"/>
      <c r="D252" s="10"/>
      <c r="E252" s="12"/>
    </row>
    <row r="253" spans="1:5" x14ac:dyDescent="0.25">
      <c r="A253" s="16"/>
      <c r="B253" s="10"/>
      <c r="C253" s="10"/>
      <c r="D253" s="10"/>
      <c r="E253" s="12"/>
    </row>
    <row r="254" spans="1:5" x14ac:dyDescent="0.25">
      <c r="A254" s="16"/>
      <c r="B254" s="10"/>
      <c r="C254" s="10"/>
      <c r="D254" s="10"/>
      <c r="E254" s="12"/>
    </row>
    <row r="255" spans="1:5" x14ac:dyDescent="0.25">
      <c r="A255" s="16"/>
      <c r="B255" s="10"/>
      <c r="C255" s="10"/>
      <c r="D255" s="10"/>
      <c r="E255" s="12"/>
    </row>
    <row r="256" spans="1:5" x14ac:dyDescent="0.25">
      <c r="A256" s="16"/>
      <c r="B256" s="10"/>
      <c r="C256" s="10"/>
      <c r="D256" s="10"/>
      <c r="E256" s="12"/>
    </row>
    <row r="257" spans="1:5" x14ac:dyDescent="0.25">
      <c r="A257" s="16"/>
      <c r="B257" s="10"/>
      <c r="C257" s="10"/>
      <c r="D257" s="10"/>
      <c r="E257" s="12"/>
    </row>
    <row r="258" spans="1:5" x14ac:dyDescent="0.25">
      <c r="A258" s="16"/>
      <c r="B258" s="10"/>
      <c r="C258" s="10"/>
      <c r="D258" s="10"/>
      <c r="E258" s="12"/>
    </row>
    <row r="259" spans="1:5" x14ac:dyDescent="0.25">
      <c r="A259" s="16"/>
      <c r="B259" s="10"/>
      <c r="C259" s="10"/>
      <c r="D259" s="10"/>
      <c r="E259" s="12"/>
    </row>
    <row r="260" spans="1:5" x14ac:dyDescent="0.25">
      <c r="A260" s="16"/>
      <c r="B260" s="10"/>
      <c r="C260" s="10"/>
      <c r="D260" s="10"/>
      <c r="E260" s="12"/>
    </row>
    <row r="261" spans="1:5" x14ac:dyDescent="0.25">
      <c r="A261" s="16"/>
      <c r="B261" s="10"/>
      <c r="C261" s="10"/>
      <c r="D261" s="10"/>
      <c r="E261" s="12"/>
    </row>
    <row r="262" spans="1:5" x14ac:dyDescent="0.25">
      <c r="A262" s="16"/>
      <c r="B262" s="10"/>
      <c r="C262" s="10"/>
      <c r="D262" s="10"/>
      <c r="E262" s="12"/>
    </row>
    <row r="263" spans="1:5" x14ac:dyDescent="0.25">
      <c r="A263" s="16"/>
      <c r="B263" s="10"/>
      <c r="C263" s="10"/>
      <c r="D263" s="10"/>
      <c r="E263" s="12"/>
    </row>
    <row r="264" spans="1:5" x14ac:dyDescent="0.25">
      <c r="A264" s="16"/>
      <c r="B264" s="10"/>
      <c r="C264" s="10"/>
      <c r="D264" s="10"/>
      <c r="E264" s="12"/>
    </row>
    <row r="265" spans="1:5" x14ac:dyDescent="0.25">
      <c r="A265" s="16"/>
      <c r="B265" s="10"/>
      <c r="C265" s="10"/>
      <c r="D265" s="10"/>
      <c r="E265" s="12"/>
    </row>
    <row r="266" spans="1:5" x14ac:dyDescent="0.25">
      <c r="A266" s="16"/>
      <c r="B266" s="10"/>
      <c r="C266" s="10"/>
      <c r="D266" s="10"/>
      <c r="E266" s="12"/>
    </row>
    <row r="267" spans="1:5" x14ac:dyDescent="0.25">
      <c r="A267" s="16"/>
      <c r="B267" s="10"/>
      <c r="C267" s="10"/>
      <c r="D267" s="10"/>
      <c r="E267" s="12"/>
    </row>
    <row r="268" spans="1:5" x14ac:dyDescent="0.25">
      <c r="A268" s="16"/>
      <c r="B268" s="10"/>
      <c r="C268" s="10"/>
      <c r="D268" s="10"/>
      <c r="E268" s="12"/>
    </row>
    <row r="269" spans="1:5" x14ac:dyDescent="0.25">
      <c r="A269" s="16"/>
      <c r="B269" s="10"/>
      <c r="C269" s="10"/>
      <c r="D269" s="10"/>
      <c r="E269" s="12"/>
    </row>
    <row r="270" spans="1:5" x14ac:dyDescent="0.25">
      <c r="A270" s="16"/>
      <c r="B270" s="10"/>
      <c r="C270" s="10"/>
      <c r="D270" s="10"/>
      <c r="E270" s="12"/>
    </row>
    <row r="271" spans="1:5" x14ac:dyDescent="0.25">
      <c r="A271" s="16"/>
      <c r="B271" s="10"/>
      <c r="C271" s="10"/>
      <c r="D271" s="10"/>
      <c r="E271" s="12"/>
    </row>
    <row r="272" spans="1:5" x14ac:dyDescent="0.25">
      <c r="A272" s="16"/>
      <c r="B272" s="10"/>
      <c r="C272" s="10"/>
      <c r="D272" s="10"/>
      <c r="E272" s="12"/>
    </row>
    <row r="273" spans="1:5" x14ac:dyDescent="0.25">
      <c r="A273" s="16"/>
      <c r="B273" s="10"/>
      <c r="C273" s="10"/>
      <c r="D273" s="10"/>
      <c r="E273" s="12"/>
    </row>
    <row r="274" spans="1:5" x14ac:dyDescent="0.25">
      <c r="A274" s="16"/>
      <c r="B274" s="10"/>
      <c r="C274" s="10"/>
      <c r="D274" s="10"/>
      <c r="E274" s="12"/>
    </row>
    <row r="275" spans="1:5" x14ac:dyDescent="0.25">
      <c r="A275" s="16"/>
      <c r="B275" s="10"/>
      <c r="C275" s="10"/>
      <c r="D275" s="10"/>
      <c r="E275" s="12"/>
    </row>
    <row r="276" spans="1:5" x14ac:dyDescent="0.25">
      <c r="A276" s="16"/>
      <c r="B276" s="10"/>
      <c r="C276" s="10"/>
      <c r="D276" s="10"/>
      <c r="E276" s="12"/>
    </row>
    <row r="277" spans="1:5" x14ac:dyDescent="0.25">
      <c r="A277" s="16"/>
      <c r="B277" s="10"/>
      <c r="C277" s="10"/>
      <c r="D277" s="10"/>
      <c r="E277" s="12"/>
    </row>
    <row r="278" spans="1:5" x14ac:dyDescent="0.25">
      <c r="A278" s="16"/>
      <c r="B278" s="10"/>
      <c r="C278" s="10"/>
      <c r="D278" s="10"/>
      <c r="E278" s="12"/>
    </row>
    <row r="279" spans="1:5" x14ac:dyDescent="0.25">
      <c r="A279" s="16"/>
      <c r="B279" s="10"/>
      <c r="C279" s="10"/>
      <c r="D279" s="10"/>
      <c r="E279" s="12"/>
    </row>
    <row r="280" spans="1:5" x14ac:dyDescent="0.25">
      <c r="A280" s="16"/>
      <c r="B280" s="10"/>
      <c r="C280" s="10"/>
      <c r="D280" s="10"/>
      <c r="E280" s="12"/>
    </row>
    <row r="281" spans="1:5" x14ac:dyDescent="0.25">
      <c r="A281" s="16"/>
      <c r="B281" s="10"/>
      <c r="C281" s="10"/>
      <c r="D281" s="10"/>
      <c r="E281" s="12"/>
    </row>
    <row r="282" spans="1:5" x14ac:dyDescent="0.25">
      <c r="A282" s="16"/>
      <c r="B282" s="10"/>
      <c r="C282" s="10"/>
      <c r="D282" s="10"/>
      <c r="E282" s="12"/>
    </row>
    <row r="283" spans="1:5" x14ac:dyDescent="0.25">
      <c r="A283" s="16"/>
      <c r="B283" s="10"/>
      <c r="C283" s="10"/>
      <c r="D283" s="10"/>
      <c r="E283" s="12"/>
    </row>
    <row r="284" spans="1:5" x14ac:dyDescent="0.25">
      <c r="A284" s="16"/>
      <c r="B284" s="10"/>
      <c r="C284" s="10"/>
      <c r="D284" s="10"/>
      <c r="E284" s="12"/>
    </row>
    <row r="285" spans="1:5" x14ac:dyDescent="0.25">
      <c r="A285" s="16"/>
      <c r="B285" s="10"/>
      <c r="C285" s="10"/>
      <c r="D285" s="10"/>
      <c r="E285" s="12"/>
    </row>
    <row r="286" spans="1:5" x14ac:dyDescent="0.25">
      <c r="A286" s="16"/>
      <c r="B286" s="10"/>
      <c r="C286" s="10"/>
      <c r="D286" s="10"/>
      <c r="E286" s="12"/>
    </row>
    <row r="287" spans="1:5" x14ac:dyDescent="0.25">
      <c r="A287" s="16"/>
      <c r="B287" s="10"/>
      <c r="C287" s="10"/>
      <c r="D287" s="10"/>
      <c r="E287" s="12"/>
    </row>
    <row r="288" spans="1:5" x14ac:dyDescent="0.25">
      <c r="A288" s="16"/>
      <c r="B288" s="10"/>
      <c r="C288" s="10"/>
      <c r="D288" s="10"/>
      <c r="E288" s="12"/>
    </row>
    <row r="289" spans="1:5" x14ac:dyDescent="0.25">
      <c r="A289" s="16"/>
      <c r="B289" s="10"/>
      <c r="C289" s="10"/>
      <c r="D289" s="10"/>
      <c r="E289" s="12"/>
    </row>
    <row r="290" spans="1:5" x14ac:dyDescent="0.25">
      <c r="A290" s="16"/>
      <c r="B290" s="10"/>
      <c r="C290" s="10"/>
      <c r="D290" s="10"/>
      <c r="E290" s="12"/>
    </row>
    <row r="291" spans="1:5" x14ac:dyDescent="0.25">
      <c r="A291" s="16"/>
      <c r="B291" s="10"/>
      <c r="C291" s="10"/>
      <c r="D291" s="10"/>
      <c r="E291" s="12"/>
    </row>
    <row r="292" spans="1:5" x14ac:dyDescent="0.25">
      <c r="A292" s="16"/>
      <c r="B292" s="10"/>
      <c r="C292" s="10"/>
      <c r="D292" s="10"/>
      <c r="E292" s="12"/>
    </row>
    <row r="293" spans="1:5" x14ac:dyDescent="0.25">
      <c r="A293" s="16"/>
      <c r="B293" s="10"/>
      <c r="C293" s="10"/>
      <c r="D293" s="10"/>
      <c r="E293" s="12"/>
    </row>
    <row r="294" spans="1:5" x14ac:dyDescent="0.25">
      <c r="A294" s="16"/>
      <c r="B294" s="10"/>
      <c r="C294" s="10"/>
      <c r="D294" s="10"/>
      <c r="E294" s="12"/>
    </row>
    <row r="295" spans="1:5" x14ac:dyDescent="0.25">
      <c r="A295" s="16"/>
      <c r="B295" s="10"/>
      <c r="C295" s="10"/>
      <c r="D295" s="10"/>
      <c r="E295" s="12"/>
    </row>
    <row r="296" spans="1:5" x14ac:dyDescent="0.25">
      <c r="A296" s="16"/>
      <c r="B296" s="10"/>
      <c r="C296" s="10"/>
      <c r="D296" s="10"/>
      <c r="E296" s="12"/>
    </row>
    <row r="297" spans="1:5" x14ac:dyDescent="0.25">
      <c r="A297" s="16"/>
      <c r="B297" s="10"/>
      <c r="C297" s="10"/>
      <c r="D297" s="10"/>
      <c r="E297" s="12"/>
    </row>
    <row r="298" spans="1:5" x14ac:dyDescent="0.25">
      <c r="A298" s="16"/>
      <c r="B298" s="10"/>
      <c r="C298" s="10"/>
      <c r="D298" s="10"/>
      <c r="E298" s="12"/>
    </row>
    <row r="299" spans="1:5" x14ac:dyDescent="0.25">
      <c r="A299" s="16"/>
      <c r="B299" s="10"/>
      <c r="C299" s="10"/>
      <c r="D299" s="10"/>
      <c r="E299" s="12"/>
    </row>
    <row r="300" spans="1:5" x14ac:dyDescent="0.25">
      <c r="A300" s="16"/>
      <c r="B300" s="10"/>
      <c r="C300" s="10"/>
      <c r="D300" s="10"/>
      <c r="E300" s="12"/>
    </row>
    <row r="301" spans="1:5" x14ac:dyDescent="0.25">
      <c r="A301" s="16"/>
      <c r="B301" s="10"/>
      <c r="C301" s="10"/>
      <c r="D301" s="10"/>
      <c r="E301" s="12"/>
    </row>
    <row r="302" spans="1:5" x14ac:dyDescent="0.25">
      <c r="A302" s="16"/>
      <c r="B302" s="10"/>
      <c r="C302" s="10"/>
      <c r="D302" s="10"/>
      <c r="E302" s="12"/>
    </row>
    <row r="303" spans="1:5" x14ac:dyDescent="0.25">
      <c r="A303" s="16"/>
      <c r="B303" s="10"/>
      <c r="C303" s="10"/>
      <c r="D303" s="10"/>
      <c r="E303" s="12"/>
    </row>
    <row r="304" spans="1:5" x14ac:dyDescent="0.25">
      <c r="A304" s="16"/>
      <c r="B304" s="10"/>
      <c r="C304" s="10"/>
      <c r="D304" s="10"/>
      <c r="E304" s="12"/>
    </row>
    <row r="305" spans="1:5" x14ac:dyDescent="0.25">
      <c r="A305" s="16"/>
      <c r="B305" s="10"/>
      <c r="C305" s="10"/>
      <c r="D305" s="10"/>
      <c r="E305" s="12"/>
    </row>
    <row r="306" spans="1:5" x14ac:dyDescent="0.25">
      <c r="A306" s="16"/>
      <c r="B306" s="10"/>
      <c r="C306" s="10"/>
      <c r="D306" s="10"/>
      <c r="E306" s="12"/>
    </row>
    <row r="307" spans="1:5" x14ac:dyDescent="0.25">
      <c r="A307" s="16"/>
      <c r="B307" s="10"/>
      <c r="C307" s="10"/>
      <c r="D307" s="10"/>
      <c r="E307" s="12"/>
    </row>
    <row r="308" spans="1:5" x14ac:dyDescent="0.25">
      <c r="A308" s="16"/>
      <c r="B308" s="10"/>
      <c r="C308" s="10"/>
      <c r="D308" s="10"/>
      <c r="E308" s="12"/>
    </row>
    <row r="309" spans="1:5" x14ac:dyDescent="0.25">
      <c r="A309" s="16"/>
      <c r="B309" s="10"/>
      <c r="C309" s="10"/>
      <c r="D309" s="10"/>
      <c r="E309" s="12"/>
    </row>
    <row r="310" spans="1:5" x14ac:dyDescent="0.25">
      <c r="A310" s="16"/>
      <c r="B310" s="10"/>
      <c r="C310" s="10"/>
      <c r="D310" s="10"/>
      <c r="E310" s="12"/>
    </row>
    <row r="311" spans="1:5" x14ac:dyDescent="0.25">
      <c r="A311" s="16"/>
      <c r="B311" s="10"/>
      <c r="C311" s="10"/>
      <c r="D311" s="10"/>
      <c r="E311" s="12"/>
    </row>
    <row r="312" spans="1:5" x14ac:dyDescent="0.25">
      <c r="A312" s="16"/>
      <c r="B312" s="10"/>
      <c r="C312" s="10"/>
      <c r="D312" s="10"/>
      <c r="E312" s="12"/>
    </row>
    <row r="313" spans="1:5" x14ac:dyDescent="0.25">
      <c r="A313" s="16"/>
      <c r="B313" s="10"/>
      <c r="C313" s="10"/>
      <c r="D313" s="10"/>
      <c r="E313" s="12"/>
    </row>
    <row r="314" spans="1:5" x14ac:dyDescent="0.25">
      <c r="A314" s="16"/>
      <c r="B314" s="10"/>
      <c r="C314" s="10"/>
      <c r="D314" s="10"/>
      <c r="E314" s="12"/>
    </row>
    <row r="315" spans="1:5" x14ac:dyDescent="0.25">
      <c r="A315" s="16"/>
      <c r="B315" s="10"/>
      <c r="C315" s="10"/>
      <c r="D315" s="10"/>
      <c r="E315" s="12"/>
    </row>
    <row r="316" spans="1:5" x14ac:dyDescent="0.25">
      <c r="A316" s="16"/>
      <c r="B316" s="10"/>
      <c r="C316" s="10"/>
      <c r="D316" s="10"/>
      <c r="E316" s="12"/>
    </row>
    <row r="317" spans="1:5" x14ac:dyDescent="0.25">
      <c r="A317" s="16"/>
      <c r="B317" s="10"/>
      <c r="C317" s="10"/>
      <c r="D317" s="10"/>
      <c r="E317" s="12"/>
    </row>
    <row r="318" spans="1:5" x14ac:dyDescent="0.25">
      <c r="A318" s="16"/>
      <c r="B318" s="10"/>
      <c r="C318" s="10"/>
      <c r="D318" s="10"/>
      <c r="E318" s="12"/>
    </row>
    <row r="319" spans="1:5" x14ac:dyDescent="0.25">
      <c r="A319" s="16"/>
      <c r="B319" s="10"/>
      <c r="C319" s="10"/>
      <c r="D319" s="10"/>
      <c r="E319" s="12"/>
    </row>
    <row r="320" spans="1:5" x14ac:dyDescent="0.25">
      <c r="A320" s="16"/>
      <c r="B320" s="10"/>
      <c r="C320" s="10"/>
      <c r="D320" s="10"/>
      <c r="E320" s="12"/>
    </row>
    <row r="321" spans="1:5" x14ac:dyDescent="0.25">
      <c r="A321" s="16"/>
      <c r="B321" s="10"/>
      <c r="C321" s="10"/>
      <c r="D321" s="10"/>
      <c r="E321" s="12"/>
    </row>
    <row r="322" spans="1:5" x14ac:dyDescent="0.25">
      <c r="A322" s="16"/>
      <c r="B322" s="10"/>
      <c r="C322" s="10"/>
      <c r="D322" s="10"/>
      <c r="E322" s="12"/>
    </row>
    <row r="323" spans="1:5" x14ac:dyDescent="0.25">
      <c r="A323" s="16"/>
      <c r="B323" s="10"/>
      <c r="C323" s="10"/>
      <c r="D323" s="10"/>
      <c r="E323" s="12"/>
    </row>
    <row r="324" spans="1:5" x14ac:dyDescent="0.25">
      <c r="A324" s="16"/>
      <c r="B324" s="10"/>
      <c r="C324" s="10"/>
      <c r="D324" s="10"/>
      <c r="E324" s="12"/>
    </row>
    <row r="325" spans="1:5" x14ac:dyDescent="0.25">
      <c r="A325" s="16"/>
      <c r="B325" s="10"/>
      <c r="C325" s="10"/>
      <c r="D325" s="10"/>
      <c r="E325" s="12"/>
    </row>
    <row r="326" spans="1:5" x14ac:dyDescent="0.25">
      <c r="A326" s="16"/>
      <c r="B326" s="10"/>
      <c r="C326" s="10"/>
      <c r="D326" s="10"/>
      <c r="E326" s="12"/>
    </row>
    <row r="327" spans="1:5" x14ac:dyDescent="0.25">
      <c r="A327" s="16"/>
      <c r="B327" s="10"/>
      <c r="C327" s="10"/>
      <c r="D327" s="10"/>
      <c r="E327" s="12"/>
    </row>
    <row r="328" spans="1:5" x14ac:dyDescent="0.25">
      <c r="A328" s="16"/>
      <c r="B328" s="10"/>
      <c r="C328" s="10"/>
      <c r="D328" s="10"/>
      <c r="E328" s="12"/>
    </row>
    <row r="329" spans="1:5" x14ac:dyDescent="0.25">
      <c r="A329" s="16"/>
      <c r="B329" s="10"/>
      <c r="C329" s="10"/>
      <c r="D329" s="10"/>
      <c r="E329" s="12"/>
    </row>
    <row r="330" spans="1:5" x14ac:dyDescent="0.25">
      <c r="A330" s="16"/>
      <c r="B330" s="10"/>
      <c r="C330" s="10"/>
      <c r="D330" s="10"/>
      <c r="E330" s="12"/>
    </row>
    <row r="331" spans="1:5" x14ac:dyDescent="0.25">
      <c r="A331" s="16"/>
      <c r="B331" s="10"/>
      <c r="C331" s="10"/>
      <c r="D331" s="10"/>
      <c r="E331" s="12"/>
    </row>
    <row r="332" spans="1:5" x14ac:dyDescent="0.25">
      <c r="A332" s="16"/>
      <c r="B332" s="10"/>
      <c r="C332" s="10"/>
      <c r="D332" s="10"/>
      <c r="E332" s="12"/>
    </row>
    <row r="333" spans="1:5" x14ac:dyDescent="0.25">
      <c r="A333" s="16"/>
      <c r="B333" s="10"/>
      <c r="C333" s="10"/>
      <c r="D333" s="10"/>
      <c r="E333" s="12"/>
    </row>
    <row r="334" spans="1:5" x14ac:dyDescent="0.25">
      <c r="A334" s="16"/>
      <c r="B334" s="10"/>
      <c r="C334" s="10"/>
      <c r="D334" s="10"/>
      <c r="E334" s="12"/>
    </row>
    <row r="335" spans="1:5" x14ac:dyDescent="0.25">
      <c r="A335" s="16"/>
      <c r="B335" s="10"/>
      <c r="C335" s="10"/>
      <c r="D335" s="10"/>
      <c r="E335" s="12"/>
    </row>
    <row r="336" spans="1:5" x14ac:dyDescent="0.25">
      <c r="A336" s="16"/>
      <c r="B336" s="10"/>
      <c r="C336" s="10"/>
      <c r="D336" s="10"/>
      <c r="E336" s="12"/>
    </row>
    <row r="337" spans="1:5" x14ac:dyDescent="0.25">
      <c r="A337" s="16"/>
      <c r="B337" s="10"/>
      <c r="C337" s="10"/>
      <c r="D337" s="10"/>
      <c r="E337" s="12"/>
    </row>
    <row r="338" spans="1:5" x14ac:dyDescent="0.25">
      <c r="A338" s="16"/>
      <c r="B338" s="10"/>
      <c r="C338" s="10"/>
      <c r="D338" s="10"/>
      <c r="E338" s="12"/>
    </row>
    <row r="339" spans="1:5" x14ac:dyDescent="0.25">
      <c r="A339" s="16"/>
      <c r="B339" s="10"/>
      <c r="C339" s="10"/>
      <c r="D339" s="10"/>
      <c r="E339" s="12"/>
    </row>
    <row r="340" spans="1:5" x14ac:dyDescent="0.25">
      <c r="A340" s="16"/>
      <c r="B340" s="10"/>
      <c r="C340" s="10"/>
      <c r="D340" s="10"/>
      <c r="E340" s="12"/>
    </row>
    <row r="341" spans="1:5" x14ac:dyDescent="0.25">
      <c r="A341" s="16"/>
      <c r="B341" s="10"/>
      <c r="C341" s="10"/>
      <c r="D341" s="10"/>
      <c r="E341" s="12"/>
    </row>
    <row r="342" spans="1:5" x14ac:dyDescent="0.25">
      <c r="A342" s="16"/>
      <c r="B342" s="10"/>
      <c r="C342" s="10"/>
      <c r="D342" s="10"/>
      <c r="E342" s="12"/>
    </row>
    <row r="343" spans="1:5" x14ac:dyDescent="0.25">
      <c r="A343" s="16"/>
      <c r="B343" s="10"/>
      <c r="C343" s="10"/>
      <c r="D343" s="10"/>
      <c r="E343" s="12"/>
    </row>
    <row r="344" spans="1:5" x14ac:dyDescent="0.25">
      <c r="A344" s="16"/>
      <c r="B344" s="10"/>
      <c r="C344" s="10"/>
      <c r="D344" s="10"/>
      <c r="E344" s="12"/>
    </row>
    <row r="345" spans="1:5" x14ac:dyDescent="0.25">
      <c r="A345" s="16"/>
      <c r="B345" s="10"/>
      <c r="C345" s="10"/>
      <c r="D345" s="10"/>
      <c r="E345" s="12"/>
    </row>
    <row r="346" spans="1:5" x14ac:dyDescent="0.25">
      <c r="A346" s="16"/>
      <c r="B346" s="10"/>
      <c r="C346" s="10"/>
      <c r="D346" s="10"/>
      <c r="E346" s="12"/>
    </row>
    <row r="347" spans="1:5" x14ac:dyDescent="0.25">
      <c r="A347" s="16"/>
      <c r="B347" s="10"/>
      <c r="C347" s="10"/>
      <c r="D347" s="10"/>
      <c r="E347" s="12"/>
    </row>
    <row r="348" spans="1:5" x14ac:dyDescent="0.25">
      <c r="A348" s="16"/>
      <c r="B348" s="10"/>
      <c r="C348" s="10"/>
      <c r="D348" s="10"/>
      <c r="E348" s="12"/>
    </row>
    <row r="349" spans="1:5" x14ac:dyDescent="0.25">
      <c r="A349" s="16"/>
      <c r="B349" s="10"/>
      <c r="C349" s="10"/>
      <c r="D349" s="10"/>
      <c r="E349" s="12"/>
    </row>
    <row r="350" spans="1:5" x14ac:dyDescent="0.25">
      <c r="A350" s="16"/>
      <c r="B350" s="10"/>
      <c r="C350" s="10"/>
      <c r="D350" s="10"/>
      <c r="E350" s="12"/>
    </row>
    <row r="351" spans="1:5" x14ac:dyDescent="0.25">
      <c r="A351" s="16"/>
      <c r="B351" s="10"/>
      <c r="C351" s="10"/>
      <c r="D351" s="10"/>
      <c r="E351" s="12"/>
    </row>
    <row r="352" spans="1:5" x14ac:dyDescent="0.25">
      <c r="A352" s="16"/>
      <c r="B352" s="10"/>
      <c r="C352" s="10"/>
      <c r="D352" s="10"/>
      <c r="E352" s="12"/>
    </row>
    <row r="353" spans="1:5" x14ac:dyDescent="0.25">
      <c r="A353" s="16"/>
      <c r="B353" s="10"/>
      <c r="C353" s="10"/>
      <c r="D353" s="10"/>
      <c r="E353" s="12"/>
    </row>
    <row r="354" spans="1:5" x14ac:dyDescent="0.25">
      <c r="A354" s="16"/>
      <c r="B354" s="10"/>
      <c r="C354" s="10"/>
      <c r="D354" s="10"/>
      <c r="E354" s="12"/>
    </row>
    <row r="355" spans="1:5" x14ac:dyDescent="0.25">
      <c r="A355" s="16"/>
      <c r="B355" s="10"/>
      <c r="C355" s="10"/>
      <c r="D355" s="10"/>
      <c r="E355" s="12"/>
    </row>
    <row r="356" spans="1:5" x14ac:dyDescent="0.25">
      <c r="A356" s="16"/>
      <c r="B356" s="10"/>
      <c r="C356" s="10"/>
      <c r="D356" s="10"/>
      <c r="E356" s="12"/>
    </row>
    <row r="357" spans="1:5" x14ac:dyDescent="0.25">
      <c r="A357" s="16"/>
      <c r="B357" s="10"/>
      <c r="C357" s="10"/>
      <c r="D357" s="10"/>
      <c r="E357" s="12"/>
    </row>
    <row r="358" spans="1:5" x14ac:dyDescent="0.25">
      <c r="A358" s="16"/>
      <c r="B358" s="10"/>
      <c r="C358" s="10"/>
      <c r="D358" s="10"/>
      <c r="E358" s="12"/>
    </row>
    <row r="359" spans="1:5" x14ac:dyDescent="0.25">
      <c r="A359" s="16"/>
      <c r="B359" s="10"/>
      <c r="C359" s="10"/>
      <c r="D359" s="10"/>
      <c r="E359" s="12"/>
    </row>
    <row r="360" spans="1:5" x14ac:dyDescent="0.25">
      <c r="A360" s="16"/>
      <c r="B360" s="10"/>
      <c r="C360" s="10"/>
      <c r="D360" s="10"/>
      <c r="E360" s="12"/>
    </row>
    <row r="361" spans="1:5" x14ac:dyDescent="0.25">
      <c r="A361" s="16"/>
      <c r="B361" s="10"/>
      <c r="C361" s="10"/>
      <c r="D361" s="10"/>
      <c r="E361" s="12"/>
    </row>
    <row r="362" spans="1:5" x14ac:dyDescent="0.25">
      <c r="A362" s="16"/>
      <c r="B362" s="10"/>
      <c r="C362" s="10"/>
      <c r="D362" s="10"/>
      <c r="E362" s="12"/>
    </row>
    <row r="363" spans="1:5" x14ac:dyDescent="0.25">
      <c r="A363" s="16"/>
      <c r="B363" s="10"/>
      <c r="C363" s="10"/>
      <c r="D363" s="10"/>
      <c r="E363" s="12"/>
    </row>
    <row r="364" spans="1:5" x14ac:dyDescent="0.25">
      <c r="A364" s="16"/>
      <c r="B364" s="10"/>
      <c r="C364" s="10"/>
      <c r="D364" s="10"/>
      <c r="E364" s="12"/>
    </row>
    <row r="365" spans="1:5" x14ac:dyDescent="0.25">
      <c r="A365" s="16"/>
      <c r="B365" s="10"/>
      <c r="C365" s="10"/>
      <c r="D365" s="10"/>
      <c r="E365" s="12"/>
    </row>
    <row r="366" spans="1:5" x14ac:dyDescent="0.25">
      <c r="A366" s="16"/>
      <c r="B366" s="10"/>
      <c r="C366" s="10"/>
      <c r="D366" s="10"/>
      <c r="E366" s="12"/>
    </row>
    <row r="367" spans="1:5" x14ac:dyDescent="0.25">
      <c r="A367" s="16"/>
      <c r="B367" s="10"/>
      <c r="C367" s="10"/>
      <c r="D367" s="10"/>
      <c r="E367" s="12"/>
    </row>
    <row r="368" spans="1:5" x14ac:dyDescent="0.25">
      <c r="A368" s="16"/>
      <c r="B368" s="10"/>
      <c r="C368" s="10"/>
      <c r="D368" s="10"/>
      <c r="E368" s="12"/>
    </row>
    <row r="369" spans="1:5" x14ac:dyDescent="0.25">
      <c r="A369" s="16"/>
      <c r="B369" s="10"/>
      <c r="C369" s="10"/>
      <c r="D369" s="10"/>
      <c r="E369" s="12"/>
    </row>
    <row r="370" spans="1:5" x14ac:dyDescent="0.25">
      <c r="A370" s="16"/>
      <c r="B370" s="10"/>
      <c r="C370" s="10"/>
      <c r="D370" s="10"/>
      <c r="E370" s="12"/>
    </row>
    <row r="371" spans="1:5" x14ac:dyDescent="0.25">
      <c r="A371" s="16"/>
      <c r="B371" s="10"/>
      <c r="C371" s="10"/>
      <c r="D371" s="10"/>
      <c r="E371" s="12"/>
    </row>
    <row r="372" spans="1:5" x14ac:dyDescent="0.25">
      <c r="A372" s="16"/>
      <c r="B372" s="10"/>
      <c r="C372" s="10"/>
      <c r="D372" s="10"/>
      <c r="E372" s="12"/>
    </row>
    <row r="373" spans="1:5" x14ac:dyDescent="0.25">
      <c r="A373" s="16"/>
      <c r="B373" s="10"/>
      <c r="C373" s="10"/>
      <c r="D373" s="10"/>
      <c r="E373" s="12"/>
    </row>
    <row r="374" spans="1:5" x14ac:dyDescent="0.25">
      <c r="A374" s="16"/>
      <c r="B374" s="10"/>
      <c r="C374" s="10"/>
      <c r="D374" s="10"/>
      <c r="E374" s="12"/>
    </row>
    <row r="375" spans="1:5" x14ac:dyDescent="0.25">
      <c r="A375" s="16"/>
      <c r="B375" s="10"/>
      <c r="C375" s="10"/>
      <c r="D375" s="10"/>
      <c r="E375" s="12"/>
    </row>
    <row r="376" spans="1:5" x14ac:dyDescent="0.25">
      <c r="A376" s="16"/>
      <c r="B376" s="10"/>
      <c r="C376" s="10"/>
      <c r="D376" s="10"/>
      <c r="E376" s="12"/>
    </row>
    <row r="377" spans="1:5" x14ac:dyDescent="0.25">
      <c r="A377" s="16"/>
      <c r="B377" s="10"/>
      <c r="C377" s="10"/>
      <c r="D377" s="10"/>
      <c r="E377" s="12"/>
    </row>
    <row r="378" spans="1:5" x14ac:dyDescent="0.25">
      <c r="A378" s="16"/>
      <c r="B378" s="10"/>
      <c r="C378" s="10"/>
      <c r="D378" s="10"/>
      <c r="E378" s="12"/>
    </row>
    <row r="379" spans="1:5" x14ac:dyDescent="0.25">
      <c r="A379" s="16"/>
      <c r="B379" s="10"/>
      <c r="C379" s="10"/>
      <c r="D379" s="10"/>
      <c r="E379" s="12"/>
    </row>
    <row r="380" spans="1:5" x14ac:dyDescent="0.25">
      <c r="A380" s="16"/>
      <c r="B380" s="10"/>
      <c r="C380" s="10"/>
      <c r="D380" s="10"/>
      <c r="E380" s="12"/>
    </row>
    <row r="381" spans="1:5" x14ac:dyDescent="0.25">
      <c r="A381" s="16"/>
      <c r="B381" s="10"/>
      <c r="C381" s="10"/>
      <c r="D381" s="10"/>
      <c r="E381" s="12"/>
    </row>
    <row r="382" spans="1:5" x14ac:dyDescent="0.25">
      <c r="A382" s="16"/>
      <c r="B382" s="10"/>
      <c r="C382" s="10"/>
      <c r="D382" s="10"/>
      <c r="E382" s="12"/>
    </row>
    <row r="383" spans="1:5" x14ac:dyDescent="0.25">
      <c r="A383" s="16"/>
      <c r="B383" s="10"/>
      <c r="C383" s="10"/>
      <c r="D383" s="10"/>
      <c r="E383" s="12"/>
    </row>
    <row r="384" spans="1:5" x14ac:dyDescent="0.25">
      <c r="A384" s="16"/>
      <c r="B384" s="10"/>
      <c r="C384" s="10"/>
      <c r="D384" s="10"/>
      <c r="E384" s="12"/>
    </row>
    <row r="385" spans="1:5" x14ac:dyDescent="0.25">
      <c r="A385" s="16"/>
      <c r="B385" s="10"/>
      <c r="C385" s="10"/>
      <c r="D385" s="10"/>
      <c r="E385" s="12"/>
    </row>
    <row r="386" spans="1:5" x14ac:dyDescent="0.25">
      <c r="A386" s="16"/>
      <c r="B386" s="10"/>
      <c r="C386" s="10"/>
      <c r="D386" s="10"/>
      <c r="E386" s="12"/>
    </row>
    <row r="387" spans="1:5" x14ac:dyDescent="0.25">
      <c r="A387" s="16"/>
      <c r="B387" s="10"/>
      <c r="C387" s="10"/>
      <c r="D387" s="10"/>
      <c r="E387" s="12"/>
    </row>
    <row r="388" spans="1:5" x14ac:dyDescent="0.25">
      <c r="A388" s="16"/>
      <c r="B388" s="10"/>
      <c r="C388" s="10"/>
      <c r="D388" s="10"/>
      <c r="E388" s="12"/>
    </row>
    <row r="389" spans="1:5" x14ac:dyDescent="0.25">
      <c r="A389" s="16"/>
      <c r="B389" s="10"/>
      <c r="C389" s="10"/>
      <c r="D389" s="10"/>
      <c r="E389" s="12"/>
    </row>
    <row r="390" spans="1:5" x14ac:dyDescent="0.25">
      <c r="A390" s="16"/>
      <c r="B390" s="10"/>
      <c r="C390" s="10"/>
      <c r="D390" s="10"/>
      <c r="E390" s="12"/>
    </row>
    <row r="391" spans="1:5" x14ac:dyDescent="0.25">
      <c r="A391" s="16"/>
      <c r="B391" s="10"/>
      <c r="C391" s="10"/>
      <c r="D391" s="10"/>
      <c r="E391" s="12"/>
    </row>
    <row r="392" spans="1:5" x14ac:dyDescent="0.25">
      <c r="A392" s="16"/>
      <c r="B392" s="10"/>
      <c r="C392" s="10"/>
      <c r="D392" s="10"/>
      <c r="E392" s="12"/>
    </row>
    <row r="393" spans="1:5" x14ac:dyDescent="0.25">
      <c r="A393" s="16"/>
      <c r="B393" s="10"/>
      <c r="C393" s="10"/>
      <c r="D393" s="10"/>
      <c r="E393" s="12"/>
    </row>
    <row r="394" spans="1:5" x14ac:dyDescent="0.25">
      <c r="A394" s="16"/>
      <c r="B394" s="10"/>
      <c r="C394" s="10"/>
      <c r="D394" s="10"/>
      <c r="E394" s="12"/>
    </row>
    <row r="395" spans="1:5" x14ac:dyDescent="0.25">
      <c r="A395" s="16"/>
      <c r="B395" s="10"/>
      <c r="C395" s="10"/>
      <c r="D395" s="10"/>
      <c r="E395" s="12"/>
    </row>
    <row r="396" spans="1:5" x14ac:dyDescent="0.25">
      <c r="A396" s="16"/>
      <c r="B396" s="10"/>
      <c r="C396" s="10"/>
      <c r="D396" s="10"/>
      <c r="E396" s="12"/>
    </row>
    <row r="397" spans="1:5" x14ac:dyDescent="0.25">
      <c r="A397" s="16"/>
      <c r="B397" s="10"/>
      <c r="C397" s="10"/>
      <c r="D397" s="10"/>
      <c r="E397" s="12"/>
    </row>
    <row r="398" spans="1:5" x14ac:dyDescent="0.25">
      <c r="A398" s="16"/>
      <c r="B398" s="10"/>
      <c r="C398" s="10"/>
      <c r="D398" s="10"/>
      <c r="E398" s="12"/>
    </row>
    <row r="399" spans="1:5" x14ac:dyDescent="0.25">
      <c r="A399" s="16"/>
      <c r="B399" s="10"/>
      <c r="C399" s="10"/>
      <c r="D399" s="10"/>
      <c r="E399" s="12"/>
    </row>
    <row r="400" spans="1:5" x14ac:dyDescent="0.25">
      <c r="A400" s="16"/>
      <c r="B400" s="10"/>
      <c r="C400" s="10"/>
      <c r="D400" s="10"/>
      <c r="E400" s="12"/>
    </row>
    <row r="401" spans="1:5" x14ac:dyDescent="0.25">
      <c r="A401" s="16"/>
      <c r="B401" s="10"/>
      <c r="C401" s="10"/>
      <c r="D401" s="10"/>
      <c r="E401" s="12"/>
    </row>
    <row r="402" spans="1:5" x14ac:dyDescent="0.25">
      <c r="A402" s="16"/>
      <c r="B402" s="10"/>
      <c r="C402" s="10"/>
      <c r="D402" s="10"/>
      <c r="E402" s="12"/>
    </row>
    <row r="403" spans="1:5" x14ac:dyDescent="0.25">
      <c r="A403" s="16"/>
      <c r="B403" s="10"/>
      <c r="C403" s="10"/>
      <c r="D403" s="10"/>
      <c r="E403" s="12"/>
    </row>
    <row r="404" spans="1:5" x14ac:dyDescent="0.25">
      <c r="A404" s="16"/>
      <c r="B404" s="10"/>
      <c r="C404" s="10"/>
      <c r="D404" s="10"/>
      <c r="E404" s="12"/>
    </row>
    <row r="405" spans="1:5" x14ac:dyDescent="0.25">
      <c r="A405" s="16"/>
      <c r="B405" s="10"/>
      <c r="C405" s="10"/>
      <c r="D405" s="10"/>
      <c r="E405" s="12"/>
    </row>
    <row r="406" spans="1:5" x14ac:dyDescent="0.25">
      <c r="A406" s="16"/>
      <c r="B406" s="10"/>
      <c r="C406" s="10"/>
      <c r="D406" s="10"/>
      <c r="E406" s="12"/>
    </row>
    <row r="407" spans="1:5" x14ac:dyDescent="0.25">
      <c r="A407" s="16"/>
      <c r="B407" s="10"/>
      <c r="C407" s="10"/>
      <c r="D407" s="10"/>
      <c r="E407" s="12"/>
    </row>
    <row r="408" spans="1:5" x14ac:dyDescent="0.25">
      <c r="A408" s="16"/>
      <c r="B408" s="10"/>
      <c r="C408" s="10"/>
      <c r="D408" s="10"/>
      <c r="E408" s="12"/>
    </row>
    <row r="409" spans="1:5" x14ac:dyDescent="0.25">
      <c r="A409" s="16"/>
      <c r="B409" s="10"/>
      <c r="C409" s="10"/>
      <c r="D409" s="10"/>
      <c r="E409" s="12"/>
    </row>
    <row r="410" spans="1:5" x14ac:dyDescent="0.25">
      <c r="A410" s="16"/>
      <c r="B410" s="10"/>
      <c r="C410" s="10"/>
      <c r="D410" s="10"/>
      <c r="E410" s="12"/>
    </row>
    <row r="411" spans="1:5" x14ac:dyDescent="0.25">
      <c r="A411" s="16"/>
      <c r="B411" s="10"/>
      <c r="C411" s="10"/>
      <c r="D411" s="10"/>
      <c r="E411" s="12"/>
    </row>
    <row r="412" spans="1:5" x14ac:dyDescent="0.25">
      <c r="A412" s="16"/>
      <c r="B412" s="10"/>
      <c r="C412" s="10"/>
      <c r="D412" s="10"/>
      <c r="E412" s="12"/>
    </row>
    <row r="413" spans="1:5" x14ac:dyDescent="0.25">
      <c r="A413" s="16"/>
      <c r="B413" s="10"/>
      <c r="C413" s="10"/>
      <c r="D413" s="10"/>
      <c r="E413" s="12"/>
    </row>
    <row r="414" spans="1:5" x14ac:dyDescent="0.25">
      <c r="A414" s="16"/>
      <c r="B414" s="10"/>
      <c r="C414" s="10"/>
      <c r="D414" s="10"/>
      <c r="E414" s="12"/>
    </row>
    <row r="415" spans="1:5" x14ac:dyDescent="0.25">
      <c r="A415" s="16"/>
      <c r="B415" s="10"/>
      <c r="C415" s="10"/>
      <c r="D415" s="10"/>
      <c r="E415" s="12"/>
    </row>
    <row r="416" spans="1:5" x14ac:dyDescent="0.25">
      <c r="A416" s="16"/>
      <c r="B416" s="10"/>
      <c r="C416" s="10"/>
      <c r="D416" s="10"/>
      <c r="E416" s="12"/>
    </row>
    <row r="417" spans="1:5" x14ac:dyDescent="0.25">
      <c r="A417" s="16"/>
      <c r="B417" s="10"/>
      <c r="C417" s="10"/>
      <c r="D417" s="10"/>
      <c r="E417" s="12"/>
    </row>
    <row r="418" spans="1:5" x14ac:dyDescent="0.25">
      <c r="A418" s="16"/>
      <c r="B418" s="10"/>
      <c r="C418" s="10"/>
      <c r="D418" s="10"/>
      <c r="E418" s="12"/>
    </row>
    <row r="419" spans="1:5" x14ac:dyDescent="0.25">
      <c r="A419" s="16"/>
      <c r="B419" s="10"/>
      <c r="C419" s="10"/>
      <c r="D419" s="10"/>
      <c r="E419" s="12"/>
    </row>
    <row r="420" spans="1:5" x14ac:dyDescent="0.25">
      <c r="A420" s="16"/>
      <c r="B420" s="10"/>
      <c r="C420" s="10"/>
      <c r="D420" s="10"/>
      <c r="E420" s="12"/>
    </row>
    <row r="421" spans="1:5" x14ac:dyDescent="0.25">
      <c r="A421" s="16"/>
      <c r="B421" s="10"/>
      <c r="C421" s="10"/>
      <c r="D421" s="10"/>
      <c r="E421" s="12"/>
    </row>
    <row r="422" spans="1:5" x14ac:dyDescent="0.25">
      <c r="A422" s="16"/>
      <c r="B422" s="10"/>
      <c r="C422" s="10"/>
      <c r="D422" s="10"/>
      <c r="E422" s="12"/>
    </row>
    <row r="423" spans="1:5" x14ac:dyDescent="0.25">
      <c r="A423" s="16"/>
      <c r="B423" s="10"/>
      <c r="C423" s="10"/>
      <c r="D423" s="10"/>
      <c r="E423" s="12"/>
    </row>
    <row r="424" spans="1:5" x14ac:dyDescent="0.25">
      <c r="A424" s="16"/>
      <c r="B424" s="10"/>
      <c r="C424" s="10"/>
      <c r="D424" s="10"/>
      <c r="E424" s="12"/>
    </row>
    <row r="425" spans="1:5" x14ac:dyDescent="0.25">
      <c r="A425" s="16"/>
      <c r="B425" s="10"/>
      <c r="C425" s="10"/>
      <c r="D425" s="10"/>
      <c r="E425" s="12"/>
    </row>
    <row r="426" spans="1:5" x14ac:dyDescent="0.25">
      <c r="A426" s="16"/>
      <c r="B426" s="10"/>
      <c r="C426" s="10"/>
      <c r="D426" s="10"/>
      <c r="E426" s="12"/>
    </row>
    <row r="427" spans="1:5" x14ac:dyDescent="0.25">
      <c r="A427" s="16"/>
      <c r="B427" s="10"/>
      <c r="C427" s="10"/>
      <c r="D427" s="10"/>
      <c r="E427" s="12"/>
    </row>
    <row r="428" spans="1:5" x14ac:dyDescent="0.25">
      <c r="A428" s="16"/>
      <c r="B428" s="10"/>
      <c r="C428" s="10"/>
      <c r="D428" s="10"/>
      <c r="E428" s="12"/>
    </row>
    <row r="429" spans="1:5" x14ac:dyDescent="0.25">
      <c r="A429" s="16"/>
      <c r="B429" s="10"/>
      <c r="C429" s="10"/>
      <c r="D429" s="10"/>
      <c r="E429" s="12"/>
    </row>
    <row r="430" spans="1:5" x14ac:dyDescent="0.25">
      <c r="A430" s="16"/>
      <c r="B430" s="10"/>
      <c r="C430" s="10"/>
      <c r="D430" s="10"/>
      <c r="E430" s="12"/>
    </row>
    <row r="431" spans="1:5" x14ac:dyDescent="0.25">
      <c r="A431" s="16"/>
      <c r="B431" s="10"/>
      <c r="C431" s="10"/>
      <c r="D431" s="10"/>
      <c r="E431" s="12"/>
    </row>
    <row r="432" spans="1:5" x14ac:dyDescent="0.25">
      <c r="A432" s="16"/>
      <c r="B432" s="10"/>
      <c r="C432" s="10"/>
      <c r="D432" s="10"/>
      <c r="E432" s="12"/>
    </row>
    <row r="433" spans="1:5" x14ac:dyDescent="0.25">
      <c r="A433" s="16"/>
      <c r="B433" s="10"/>
      <c r="C433" s="10"/>
      <c r="D433" s="10"/>
      <c r="E433" s="12"/>
    </row>
    <row r="434" spans="1:5" x14ac:dyDescent="0.25">
      <c r="A434" s="16"/>
      <c r="B434" s="10"/>
      <c r="C434" s="10"/>
      <c r="D434" s="10"/>
      <c r="E434" s="12"/>
    </row>
    <row r="435" spans="1:5" x14ac:dyDescent="0.25">
      <c r="A435" s="16"/>
      <c r="B435" s="10"/>
      <c r="C435" s="10"/>
      <c r="D435" s="10"/>
      <c r="E435" s="12"/>
    </row>
    <row r="436" spans="1:5" x14ac:dyDescent="0.25">
      <c r="A436" s="16"/>
      <c r="B436" s="10"/>
      <c r="C436" s="10"/>
      <c r="D436" s="10"/>
      <c r="E436" s="12"/>
    </row>
    <row r="437" spans="1:5" x14ac:dyDescent="0.25">
      <c r="A437" s="16"/>
      <c r="B437" s="10"/>
      <c r="C437" s="10"/>
      <c r="D437" s="10"/>
      <c r="E437" s="12"/>
    </row>
    <row r="438" spans="1:5" x14ac:dyDescent="0.25">
      <c r="A438" s="16"/>
      <c r="B438" s="10"/>
      <c r="C438" s="10"/>
      <c r="D438" s="10"/>
      <c r="E438" s="12"/>
    </row>
    <row r="439" spans="1:5" x14ac:dyDescent="0.25">
      <c r="A439" s="16"/>
      <c r="B439" s="10"/>
      <c r="C439" s="10"/>
      <c r="D439" s="10"/>
      <c r="E439" s="12"/>
    </row>
    <row r="440" spans="1:5" x14ac:dyDescent="0.25">
      <c r="A440" s="16"/>
      <c r="B440" s="10"/>
      <c r="C440" s="10"/>
      <c r="D440" s="10"/>
      <c r="E440" s="12"/>
    </row>
    <row r="441" spans="1:5" x14ac:dyDescent="0.25">
      <c r="A441" s="16"/>
      <c r="B441" s="10"/>
      <c r="C441" s="10"/>
      <c r="D441" s="10"/>
      <c r="E441" s="12"/>
    </row>
    <row r="442" spans="1:5" x14ac:dyDescent="0.25">
      <c r="A442" s="16"/>
      <c r="B442" s="10"/>
      <c r="C442" s="10"/>
      <c r="D442" s="10"/>
      <c r="E442" s="12"/>
    </row>
    <row r="443" spans="1:5" x14ac:dyDescent="0.25">
      <c r="A443" s="16"/>
      <c r="B443" s="10"/>
      <c r="C443" s="10"/>
      <c r="D443" s="10"/>
      <c r="E443" s="12"/>
    </row>
    <row r="444" spans="1:5" x14ac:dyDescent="0.25">
      <c r="A444" s="16"/>
      <c r="B444" s="10"/>
      <c r="C444" s="10"/>
      <c r="D444" s="10"/>
      <c r="E444" s="12"/>
    </row>
    <row r="445" spans="1:5" x14ac:dyDescent="0.25">
      <c r="A445" s="16"/>
      <c r="B445" s="10"/>
      <c r="C445" s="10"/>
      <c r="D445" s="10"/>
      <c r="E445" s="12"/>
    </row>
    <row r="446" spans="1:5" x14ac:dyDescent="0.25">
      <c r="A446" s="16"/>
      <c r="B446" s="10"/>
      <c r="C446" s="10"/>
      <c r="D446" s="10"/>
      <c r="E446" s="12"/>
    </row>
    <row r="447" spans="1:5" x14ac:dyDescent="0.25">
      <c r="A447" s="16"/>
      <c r="B447" s="10"/>
      <c r="C447" s="10"/>
      <c r="D447" s="10"/>
      <c r="E447" s="12"/>
    </row>
    <row r="448" spans="1:5" x14ac:dyDescent="0.25">
      <c r="A448" s="16"/>
      <c r="B448" s="10"/>
      <c r="C448" s="10"/>
      <c r="D448" s="10"/>
      <c r="E448" s="12"/>
    </row>
    <row r="449" spans="1:5" x14ac:dyDescent="0.25">
      <c r="A449" s="16"/>
      <c r="B449" s="10"/>
      <c r="C449" s="10"/>
      <c r="D449" s="10"/>
      <c r="E449" s="12"/>
    </row>
    <row r="450" spans="1:5" x14ac:dyDescent="0.25">
      <c r="A450" s="16"/>
      <c r="B450" s="10"/>
      <c r="C450" s="10"/>
      <c r="D450" s="10"/>
      <c r="E450" s="12"/>
    </row>
    <row r="451" spans="1:5" x14ac:dyDescent="0.25">
      <c r="A451" s="16"/>
      <c r="B451" s="10"/>
      <c r="C451" s="10"/>
      <c r="D451" s="10"/>
      <c r="E451" s="12"/>
    </row>
    <row r="452" spans="1:5" x14ac:dyDescent="0.25">
      <c r="A452" s="16"/>
      <c r="B452" s="10"/>
      <c r="C452" s="10"/>
      <c r="D452" s="10"/>
      <c r="E452" s="12"/>
    </row>
    <row r="453" spans="1:5" x14ac:dyDescent="0.25">
      <c r="A453" s="16"/>
      <c r="B453" s="10"/>
      <c r="C453" s="10"/>
      <c r="D453" s="10"/>
      <c r="E453" s="12"/>
    </row>
    <row r="454" spans="1:5" x14ac:dyDescent="0.25">
      <c r="A454" s="16"/>
      <c r="B454" s="10"/>
      <c r="C454" s="10"/>
      <c r="D454" s="10"/>
      <c r="E454" s="12"/>
    </row>
    <row r="455" spans="1:5" x14ac:dyDescent="0.25">
      <c r="A455" s="16"/>
      <c r="B455" s="10"/>
      <c r="C455" s="10"/>
      <c r="D455" s="10"/>
      <c r="E455" s="12"/>
    </row>
    <row r="456" spans="1:5" x14ac:dyDescent="0.25">
      <c r="A456" s="16"/>
      <c r="B456" s="10"/>
      <c r="C456" s="10"/>
      <c r="D456" s="10"/>
      <c r="E456" s="12"/>
    </row>
    <row r="457" spans="1:5" x14ac:dyDescent="0.25">
      <c r="A457" s="16"/>
      <c r="B457" s="10"/>
      <c r="C457" s="10"/>
      <c r="D457" s="10"/>
      <c r="E457" s="12"/>
    </row>
    <row r="458" spans="1:5" x14ac:dyDescent="0.25">
      <c r="A458" s="16"/>
      <c r="B458" s="10"/>
      <c r="C458" s="10"/>
      <c r="D458" s="10"/>
      <c r="E458" s="12"/>
    </row>
    <row r="459" spans="1:5" x14ac:dyDescent="0.25">
      <c r="A459" s="16"/>
      <c r="B459" s="10"/>
      <c r="C459" s="10"/>
      <c r="D459" s="10"/>
      <c r="E459" s="12"/>
    </row>
    <row r="460" spans="1:5" x14ac:dyDescent="0.25">
      <c r="A460" s="16"/>
      <c r="B460" s="10"/>
      <c r="C460" s="10"/>
      <c r="D460" s="10"/>
      <c r="E460" s="12"/>
    </row>
    <row r="461" spans="1:5" x14ac:dyDescent="0.25">
      <c r="A461" s="16"/>
      <c r="B461" s="10"/>
      <c r="C461" s="10"/>
      <c r="D461" s="10"/>
      <c r="E461" s="12"/>
    </row>
    <row r="462" spans="1:5" x14ac:dyDescent="0.25">
      <c r="A462" s="16"/>
      <c r="B462" s="10"/>
      <c r="C462" s="10"/>
      <c r="D462" s="10"/>
      <c r="E462" s="12"/>
    </row>
    <row r="463" spans="1:5" x14ac:dyDescent="0.25">
      <c r="A463" s="16"/>
      <c r="B463" s="10"/>
      <c r="C463" s="10"/>
      <c r="D463" s="10"/>
      <c r="E463" s="12"/>
    </row>
    <row r="464" spans="1:5" x14ac:dyDescent="0.25">
      <c r="A464" s="16"/>
      <c r="B464" s="10"/>
      <c r="C464" s="10"/>
      <c r="D464" s="10"/>
      <c r="E464" s="12"/>
    </row>
    <row r="465" spans="1:5" x14ac:dyDescent="0.25">
      <c r="A465" s="16"/>
      <c r="B465" s="10"/>
      <c r="C465" s="10"/>
      <c r="D465" s="10"/>
      <c r="E465" s="12"/>
    </row>
    <row r="466" spans="1:5" x14ac:dyDescent="0.25">
      <c r="A466" s="16"/>
      <c r="B466" s="10"/>
      <c r="C466" s="10"/>
      <c r="D466" s="10"/>
      <c r="E466" s="12"/>
    </row>
    <row r="467" spans="1:5" x14ac:dyDescent="0.25">
      <c r="A467" s="16"/>
      <c r="B467" s="10"/>
      <c r="C467" s="10"/>
      <c r="D467" s="10"/>
      <c r="E467" s="12"/>
    </row>
    <row r="468" spans="1:5" x14ac:dyDescent="0.25">
      <c r="A468" s="16"/>
      <c r="B468" s="10"/>
      <c r="C468" s="10"/>
      <c r="D468" s="10"/>
      <c r="E468" s="12"/>
    </row>
    <row r="469" spans="1:5" x14ac:dyDescent="0.25">
      <c r="A469" s="16"/>
      <c r="B469" s="10"/>
      <c r="C469" s="10"/>
      <c r="D469" s="10"/>
      <c r="E469" s="12"/>
    </row>
    <row r="470" spans="1:5" x14ac:dyDescent="0.25">
      <c r="A470" s="16"/>
      <c r="B470" s="10"/>
      <c r="C470" s="10"/>
      <c r="D470" s="10"/>
      <c r="E470" s="12"/>
    </row>
    <row r="471" spans="1:5" x14ac:dyDescent="0.25">
      <c r="A471" s="16"/>
      <c r="B471" s="10"/>
      <c r="C471" s="10"/>
      <c r="D471" s="10"/>
      <c r="E471" s="12"/>
    </row>
    <row r="472" spans="1:5" x14ac:dyDescent="0.25">
      <c r="A472" s="16"/>
      <c r="B472" s="10"/>
      <c r="C472" s="10"/>
      <c r="D472" s="10"/>
      <c r="E472" s="12"/>
    </row>
    <row r="473" spans="1:5" x14ac:dyDescent="0.25">
      <c r="A473" s="16"/>
      <c r="B473" s="10"/>
      <c r="C473" s="10"/>
      <c r="D473" s="10"/>
      <c r="E473" s="12"/>
    </row>
    <row r="474" spans="1:5" x14ac:dyDescent="0.25">
      <c r="A474" s="16"/>
      <c r="B474" s="10"/>
      <c r="C474" s="10"/>
      <c r="D474" s="10"/>
      <c r="E474" s="12"/>
    </row>
    <row r="475" spans="1:5" x14ac:dyDescent="0.25">
      <c r="A475" s="16"/>
      <c r="B475" s="10"/>
      <c r="C475" s="10"/>
      <c r="D475" s="10"/>
      <c r="E475" s="12"/>
    </row>
    <row r="476" spans="1:5" x14ac:dyDescent="0.25">
      <c r="A476" s="16"/>
      <c r="B476" s="10"/>
      <c r="C476" s="10"/>
      <c r="D476" s="10"/>
      <c r="E476" s="12"/>
    </row>
    <row r="477" spans="1:5" x14ac:dyDescent="0.25">
      <c r="A477" s="16"/>
      <c r="B477" s="10"/>
      <c r="C477" s="10"/>
      <c r="D477" s="10"/>
      <c r="E477" s="12"/>
    </row>
    <row r="478" spans="1:5" x14ac:dyDescent="0.25">
      <c r="A478" s="16"/>
      <c r="B478" s="10"/>
      <c r="C478" s="10"/>
      <c r="D478" s="10"/>
      <c r="E478" s="12"/>
    </row>
    <row r="479" spans="1:5" x14ac:dyDescent="0.25">
      <c r="A479" s="16"/>
      <c r="B479" s="10"/>
      <c r="C479" s="10"/>
      <c r="D479" s="10"/>
      <c r="E479" s="12"/>
    </row>
    <row r="480" spans="1:5" x14ac:dyDescent="0.25">
      <c r="A480" s="16"/>
      <c r="B480" s="10"/>
      <c r="C480" s="10"/>
      <c r="D480" s="10"/>
      <c r="E480" s="12"/>
    </row>
    <row r="481" spans="1:5" x14ac:dyDescent="0.25">
      <c r="A481" s="16"/>
      <c r="B481" s="10"/>
      <c r="C481" s="10"/>
      <c r="D481" s="10"/>
      <c r="E481" s="12"/>
    </row>
    <row r="482" spans="1:5" x14ac:dyDescent="0.25">
      <c r="A482" s="16"/>
      <c r="B482" s="10"/>
      <c r="C482" s="10"/>
      <c r="D482" s="10"/>
      <c r="E482" s="12"/>
    </row>
    <row r="483" spans="1:5" x14ac:dyDescent="0.25">
      <c r="A483" s="16"/>
      <c r="B483" s="10"/>
      <c r="C483" s="10"/>
      <c r="D483" s="10"/>
      <c r="E483" s="12"/>
    </row>
    <row r="484" spans="1:5" x14ac:dyDescent="0.25">
      <c r="A484" s="16"/>
      <c r="B484" s="10"/>
      <c r="C484" s="10"/>
      <c r="D484" s="10"/>
      <c r="E484" s="12"/>
    </row>
    <row r="485" spans="1:5" x14ac:dyDescent="0.25">
      <c r="A485" s="16"/>
      <c r="B485" s="10"/>
      <c r="C485" s="10"/>
      <c r="D485" s="10"/>
      <c r="E485" s="12"/>
    </row>
    <row r="486" spans="1:5" x14ac:dyDescent="0.25">
      <c r="A486" s="16"/>
      <c r="B486" s="10"/>
      <c r="C486" s="10"/>
      <c r="D486" s="10"/>
      <c r="E486" s="12"/>
    </row>
    <row r="487" spans="1:5" x14ac:dyDescent="0.25">
      <c r="A487" s="16"/>
      <c r="B487" s="10"/>
      <c r="C487" s="10"/>
      <c r="D487" s="10"/>
      <c r="E487" s="12"/>
    </row>
    <row r="488" spans="1:5" x14ac:dyDescent="0.25">
      <c r="A488" s="16"/>
      <c r="B488" s="10"/>
      <c r="C488" s="10"/>
      <c r="D488" s="10"/>
      <c r="E488" s="12"/>
    </row>
    <row r="489" spans="1:5" x14ac:dyDescent="0.25">
      <c r="A489" s="16"/>
      <c r="B489" s="10"/>
      <c r="C489" s="10"/>
      <c r="D489" s="10"/>
      <c r="E489" s="12"/>
    </row>
    <row r="490" spans="1:5" x14ac:dyDescent="0.25">
      <c r="A490" s="16"/>
      <c r="B490" s="10"/>
      <c r="C490" s="10"/>
      <c r="D490" s="10"/>
      <c r="E490" s="12"/>
    </row>
    <row r="491" spans="1:5" x14ac:dyDescent="0.25">
      <c r="A491" s="16"/>
      <c r="B491" s="10"/>
      <c r="C491" s="10"/>
      <c r="D491" s="10"/>
      <c r="E491" s="12"/>
    </row>
    <row r="492" spans="1:5" x14ac:dyDescent="0.25">
      <c r="A492" s="16"/>
      <c r="B492" s="10"/>
      <c r="C492" s="10"/>
      <c r="D492" s="10"/>
      <c r="E492" s="12"/>
    </row>
    <row r="493" spans="1:5" x14ac:dyDescent="0.25">
      <c r="A493" s="16"/>
      <c r="B493" s="10"/>
      <c r="C493" s="10"/>
      <c r="D493" s="10"/>
      <c r="E493" s="12"/>
    </row>
    <row r="494" spans="1:5" x14ac:dyDescent="0.25">
      <c r="A494" s="16"/>
      <c r="B494" s="10"/>
      <c r="C494" s="10"/>
      <c r="D494" s="10"/>
      <c r="E494" s="12"/>
    </row>
    <row r="495" spans="1:5" x14ac:dyDescent="0.25">
      <c r="A495" s="16"/>
      <c r="B495" s="10"/>
      <c r="C495" s="10"/>
      <c r="D495" s="10"/>
      <c r="E495" s="12"/>
    </row>
    <row r="496" spans="1:5" x14ac:dyDescent="0.25">
      <c r="A496" s="16"/>
      <c r="B496" s="10"/>
      <c r="C496" s="10"/>
      <c r="D496" s="10"/>
      <c r="E496" s="12"/>
    </row>
    <row r="497" spans="1:5" x14ac:dyDescent="0.25">
      <c r="A497" s="16"/>
      <c r="B497" s="10"/>
      <c r="C497" s="10"/>
      <c r="D497" s="10"/>
      <c r="E497" s="12"/>
    </row>
    <row r="498" spans="1:5" x14ac:dyDescent="0.25">
      <c r="A498" s="16"/>
      <c r="B498" s="10"/>
      <c r="C498" s="10"/>
      <c r="D498" s="10"/>
      <c r="E498" s="12"/>
    </row>
    <row r="499" spans="1:5" x14ac:dyDescent="0.25">
      <c r="A499" s="16"/>
      <c r="B499" s="10"/>
      <c r="C499" s="10"/>
      <c r="D499" s="10"/>
      <c r="E499" s="12"/>
    </row>
    <row r="500" spans="1:5" x14ac:dyDescent="0.25">
      <c r="A500" s="16"/>
      <c r="B500" s="10"/>
      <c r="C500" s="10"/>
      <c r="D500" s="10"/>
      <c r="E500" s="12"/>
    </row>
    <row r="501" spans="1:5" x14ac:dyDescent="0.25">
      <c r="A501" s="16"/>
      <c r="B501" s="10"/>
      <c r="C501" s="10"/>
      <c r="D501" s="10"/>
      <c r="E501" s="12"/>
    </row>
    <row r="502" spans="1:5" x14ac:dyDescent="0.25">
      <c r="A502" s="16"/>
      <c r="B502" s="10"/>
      <c r="C502" s="10"/>
      <c r="D502" s="10"/>
      <c r="E502" s="12"/>
    </row>
    <row r="503" spans="1:5" x14ac:dyDescent="0.25">
      <c r="A503" s="16"/>
      <c r="B503" s="10"/>
      <c r="C503" s="10"/>
      <c r="D503" s="10"/>
      <c r="E503" s="12"/>
    </row>
    <row r="504" spans="1:5" x14ac:dyDescent="0.25">
      <c r="A504" s="16"/>
      <c r="B504" s="10"/>
      <c r="C504" s="10"/>
      <c r="D504" s="10"/>
      <c r="E504" s="12"/>
    </row>
    <row r="505" spans="1:5" x14ac:dyDescent="0.25">
      <c r="A505" s="16"/>
      <c r="B505" s="10"/>
      <c r="C505" s="10"/>
      <c r="D505" s="10"/>
      <c r="E505" s="12"/>
    </row>
  </sheetData>
  <sheetProtection sheet="1" objects="1" scenarios="1" sort="0" autoFilter="0" pivotTables="0"/>
  <mergeCells count="2">
    <mergeCell ref="A1:E2"/>
    <mergeCell ref="A3:E3"/>
  </mergeCells>
  <dataValidations count="1">
    <dataValidation type="list" allowBlank="1" showInputMessage="1" showErrorMessage="1" sqref="C6:C505">
      <formula1>ListaMotivoMerma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E75B6"/>
  </sheetPr>
  <dimension ref="A1:I1505"/>
  <sheetViews>
    <sheetView showGridLines="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1" max="1" width="12.7109375" customWidth="1"/>
    <col min="2" max="2" width="25.5703125" customWidth="1"/>
    <col min="3" max="3" width="26.42578125" customWidth="1"/>
    <col min="4" max="4" width="23.140625" customWidth="1"/>
    <col min="5" max="5" width="21.5703125" customWidth="1"/>
    <col min="6" max="6" width="36.140625" customWidth="1"/>
    <col min="7" max="7" width="18.7109375" customWidth="1"/>
    <col min="8" max="8" width="23.85546875" customWidth="1"/>
    <col min="9" max="9" width="14.7109375" customWidth="1"/>
  </cols>
  <sheetData>
    <row r="1" spans="1:9" ht="24" customHeight="1" x14ac:dyDescent="0.25">
      <c r="A1" s="37" t="s">
        <v>93</v>
      </c>
      <c r="B1" s="37"/>
      <c r="C1" s="37"/>
      <c r="D1" s="37"/>
      <c r="E1" s="37"/>
      <c r="F1" s="37"/>
      <c r="G1" s="37"/>
      <c r="H1" s="37"/>
      <c r="I1" s="37"/>
    </row>
    <row r="2" spans="1:9" ht="24" customHeight="1" x14ac:dyDescent="0.25">
      <c r="A2" s="37"/>
      <c r="B2" s="37"/>
      <c r="C2" s="37"/>
      <c r="D2" s="37"/>
      <c r="E2" s="37"/>
      <c r="F2" s="37"/>
      <c r="G2" s="37"/>
      <c r="H2" s="37"/>
      <c r="I2" s="37"/>
    </row>
    <row r="3" spans="1:9" ht="15" customHeight="1" x14ac:dyDescent="0.25">
      <c r="A3" s="42" t="s">
        <v>94</v>
      </c>
      <c r="B3" s="42"/>
      <c r="C3" s="42"/>
      <c r="D3" s="42"/>
      <c r="E3" s="42"/>
      <c r="F3" s="42"/>
      <c r="G3" s="42"/>
      <c r="H3" s="42"/>
      <c r="I3" s="42"/>
    </row>
    <row r="5" spans="1:9" ht="30" customHeight="1" x14ac:dyDescent="0.25">
      <c r="A5" s="6" t="s">
        <v>68</v>
      </c>
      <c r="B5" s="6" t="s">
        <v>95</v>
      </c>
      <c r="C5" s="6" t="s">
        <v>96</v>
      </c>
      <c r="D5" s="6" t="s">
        <v>97</v>
      </c>
      <c r="E5" s="6" t="s">
        <v>98</v>
      </c>
      <c r="F5" s="6" t="s">
        <v>99</v>
      </c>
      <c r="G5" s="6" t="s">
        <v>100</v>
      </c>
      <c r="H5" s="6" t="s">
        <v>101</v>
      </c>
      <c r="I5" s="6" t="s">
        <v>102</v>
      </c>
    </row>
    <row r="6" spans="1:9" x14ac:dyDescent="0.25">
      <c r="A6" s="16">
        <v>46233</v>
      </c>
      <c r="B6" s="15">
        <f>IF($A6="","",SUMIFS(Ventas!$F$6:$F$3005,Ventas!$A$6:$A$3005,$A6,Ventas!$J$6:$J$3005,"Efectivo"))</f>
        <v>0</v>
      </c>
      <c r="C6" s="15">
        <f>IF($A6="","",SUMIFS(Ventas!$F$6:$F$3005,Ventas!$A$6:$A$3005,$A6,Ventas!$J$6:$J$3005,"&lt;&gt;Efectivo"))</f>
        <v>0</v>
      </c>
      <c r="D6" s="15">
        <f t="shared" ref="D6:D69" si="0">IF($A6="","",$B6+$C6)</f>
        <v>0</v>
      </c>
      <c r="E6" s="12">
        <v>50</v>
      </c>
      <c r="F6" s="15">
        <f>IF($A6="","",SUMIFS(Compras!$E$6:$E$1005,Compras!$A$6:$A$1005,$A6,Compras!$F$6:$F$1005,"Efectivo")+SUMIFS('Gastos Fijos'!$D$6:$D$1005,'Gastos Fijos'!$A$6:$A$1005,$A6,'Gastos Fijos'!$E$6:$E$1005,"Efectivo"))</f>
        <v>180</v>
      </c>
      <c r="G6" s="15">
        <f t="shared" ref="G6:G69" si="1">IF($A6="","",$E6+$B6-$F6)</f>
        <v>-130</v>
      </c>
      <c r="H6" s="12">
        <v>762</v>
      </c>
      <c r="I6" s="8">
        <f t="shared" ref="I6:I69" si="2">IF(OR($A6="",$H6=""),"",$H6-$G6)</f>
        <v>892</v>
      </c>
    </row>
    <row r="7" spans="1:9" x14ac:dyDescent="0.25">
      <c r="A7" s="16">
        <v>46234</v>
      </c>
      <c r="B7" s="15">
        <f>IF($A7="","",SUMIFS(Ventas!$F$6:$F$3005,Ventas!$A$6:$A$3005,$A7,Ventas!$J$6:$J$3005,"Efectivo"))</f>
        <v>0</v>
      </c>
      <c r="C7" s="15">
        <f>IF($A7="","",SUMIFS(Ventas!$F$6:$F$3005,Ventas!$A$6:$A$3005,$A7,Ventas!$J$6:$J$3005,"&lt;&gt;Efectivo"))</f>
        <v>0</v>
      </c>
      <c r="D7" s="15">
        <f t="shared" si="0"/>
        <v>0</v>
      </c>
      <c r="E7" s="12">
        <v>50</v>
      </c>
      <c r="F7" s="15">
        <f>IF($A7="","",SUMIFS(Compras!$E$6:$E$1005,Compras!$A$6:$A$1005,$A7,Compras!$F$6:$F$1005,"Efectivo")+SUMIFS('Gastos Fijos'!$D$6:$D$1005,'Gastos Fijos'!$A$6:$A$1005,$A7,'Gastos Fijos'!$E$6:$E$1005,"Efectivo"))</f>
        <v>220</v>
      </c>
      <c r="G7" s="15">
        <f t="shared" si="1"/>
        <v>-170</v>
      </c>
      <c r="H7" s="12">
        <v>501</v>
      </c>
      <c r="I7" s="8">
        <f t="shared" si="2"/>
        <v>671</v>
      </c>
    </row>
    <row r="8" spans="1:9" x14ac:dyDescent="0.25">
      <c r="A8" s="16">
        <v>46235</v>
      </c>
      <c r="B8" s="15">
        <f>IF($A8="","",SUMIFS(Ventas!$F$6:$F$3005,Ventas!$A$6:$A$3005,$A8,Ventas!$J$6:$J$3005,"Efectivo"))</f>
        <v>0</v>
      </c>
      <c r="C8" s="15">
        <f>IF($A8="","",SUMIFS(Ventas!$F$6:$F$3005,Ventas!$A$6:$A$3005,$A8,Ventas!$J$6:$J$3005,"&lt;&gt;Efectivo"))</f>
        <v>0</v>
      </c>
      <c r="D8" s="15">
        <f t="shared" si="0"/>
        <v>0</v>
      </c>
      <c r="E8" s="12">
        <v>50</v>
      </c>
      <c r="F8" s="15">
        <f>IF($A8="","",SUMIFS(Compras!$E$6:$E$1005,Compras!$A$6:$A$1005,$A8,Compras!$F$6:$F$1005,"Efectivo")+SUMIFS('Gastos Fijos'!$D$6:$D$1005,'Gastos Fijos'!$A$6:$A$1005,$A8,'Gastos Fijos'!$E$6:$E$1005,"Efectivo"))</f>
        <v>95</v>
      </c>
      <c r="G8" s="15">
        <f t="shared" si="1"/>
        <v>-45</v>
      </c>
      <c r="H8" s="12">
        <v>517</v>
      </c>
      <c r="I8" s="8">
        <f t="shared" si="2"/>
        <v>562</v>
      </c>
    </row>
    <row r="9" spans="1:9" x14ac:dyDescent="0.25">
      <c r="A9" s="16">
        <v>46236</v>
      </c>
      <c r="B9" s="15">
        <f>IF($A9="","",SUMIFS(Ventas!$F$6:$F$3005,Ventas!$A$6:$A$3005,$A9,Ventas!$J$6:$J$3005,"Efectivo"))</f>
        <v>0</v>
      </c>
      <c r="C9" s="15">
        <f>IF($A9="","",SUMIFS(Ventas!$F$6:$F$3005,Ventas!$A$6:$A$3005,$A9,Ventas!$J$6:$J$3005,"&lt;&gt;Efectivo"))</f>
        <v>0</v>
      </c>
      <c r="D9" s="15">
        <f t="shared" si="0"/>
        <v>0</v>
      </c>
      <c r="E9" s="12">
        <v>50</v>
      </c>
      <c r="F9" s="15">
        <f>IF($A9="","",SUMIFS(Compras!$E$6:$E$1005,Compras!$A$6:$A$1005,$A9,Compras!$F$6:$F$1005,"Efectivo")+SUMIFS('Gastos Fijos'!$D$6:$D$1005,'Gastos Fijos'!$A$6:$A$1005,$A9,'Gastos Fijos'!$E$6:$E$1005,"Efectivo"))</f>
        <v>80</v>
      </c>
      <c r="G9" s="15">
        <f t="shared" si="1"/>
        <v>-30</v>
      </c>
      <c r="H9" s="12">
        <v>598</v>
      </c>
      <c r="I9" s="8">
        <f t="shared" si="2"/>
        <v>628</v>
      </c>
    </row>
    <row r="10" spans="1:9" x14ac:dyDescent="0.25">
      <c r="A10" s="16">
        <v>46237</v>
      </c>
      <c r="B10" s="15">
        <f>IF($A10="","",SUMIFS(Ventas!$F$6:$F$3005,Ventas!$A$6:$A$3005,$A10,Ventas!$J$6:$J$3005,"Efectivo"))</f>
        <v>0</v>
      </c>
      <c r="C10" s="15">
        <f>IF($A10="","",SUMIFS(Ventas!$F$6:$F$3005,Ventas!$A$6:$A$3005,$A10,Ventas!$J$6:$J$3005,"&lt;&gt;Efectivo"))</f>
        <v>0</v>
      </c>
      <c r="D10" s="15">
        <f t="shared" si="0"/>
        <v>0</v>
      </c>
      <c r="E10" s="12">
        <v>50</v>
      </c>
      <c r="F10" s="15">
        <f>IF($A10="","",SUMIFS(Compras!$E$6:$E$1005,Compras!$A$6:$A$1005,$A10,Compras!$F$6:$F$1005,"Efectivo")+SUMIFS('Gastos Fijos'!$D$6:$D$1005,'Gastos Fijos'!$A$6:$A$1005,$A10,'Gastos Fijos'!$E$6:$E$1005,"Efectivo"))</f>
        <v>40</v>
      </c>
      <c r="G10" s="15">
        <f t="shared" si="1"/>
        <v>10</v>
      </c>
      <c r="H10" s="12">
        <v>647</v>
      </c>
      <c r="I10" s="8">
        <f t="shared" si="2"/>
        <v>637</v>
      </c>
    </row>
    <row r="11" spans="1:9" x14ac:dyDescent="0.25">
      <c r="A11" s="16">
        <v>46238</v>
      </c>
      <c r="B11" s="15">
        <f>IF($A11="","",SUMIFS(Ventas!$F$6:$F$3005,Ventas!$A$6:$A$3005,$A11,Ventas!$J$6:$J$3005,"Efectivo"))</f>
        <v>0</v>
      </c>
      <c r="C11" s="15">
        <f>IF($A11="","",SUMIFS(Ventas!$F$6:$F$3005,Ventas!$A$6:$A$3005,$A11,Ventas!$J$6:$J$3005,"&lt;&gt;Efectivo"))</f>
        <v>0</v>
      </c>
      <c r="D11" s="15">
        <f t="shared" si="0"/>
        <v>0</v>
      </c>
      <c r="E11" s="12">
        <v>50</v>
      </c>
      <c r="F11" s="15">
        <f>IF($A11="","",SUMIFS(Compras!$E$6:$E$1005,Compras!$A$6:$A$1005,$A11,Compras!$F$6:$F$1005,"Efectivo")+SUMIFS('Gastos Fijos'!$D$6:$D$1005,'Gastos Fijos'!$A$6:$A$1005,$A11,'Gastos Fijos'!$E$6:$E$1005,"Efectivo"))</f>
        <v>120</v>
      </c>
      <c r="G11" s="15">
        <f t="shared" si="1"/>
        <v>-70</v>
      </c>
      <c r="H11" s="12">
        <v>418</v>
      </c>
      <c r="I11" s="8">
        <f t="shared" si="2"/>
        <v>488</v>
      </c>
    </row>
    <row r="12" spans="1:9" x14ac:dyDescent="0.25">
      <c r="A12" s="16">
        <v>46239</v>
      </c>
      <c r="B12" s="15">
        <f>IF($A12="","",SUMIFS(Ventas!$F$6:$F$3005,Ventas!$A$6:$A$3005,$A12,Ventas!$J$6:$J$3005,"Efectivo"))</f>
        <v>0</v>
      </c>
      <c r="C12" s="15">
        <f>IF($A12="","",SUMIFS(Ventas!$F$6:$F$3005,Ventas!$A$6:$A$3005,$A12,Ventas!$J$6:$J$3005,"&lt;&gt;Efectivo"))</f>
        <v>0</v>
      </c>
      <c r="D12" s="15">
        <f t="shared" si="0"/>
        <v>0</v>
      </c>
      <c r="E12" s="12">
        <v>50</v>
      </c>
      <c r="F12" s="15">
        <f>IF($A12="","",SUMIFS(Compras!$E$6:$E$1005,Compras!$A$6:$A$1005,$A12,Compras!$F$6:$F$1005,"Efectivo")+SUMIFS('Gastos Fijos'!$D$6:$D$1005,'Gastos Fijos'!$A$6:$A$1005,$A12,'Gastos Fijos'!$E$6:$E$1005,"Efectivo"))</f>
        <v>0</v>
      </c>
      <c r="G12" s="15">
        <f t="shared" si="1"/>
        <v>50</v>
      </c>
      <c r="H12" s="12">
        <v>692</v>
      </c>
      <c r="I12" s="8">
        <f t="shared" si="2"/>
        <v>642</v>
      </c>
    </row>
    <row r="13" spans="1:9" x14ac:dyDescent="0.25">
      <c r="A13" s="16"/>
      <c r="B13" s="15" t="str">
        <f>IF($A13="","",SUMIFS(Ventas!$F$6:$F$3005,Ventas!$A$6:$A$3005,$A13,Ventas!$J$6:$J$3005,"Efectivo"))</f>
        <v/>
      </c>
      <c r="C13" s="15" t="str">
        <f>IF($A13="","",SUMIFS(Ventas!$F$6:$F$3005,Ventas!$A$6:$A$3005,$A13,Ventas!$J$6:$J$3005,"&lt;&gt;Efectivo"))</f>
        <v/>
      </c>
      <c r="D13" s="15" t="str">
        <f t="shared" si="0"/>
        <v/>
      </c>
      <c r="E13" s="12"/>
      <c r="F13" s="15" t="str">
        <f>IF($A13="","",SUMIFS(Compras!$E$6:$E$1005,Compras!$A$6:$A$1005,$A13,Compras!$F$6:$F$1005,"Efectivo")+SUMIFS('Gastos Fijos'!$D$6:$D$1005,'Gastos Fijos'!$A$6:$A$1005,$A13,'Gastos Fijos'!$E$6:$E$1005,"Efectivo"))</f>
        <v/>
      </c>
      <c r="G13" s="15" t="str">
        <f t="shared" si="1"/>
        <v/>
      </c>
      <c r="H13" s="12"/>
      <c r="I13" s="8" t="str">
        <f t="shared" si="2"/>
        <v/>
      </c>
    </row>
    <row r="14" spans="1:9" x14ac:dyDescent="0.25">
      <c r="A14" s="16"/>
      <c r="B14" s="15" t="str">
        <f>IF($A14="","",SUMIFS(Ventas!$F$6:$F$3005,Ventas!$A$6:$A$3005,$A14,Ventas!$J$6:$J$3005,"Efectivo"))</f>
        <v/>
      </c>
      <c r="C14" s="15" t="str">
        <f>IF($A14="","",SUMIFS(Ventas!$F$6:$F$3005,Ventas!$A$6:$A$3005,$A14,Ventas!$J$6:$J$3005,"&lt;&gt;Efectivo"))</f>
        <v/>
      </c>
      <c r="D14" s="15" t="str">
        <f t="shared" si="0"/>
        <v/>
      </c>
      <c r="E14" s="12"/>
      <c r="F14" s="15" t="str">
        <f>IF($A14="","",SUMIFS(Compras!$E$6:$E$1005,Compras!$A$6:$A$1005,$A14,Compras!$F$6:$F$1005,"Efectivo")+SUMIFS('Gastos Fijos'!$D$6:$D$1005,'Gastos Fijos'!$A$6:$A$1005,$A14,'Gastos Fijos'!$E$6:$E$1005,"Efectivo"))</f>
        <v/>
      </c>
      <c r="G14" s="15" t="str">
        <f t="shared" si="1"/>
        <v/>
      </c>
      <c r="H14" s="12"/>
      <c r="I14" s="8" t="str">
        <f t="shared" si="2"/>
        <v/>
      </c>
    </row>
    <row r="15" spans="1:9" x14ac:dyDescent="0.25">
      <c r="A15" s="16"/>
      <c r="B15" s="15" t="str">
        <f>IF($A15="","",SUMIFS(Ventas!$F$6:$F$3005,Ventas!$A$6:$A$3005,$A15,Ventas!$J$6:$J$3005,"Efectivo"))</f>
        <v/>
      </c>
      <c r="C15" s="15" t="str">
        <f>IF($A15="","",SUMIFS(Ventas!$F$6:$F$3005,Ventas!$A$6:$A$3005,$A15,Ventas!$J$6:$J$3005,"&lt;&gt;Efectivo"))</f>
        <v/>
      </c>
      <c r="D15" s="15" t="str">
        <f t="shared" si="0"/>
        <v/>
      </c>
      <c r="E15" s="12"/>
      <c r="F15" s="15" t="str">
        <f>IF($A15="","",SUMIFS(Compras!$E$6:$E$1005,Compras!$A$6:$A$1005,$A15,Compras!$F$6:$F$1005,"Efectivo")+SUMIFS('Gastos Fijos'!$D$6:$D$1005,'Gastos Fijos'!$A$6:$A$1005,$A15,'Gastos Fijos'!$E$6:$E$1005,"Efectivo"))</f>
        <v/>
      </c>
      <c r="G15" s="15" t="str">
        <f t="shared" si="1"/>
        <v/>
      </c>
      <c r="H15" s="12"/>
      <c r="I15" s="8" t="str">
        <f t="shared" si="2"/>
        <v/>
      </c>
    </row>
    <row r="16" spans="1:9" x14ac:dyDescent="0.25">
      <c r="A16" s="16"/>
      <c r="B16" s="15" t="str">
        <f>IF($A16="","",SUMIFS(Ventas!$F$6:$F$3005,Ventas!$A$6:$A$3005,$A16,Ventas!$J$6:$J$3005,"Efectivo"))</f>
        <v/>
      </c>
      <c r="C16" s="15" t="str">
        <f>IF($A16="","",SUMIFS(Ventas!$F$6:$F$3005,Ventas!$A$6:$A$3005,$A16,Ventas!$J$6:$J$3005,"&lt;&gt;Efectivo"))</f>
        <v/>
      </c>
      <c r="D16" s="15" t="str">
        <f t="shared" si="0"/>
        <v/>
      </c>
      <c r="E16" s="12"/>
      <c r="F16" s="15" t="str">
        <f>IF($A16="","",SUMIFS(Compras!$E$6:$E$1005,Compras!$A$6:$A$1005,$A16,Compras!$F$6:$F$1005,"Efectivo")+SUMIFS('Gastos Fijos'!$D$6:$D$1005,'Gastos Fijos'!$A$6:$A$1005,$A16,'Gastos Fijos'!$E$6:$E$1005,"Efectivo"))</f>
        <v/>
      </c>
      <c r="G16" s="15" t="str">
        <f t="shared" si="1"/>
        <v/>
      </c>
      <c r="H16" s="12"/>
      <c r="I16" s="8" t="str">
        <f t="shared" si="2"/>
        <v/>
      </c>
    </row>
    <row r="17" spans="1:9" x14ac:dyDescent="0.25">
      <c r="A17" s="16"/>
      <c r="B17" s="15" t="str">
        <f>IF($A17="","",SUMIFS(Ventas!$F$6:$F$3005,Ventas!$A$6:$A$3005,$A17,Ventas!$J$6:$J$3005,"Efectivo"))</f>
        <v/>
      </c>
      <c r="C17" s="15" t="str">
        <f>IF($A17="","",SUMIFS(Ventas!$F$6:$F$3005,Ventas!$A$6:$A$3005,$A17,Ventas!$J$6:$J$3005,"&lt;&gt;Efectivo"))</f>
        <v/>
      </c>
      <c r="D17" s="15" t="str">
        <f t="shared" si="0"/>
        <v/>
      </c>
      <c r="E17" s="12"/>
      <c r="F17" s="15" t="str">
        <f>IF($A17="","",SUMIFS(Compras!$E$6:$E$1005,Compras!$A$6:$A$1005,$A17,Compras!$F$6:$F$1005,"Efectivo")+SUMIFS('Gastos Fijos'!$D$6:$D$1005,'Gastos Fijos'!$A$6:$A$1005,$A17,'Gastos Fijos'!$E$6:$E$1005,"Efectivo"))</f>
        <v/>
      </c>
      <c r="G17" s="15" t="str">
        <f t="shared" si="1"/>
        <v/>
      </c>
      <c r="H17" s="12"/>
      <c r="I17" s="8" t="str">
        <f t="shared" si="2"/>
        <v/>
      </c>
    </row>
    <row r="18" spans="1:9" x14ac:dyDescent="0.25">
      <c r="A18" s="16"/>
      <c r="B18" s="15" t="str">
        <f>IF($A18="","",SUMIFS(Ventas!$F$6:$F$3005,Ventas!$A$6:$A$3005,$A18,Ventas!$J$6:$J$3005,"Efectivo"))</f>
        <v/>
      </c>
      <c r="C18" s="15" t="str">
        <f>IF($A18="","",SUMIFS(Ventas!$F$6:$F$3005,Ventas!$A$6:$A$3005,$A18,Ventas!$J$6:$J$3005,"&lt;&gt;Efectivo"))</f>
        <v/>
      </c>
      <c r="D18" s="15" t="str">
        <f t="shared" si="0"/>
        <v/>
      </c>
      <c r="E18" s="12"/>
      <c r="F18" s="15" t="str">
        <f>IF($A18="","",SUMIFS(Compras!$E$6:$E$1005,Compras!$A$6:$A$1005,$A18,Compras!$F$6:$F$1005,"Efectivo")+SUMIFS('Gastos Fijos'!$D$6:$D$1005,'Gastos Fijos'!$A$6:$A$1005,$A18,'Gastos Fijos'!$E$6:$E$1005,"Efectivo"))</f>
        <v/>
      </c>
      <c r="G18" s="15" t="str">
        <f t="shared" si="1"/>
        <v/>
      </c>
      <c r="H18" s="12"/>
      <c r="I18" s="8" t="str">
        <f t="shared" si="2"/>
        <v/>
      </c>
    </row>
    <row r="19" spans="1:9" x14ac:dyDescent="0.25">
      <c r="A19" s="16"/>
      <c r="B19" s="15" t="str">
        <f>IF($A19="","",SUMIFS(Ventas!$F$6:$F$3005,Ventas!$A$6:$A$3005,$A19,Ventas!$J$6:$J$3005,"Efectivo"))</f>
        <v/>
      </c>
      <c r="C19" s="15" t="str">
        <f>IF($A19="","",SUMIFS(Ventas!$F$6:$F$3005,Ventas!$A$6:$A$3005,$A19,Ventas!$J$6:$J$3005,"&lt;&gt;Efectivo"))</f>
        <v/>
      </c>
      <c r="D19" s="15" t="str">
        <f t="shared" si="0"/>
        <v/>
      </c>
      <c r="E19" s="12"/>
      <c r="F19" s="15" t="str">
        <f>IF($A19="","",SUMIFS(Compras!$E$6:$E$1005,Compras!$A$6:$A$1005,$A19,Compras!$F$6:$F$1005,"Efectivo")+SUMIFS('Gastos Fijos'!$D$6:$D$1005,'Gastos Fijos'!$A$6:$A$1005,$A19,'Gastos Fijos'!$E$6:$E$1005,"Efectivo"))</f>
        <v/>
      </c>
      <c r="G19" s="15" t="str">
        <f t="shared" si="1"/>
        <v/>
      </c>
      <c r="H19" s="12"/>
      <c r="I19" s="8" t="str">
        <f t="shared" si="2"/>
        <v/>
      </c>
    </row>
    <row r="20" spans="1:9" x14ac:dyDescent="0.25">
      <c r="A20" s="16"/>
      <c r="B20" s="15" t="str">
        <f>IF($A20="","",SUMIFS(Ventas!$F$6:$F$3005,Ventas!$A$6:$A$3005,$A20,Ventas!$J$6:$J$3005,"Efectivo"))</f>
        <v/>
      </c>
      <c r="C20" s="15" t="str">
        <f>IF($A20="","",SUMIFS(Ventas!$F$6:$F$3005,Ventas!$A$6:$A$3005,$A20,Ventas!$J$6:$J$3005,"&lt;&gt;Efectivo"))</f>
        <v/>
      </c>
      <c r="D20" s="15" t="str">
        <f t="shared" si="0"/>
        <v/>
      </c>
      <c r="E20" s="12"/>
      <c r="F20" s="15" t="str">
        <f>IF($A20="","",SUMIFS(Compras!$E$6:$E$1005,Compras!$A$6:$A$1005,$A20,Compras!$F$6:$F$1005,"Efectivo")+SUMIFS('Gastos Fijos'!$D$6:$D$1005,'Gastos Fijos'!$A$6:$A$1005,$A20,'Gastos Fijos'!$E$6:$E$1005,"Efectivo"))</f>
        <v/>
      </c>
      <c r="G20" s="15" t="str">
        <f t="shared" si="1"/>
        <v/>
      </c>
      <c r="H20" s="12"/>
      <c r="I20" s="8" t="str">
        <f t="shared" si="2"/>
        <v/>
      </c>
    </row>
    <row r="21" spans="1:9" x14ac:dyDescent="0.25">
      <c r="A21" s="16"/>
      <c r="B21" s="15" t="str">
        <f>IF($A21="","",SUMIFS(Ventas!$F$6:$F$3005,Ventas!$A$6:$A$3005,$A21,Ventas!$J$6:$J$3005,"Efectivo"))</f>
        <v/>
      </c>
      <c r="C21" s="15" t="str">
        <f>IF($A21="","",SUMIFS(Ventas!$F$6:$F$3005,Ventas!$A$6:$A$3005,$A21,Ventas!$J$6:$J$3005,"&lt;&gt;Efectivo"))</f>
        <v/>
      </c>
      <c r="D21" s="15" t="str">
        <f t="shared" si="0"/>
        <v/>
      </c>
      <c r="E21" s="12"/>
      <c r="F21" s="15" t="str">
        <f>IF($A21="","",SUMIFS(Compras!$E$6:$E$1005,Compras!$A$6:$A$1005,$A21,Compras!$F$6:$F$1005,"Efectivo")+SUMIFS('Gastos Fijos'!$D$6:$D$1005,'Gastos Fijos'!$A$6:$A$1005,$A21,'Gastos Fijos'!$E$6:$E$1005,"Efectivo"))</f>
        <v/>
      </c>
      <c r="G21" s="15" t="str">
        <f t="shared" si="1"/>
        <v/>
      </c>
      <c r="H21" s="12"/>
      <c r="I21" s="8" t="str">
        <f t="shared" si="2"/>
        <v/>
      </c>
    </row>
    <row r="22" spans="1:9" x14ac:dyDescent="0.25">
      <c r="A22" s="16"/>
      <c r="B22" s="15" t="str">
        <f>IF($A22="","",SUMIFS(Ventas!$F$6:$F$3005,Ventas!$A$6:$A$3005,$A22,Ventas!$J$6:$J$3005,"Efectivo"))</f>
        <v/>
      </c>
      <c r="C22" s="15" t="str">
        <f>IF($A22="","",SUMIFS(Ventas!$F$6:$F$3005,Ventas!$A$6:$A$3005,$A22,Ventas!$J$6:$J$3005,"&lt;&gt;Efectivo"))</f>
        <v/>
      </c>
      <c r="D22" s="15" t="str">
        <f t="shared" si="0"/>
        <v/>
      </c>
      <c r="E22" s="12"/>
      <c r="F22" s="15" t="str">
        <f>IF($A22="","",SUMIFS(Compras!$E$6:$E$1005,Compras!$A$6:$A$1005,$A22,Compras!$F$6:$F$1005,"Efectivo")+SUMIFS('Gastos Fijos'!$D$6:$D$1005,'Gastos Fijos'!$A$6:$A$1005,$A22,'Gastos Fijos'!$E$6:$E$1005,"Efectivo"))</f>
        <v/>
      </c>
      <c r="G22" s="15" t="str">
        <f t="shared" si="1"/>
        <v/>
      </c>
      <c r="H22" s="12"/>
      <c r="I22" s="8" t="str">
        <f t="shared" si="2"/>
        <v/>
      </c>
    </row>
    <row r="23" spans="1:9" x14ac:dyDescent="0.25">
      <c r="A23" s="16"/>
      <c r="B23" s="15" t="str">
        <f>IF($A23="","",SUMIFS(Ventas!$F$6:$F$3005,Ventas!$A$6:$A$3005,$A23,Ventas!$J$6:$J$3005,"Efectivo"))</f>
        <v/>
      </c>
      <c r="C23" s="15" t="str">
        <f>IF($A23="","",SUMIFS(Ventas!$F$6:$F$3005,Ventas!$A$6:$A$3005,$A23,Ventas!$J$6:$J$3005,"&lt;&gt;Efectivo"))</f>
        <v/>
      </c>
      <c r="D23" s="15" t="str">
        <f t="shared" si="0"/>
        <v/>
      </c>
      <c r="E23" s="12"/>
      <c r="F23" s="15" t="str">
        <f>IF($A23="","",SUMIFS(Compras!$E$6:$E$1005,Compras!$A$6:$A$1005,$A23,Compras!$F$6:$F$1005,"Efectivo")+SUMIFS('Gastos Fijos'!$D$6:$D$1005,'Gastos Fijos'!$A$6:$A$1005,$A23,'Gastos Fijos'!$E$6:$E$1005,"Efectivo"))</f>
        <v/>
      </c>
      <c r="G23" s="15" t="str">
        <f t="shared" si="1"/>
        <v/>
      </c>
      <c r="H23" s="12"/>
      <c r="I23" s="8" t="str">
        <f t="shared" si="2"/>
        <v/>
      </c>
    </row>
    <row r="24" spans="1:9" x14ac:dyDescent="0.25">
      <c r="A24" s="16"/>
      <c r="B24" s="15" t="str">
        <f>IF($A24="","",SUMIFS(Ventas!$F$6:$F$3005,Ventas!$A$6:$A$3005,$A24,Ventas!$J$6:$J$3005,"Efectivo"))</f>
        <v/>
      </c>
      <c r="C24" s="15" t="str">
        <f>IF($A24="","",SUMIFS(Ventas!$F$6:$F$3005,Ventas!$A$6:$A$3005,$A24,Ventas!$J$6:$J$3005,"&lt;&gt;Efectivo"))</f>
        <v/>
      </c>
      <c r="D24" s="15" t="str">
        <f t="shared" si="0"/>
        <v/>
      </c>
      <c r="E24" s="12"/>
      <c r="F24" s="15" t="str">
        <f>IF($A24="","",SUMIFS(Compras!$E$6:$E$1005,Compras!$A$6:$A$1005,$A24,Compras!$F$6:$F$1005,"Efectivo")+SUMIFS('Gastos Fijos'!$D$6:$D$1005,'Gastos Fijos'!$A$6:$A$1005,$A24,'Gastos Fijos'!$E$6:$E$1005,"Efectivo"))</f>
        <v/>
      </c>
      <c r="G24" s="15" t="str">
        <f t="shared" si="1"/>
        <v/>
      </c>
      <c r="H24" s="12"/>
      <c r="I24" s="8" t="str">
        <f t="shared" si="2"/>
        <v/>
      </c>
    </row>
    <row r="25" spans="1:9" x14ac:dyDescent="0.25">
      <c r="A25" s="16"/>
      <c r="B25" s="15" t="str">
        <f>IF($A25="","",SUMIFS(Ventas!$F$6:$F$3005,Ventas!$A$6:$A$3005,$A25,Ventas!$J$6:$J$3005,"Efectivo"))</f>
        <v/>
      </c>
      <c r="C25" s="15" t="str">
        <f>IF($A25="","",SUMIFS(Ventas!$F$6:$F$3005,Ventas!$A$6:$A$3005,$A25,Ventas!$J$6:$J$3005,"&lt;&gt;Efectivo"))</f>
        <v/>
      </c>
      <c r="D25" s="15" t="str">
        <f t="shared" si="0"/>
        <v/>
      </c>
      <c r="E25" s="12"/>
      <c r="F25" s="15" t="str">
        <f>IF($A25="","",SUMIFS(Compras!$E$6:$E$1005,Compras!$A$6:$A$1005,$A25,Compras!$F$6:$F$1005,"Efectivo")+SUMIFS('Gastos Fijos'!$D$6:$D$1005,'Gastos Fijos'!$A$6:$A$1005,$A25,'Gastos Fijos'!$E$6:$E$1005,"Efectivo"))</f>
        <v/>
      </c>
      <c r="G25" s="15" t="str">
        <f t="shared" si="1"/>
        <v/>
      </c>
      <c r="H25" s="12"/>
      <c r="I25" s="8" t="str">
        <f t="shared" si="2"/>
        <v/>
      </c>
    </row>
    <row r="26" spans="1:9" x14ac:dyDescent="0.25">
      <c r="A26" s="16"/>
      <c r="B26" s="15" t="str">
        <f>IF($A26="","",SUMIFS(Ventas!$F$6:$F$3005,Ventas!$A$6:$A$3005,$A26,Ventas!$J$6:$J$3005,"Efectivo"))</f>
        <v/>
      </c>
      <c r="C26" s="15" t="str">
        <f>IF($A26="","",SUMIFS(Ventas!$F$6:$F$3005,Ventas!$A$6:$A$3005,$A26,Ventas!$J$6:$J$3005,"&lt;&gt;Efectivo"))</f>
        <v/>
      </c>
      <c r="D26" s="15" t="str">
        <f t="shared" si="0"/>
        <v/>
      </c>
      <c r="E26" s="12"/>
      <c r="F26" s="15" t="str">
        <f>IF($A26="","",SUMIFS(Compras!$E$6:$E$1005,Compras!$A$6:$A$1005,$A26,Compras!$F$6:$F$1005,"Efectivo")+SUMIFS('Gastos Fijos'!$D$6:$D$1005,'Gastos Fijos'!$A$6:$A$1005,$A26,'Gastos Fijos'!$E$6:$E$1005,"Efectivo"))</f>
        <v/>
      </c>
      <c r="G26" s="15" t="str">
        <f t="shared" si="1"/>
        <v/>
      </c>
      <c r="H26" s="12"/>
      <c r="I26" s="8" t="str">
        <f t="shared" si="2"/>
        <v/>
      </c>
    </row>
    <row r="27" spans="1:9" x14ac:dyDescent="0.25">
      <c r="A27" s="16"/>
      <c r="B27" s="15" t="str">
        <f>IF($A27="","",SUMIFS(Ventas!$F$6:$F$3005,Ventas!$A$6:$A$3005,$A27,Ventas!$J$6:$J$3005,"Efectivo"))</f>
        <v/>
      </c>
      <c r="C27" s="15" t="str">
        <f>IF($A27="","",SUMIFS(Ventas!$F$6:$F$3005,Ventas!$A$6:$A$3005,$A27,Ventas!$J$6:$J$3005,"&lt;&gt;Efectivo"))</f>
        <v/>
      </c>
      <c r="D27" s="15" t="str">
        <f t="shared" si="0"/>
        <v/>
      </c>
      <c r="E27" s="12"/>
      <c r="F27" s="15" t="str">
        <f>IF($A27="","",SUMIFS(Compras!$E$6:$E$1005,Compras!$A$6:$A$1005,$A27,Compras!$F$6:$F$1005,"Efectivo")+SUMIFS('Gastos Fijos'!$D$6:$D$1005,'Gastos Fijos'!$A$6:$A$1005,$A27,'Gastos Fijos'!$E$6:$E$1005,"Efectivo"))</f>
        <v/>
      </c>
      <c r="G27" s="15" t="str">
        <f t="shared" si="1"/>
        <v/>
      </c>
      <c r="H27" s="12"/>
      <c r="I27" s="8" t="str">
        <f t="shared" si="2"/>
        <v/>
      </c>
    </row>
    <row r="28" spans="1:9" x14ac:dyDescent="0.25">
      <c r="A28" s="16"/>
      <c r="B28" s="15" t="str">
        <f>IF($A28="","",SUMIFS(Ventas!$F$6:$F$3005,Ventas!$A$6:$A$3005,$A28,Ventas!$J$6:$J$3005,"Efectivo"))</f>
        <v/>
      </c>
      <c r="C28" s="15" t="str">
        <f>IF($A28="","",SUMIFS(Ventas!$F$6:$F$3005,Ventas!$A$6:$A$3005,$A28,Ventas!$J$6:$J$3005,"&lt;&gt;Efectivo"))</f>
        <v/>
      </c>
      <c r="D28" s="15" t="str">
        <f t="shared" si="0"/>
        <v/>
      </c>
      <c r="E28" s="12"/>
      <c r="F28" s="15" t="str">
        <f>IF($A28="","",SUMIFS(Compras!$E$6:$E$1005,Compras!$A$6:$A$1005,$A28,Compras!$F$6:$F$1005,"Efectivo")+SUMIFS('Gastos Fijos'!$D$6:$D$1005,'Gastos Fijos'!$A$6:$A$1005,$A28,'Gastos Fijos'!$E$6:$E$1005,"Efectivo"))</f>
        <v/>
      </c>
      <c r="G28" s="15" t="str">
        <f t="shared" si="1"/>
        <v/>
      </c>
      <c r="H28" s="12"/>
      <c r="I28" s="8" t="str">
        <f t="shared" si="2"/>
        <v/>
      </c>
    </row>
    <row r="29" spans="1:9" x14ac:dyDescent="0.25">
      <c r="A29" s="16"/>
      <c r="B29" s="15" t="str">
        <f>IF($A29="","",SUMIFS(Ventas!$F$6:$F$3005,Ventas!$A$6:$A$3005,$A29,Ventas!$J$6:$J$3005,"Efectivo"))</f>
        <v/>
      </c>
      <c r="C29" s="15" t="str">
        <f>IF($A29="","",SUMIFS(Ventas!$F$6:$F$3005,Ventas!$A$6:$A$3005,$A29,Ventas!$J$6:$J$3005,"&lt;&gt;Efectivo"))</f>
        <v/>
      </c>
      <c r="D29" s="15" t="str">
        <f t="shared" si="0"/>
        <v/>
      </c>
      <c r="E29" s="12"/>
      <c r="F29" s="15" t="str">
        <f>IF($A29="","",SUMIFS(Compras!$E$6:$E$1005,Compras!$A$6:$A$1005,$A29,Compras!$F$6:$F$1005,"Efectivo")+SUMIFS('Gastos Fijos'!$D$6:$D$1005,'Gastos Fijos'!$A$6:$A$1005,$A29,'Gastos Fijos'!$E$6:$E$1005,"Efectivo"))</f>
        <v/>
      </c>
      <c r="G29" s="15" t="str">
        <f t="shared" si="1"/>
        <v/>
      </c>
      <c r="H29" s="12"/>
      <c r="I29" s="8" t="str">
        <f t="shared" si="2"/>
        <v/>
      </c>
    </row>
    <row r="30" spans="1:9" x14ac:dyDescent="0.25">
      <c r="A30" s="16"/>
      <c r="B30" s="15" t="str">
        <f>IF($A30="","",SUMIFS(Ventas!$F$6:$F$3005,Ventas!$A$6:$A$3005,$A30,Ventas!$J$6:$J$3005,"Efectivo"))</f>
        <v/>
      </c>
      <c r="C30" s="15" t="str">
        <f>IF($A30="","",SUMIFS(Ventas!$F$6:$F$3005,Ventas!$A$6:$A$3005,$A30,Ventas!$J$6:$J$3005,"&lt;&gt;Efectivo"))</f>
        <v/>
      </c>
      <c r="D30" s="15" t="str">
        <f t="shared" si="0"/>
        <v/>
      </c>
      <c r="E30" s="12"/>
      <c r="F30" s="15" t="str">
        <f>IF($A30="","",SUMIFS(Compras!$E$6:$E$1005,Compras!$A$6:$A$1005,$A30,Compras!$F$6:$F$1005,"Efectivo")+SUMIFS('Gastos Fijos'!$D$6:$D$1005,'Gastos Fijos'!$A$6:$A$1005,$A30,'Gastos Fijos'!$E$6:$E$1005,"Efectivo"))</f>
        <v/>
      </c>
      <c r="G30" s="15" t="str">
        <f t="shared" si="1"/>
        <v/>
      </c>
      <c r="H30" s="12"/>
      <c r="I30" s="8" t="str">
        <f t="shared" si="2"/>
        <v/>
      </c>
    </row>
    <row r="31" spans="1:9" x14ac:dyDescent="0.25">
      <c r="A31" s="16"/>
      <c r="B31" s="15" t="str">
        <f>IF($A31="","",SUMIFS(Ventas!$F$6:$F$3005,Ventas!$A$6:$A$3005,$A31,Ventas!$J$6:$J$3005,"Efectivo"))</f>
        <v/>
      </c>
      <c r="C31" s="15" t="str">
        <f>IF($A31="","",SUMIFS(Ventas!$F$6:$F$3005,Ventas!$A$6:$A$3005,$A31,Ventas!$J$6:$J$3005,"&lt;&gt;Efectivo"))</f>
        <v/>
      </c>
      <c r="D31" s="15" t="str">
        <f t="shared" si="0"/>
        <v/>
      </c>
      <c r="E31" s="12"/>
      <c r="F31" s="15" t="str">
        <f>IF($A31="","",SUMIFS(Compras!$E$6:$E$1005,Compras!$A$6:$A$1005,$A31,Compras!$F$6:$F$1005,"Efectivo")+SUMIFS('Gastos Fijos'!$D$6:$D$1005,'Gastos Fijos'!$A$6:$A$1005,$A31,'Gastos Fijos'!$E$6:$E$1005,"Efectivo"))</f>
        <v/>
      </c>
      <c r="G31" s="15" t="str">
        <f t="shared" si="1"/>
        <v/>
      </c>
      <c r="H31" s="12"/>
      <c r="I31" s="8" t="str">
        <f t="shared" si="2"/>
        <v/>
      </c>
    </row>
    <row r="32" spans="1:9" x14ac:dyDescent="0.25">
      <c r="A32" s="16"/>
      <c r="B32" s="15" t="str">
        <f>IF($A32="","",SUMIFS(Ventas!$F$6:$F$3005,Ventas!$A$6:$A$3005,$A32,Ventas!$J$6:$J$3005,"Efectivo"))</f>
        <v/>
      </c>
      <c r="C32" s="15" t="str">
        <f>IF($A32="","",SUMIFS(Ventas!$F$6:$F$3005,Ventas!$A$6:$A$3005,$A32,Ventas!$J$6:$J$3005,"&lt;&gt;Efectivo"))</f>
        <v/>
      </c>
      <c r="D32" s="15" t="str">
        <f t="shared" si="0"/>
        <v/>
      </c>
      <c r="E32" s="12"/>
      <c r="F32" s="15" t="str">
        <f>IF($A32="","",SUMIFS(Compras!$E$6:$E$1005,Compras!$A$6:$A$1005,$A32,Compras!$F$6:$F$1005,"Efectivo")+SUMIFS('Gastos Fijos'!$D$6:$D$1005,'Gastos Fijos'!$A$6:$A$1005,$A32,'Gastos Fijos'!$E$6:$E$1005,"Efectivo"))</f>
        <v/>
      </c>
      <c r="G32" s="15" t="str">
        <f t="shared" si="1"/>
        <v/>
      </c>
      <c r="H32" s="12"/>
      <c r="I32" s="8" t="str">
        <f t="shared" si="2"/>
        <v/>
      </c>
    </row>
    <row r="33" spans="1:9" x14ac:dyDescent="0.25">
      <c r="A33" s="16"/>
      <c r="B33" s="15" t="str">
        <f>IF($A33="","",SUMIFS(Ventas!$F$6:$F$3005,Ventas!$A$6:$A$3005,$A33,Ventas!$J$6:$J$3005,"Efectivo"))</f>
        <v/>
      </c>
      <c r="C33" s="15" t="str">
        <f>IF($A33="","",SUMIFS(Ventas!$F$6:$F$3005,Ventas!$A$6:$A$3005,$A33,Ventas!$J$6:$J$3005,"&lt;&gt;Efectivo"))</f>
        <v/>
      </c>
      <c r="D33" s="15" t="str">
        <f t="shared" si="0"/>
        <v/>
      </c>
      <c r="E33" s="12"/>
      <c r="F33" s="15" t="str">
        <f>IF($A33="","",SUMIFS(Compras!$E$6:$E$1005,Compras!$A$6:$A$1005,$A33,Compras!$F$6:$F$1005,"Efectivo")+SUMIFS('Gastos Fijos'!$D$6:$D$1005,'Gastos Fijos'!$A$6:$A$1005,$A33,'Gastos Fijos'!$E$6:$E$1005,"Efectivo"))</f>
        <v/>
      </c>
      <c r="G33" s="15" t="str">
        <f t="shared" si="1"/>
        <v/>
      </c>
      <c r="H33" s="12"/>
      <c r="I33" s="8" t="str">
        <f t="shared" si="2"/>
        <v/>
      </c>
    </row>
    <row r="34" spans="1:9" x14ac:dyDescent="0.25">
      <c r="A34" s="16"/>
      <c r="B34" s="15" t="str">
        <f>IF($A34="","",SUMIFS(Ventas!$F$6:$F$3005,Ventas!$A$6:$A$3005,$A34,Ventas!$J$6:$J$3005,"Efectivo"))</f>
        <v/>
      </c>
      <c r="C34" s="15" t="str">
        <f>IF($A34="","",SUMIFS(Ventas!$F$6:$F$3005,Ventas!$A$6:$A$3005,$A34,Ventas!$J$6:$J$3005,"&lt;&gt;Efectivo"))</f>
        <v/>
      </c>
      <c r="D34" s="15" t="str">
        <f t="shared" si="0"/>
        <v/>
      </c>
      <c r="E34" s="12"/>
      <c r="F34" s="15" t="str">
        <f>IF($A34="","",SUMIFS(Compras!$E$6:$E$1005,Compras!$A$6:$A$1005,$A34,Compras!$F$6:$F$1005,"Efectivo")+SUMIFS('Gastos Fijos'!$D$6:$D$1005,'Gastos Fijos'!$A$6:$A$1005,$A34,'Gastos Fijos'!$E$6:$E$1005,"Efectivo"))</f>
        <v/>
      </c>
      <c r="G34" s="15" t="str">
        <f t="shared" si="1"/>
        <v/>
      </c>
      <c r="H34" s="12"/>
      <c r="I34" s="8" t="str">
        <f t="shared" si="2"/>
        <v/>
      </c>
    </row>
    <row r="35" spans="1:9" x14ac:dyDescent="0.25">
      <c r="A35" s="16"/>
      <c r="B35" s="15" t="str">
        <f>IF($A35="","",SUMIFS(Ventas!$F$6:$F$3005,Ventas!$A$6:$A$3005,$A35,Ventas!$J$6:$J$3005,"Efectivo"))</f>
        <v/>
      </c>
      <c r="C35" s="15" t="str">
        <f>IF($A35="","",SUMIFS(Ventas!$F$6:$F$3005,Ventas!$A$6:$A$3005,$A35,Ventas!$J$6:$J$3005,"&lt;&gt;Efectivo"))</f>
        <v/>
      </c>
      <c r="D35" s="15" t="str">
        <f t="shared" si="0"/>
        <v/>
      </c>
      <c r="E35" s="12"/>
      <c r="F35" s="15" t="str">
        <f>IF($A35="","",SUMIFS(Compras!$E$6:$E$1005,Compras!$A$6:$A$1005,$A35,Compras!$F$6:$F$1005,"Efectivo")+SUMIFS('Gastos Fijos'!$D$6:$D$1005,'Gastos Fijos'!$A$6:$A$1005,$A35,'Gastos Fijos'!$E$6:$E$1005,"Efectivo"))</f>
        <v/>
      </c>
      <c r="G35" s="15" t="str">
        <f t="shared" si="1"/>
        <v/>
      </c>
      <c r="H35" s="12"/>
      <c r="I35" s="8" t="str">
        <f t="shared" si="2"/>
        <v/>
      </c>
    </row>
    <row r="36" spans="1:9" x14ac:dyDescent="0.25">
      <c r="A36" s="16"/>
      <c r="B36" s="15" t="str">
        <f>IF($A36="","",SUMIFS(Ventas!$F$6:$F$3005,Ventas!$A$6:$A$3005,$A36,Ventas!$J$6:$J$3005,"Efectivo"))</f>
        <v/>
      </c>
      <c r="C36" s="15" t="str">
        <f>IF($A36="","",SUMIFS(Ventas!$F$6:$F$3005,Ventas!$A$6:$A$3005,$A36,Ventas!$J$6:$J$3005,"&lt;&gt;Efectivo"))</f>
        <v/>
      </c>
      <c r="D36" s="15" t="str">
        <f t="shared" si="0"/>
        <v/>
      </c>
      <c r="E36" s="12"/>
      <c r="F36" s="15" t="str">
        <f>IF($A36="","",SUMIFS(Compras!$E$6:$E$1005,Compras!$A$6:$A$1005,$A36,Compras!$F$6:$F$1005,"Efectivo")+SUMIFS('Gastos Fijos'!$D$6:$D$1005,'Gastos Fijos'!$A$6:$A$1005,$A36,'Gastos Fijos'!$E$6:$E$1005,"Efectivo"))</f>
        <v/>
      </c>
      <c r="G36" s="15" t="str">
        <f t="shared" si="1"/>
        <v/>
      </c>
      <c r="H36" s="12"/>
      <c r="I36" s="8" t="str">
        <f t="shared" si="2"/>
        <v/>
      </c>
    </row>
    <row r="37" spans="1:9" x14ac:dyDescent="0.25">
      <c r="A37" s="16"/>
      <c r="B37" s="15" t="str">
        <f>IF($A37="","",SUMIFS(Ventas!$F$6:$F$3005,Ventas!$A$6:$A$3005,$A37,Ventas!$J$6:$J$3005,"Efectivo"))</f>
        <v/>
      </c>
      <c r="C37" s="15" t="str">
        <f>IF($A37="","",SUMIFS(Ventas!$F$6:$F$3005,Ventas!$A$6:$A$3005,$A37,Ventas!$J$6:$J$3005,"&lt;&gt;Efectivo"))</f>
        <v/>
      </c>
      <c r="D37" s="15" t="str">
        <f t="shared" si="0"/>
        <v/>
      </c>
      <c r="E37" s="12"/>
      <c r="F37" s="15" t="str">
        <f>IF($A37="","",SUMIFS(Compras!$E$6:$E$1005,Compras!$A$6:$A$1005,$A37,Compras!$F$6:$F$1005,"Efectivo")+SUMIFS('Gastos Fijos'!$D$6:$D$1005,'Gastos Fijos'!$A$6:$A$1005,$A37,'Gastos Fijos'!$E$6:$E$1005,"Efectivo"))</f>
        <v/>
      </c>
      <c r="G37" s="15" t="str">
        <f t="shared" si="1"/>
        <v/>
      </c>
      <c r="H37" s="12"/>
      <c r="I37" s="8" t="str">
        <f t="shared" si="2"/>
        <v/>
      </c>
    </row>
    <row r="38" spans="1:9" x14ac:dyDescent="0.25">
      <c r="A38" s="16"/>
      <c r="B38" s="15" t="str">
        <f>IF($A38="","",SUMIFS(Ventas!$F$6:$F$3005,Ventas!$A$6:$A$3005,$A38,Ventas!$J$6:$J$3005,"Efectivo"))</f>
        <v/>
      </c>
      <c r="C38" s="15" t="str">
        <f>IF($A38="","",SUMIFS(Ventas!$F$6:$F$3005,Ventas!$A$6:$A$3005,$A38,Ventas!$J$6:$J$3005,"&lt;&gt;Efectivo"))</f>
        <v/>
      </c>
      <c r="D38" s="15" t="str">
        <f t="shared" si="0"/>
        <v/>
      </c>
      <c r="E38" s="12"/>
      <c r="F38" s="15" t="str">
        <f>IF($A38="","",SUMIFS(Compras!$E$6:$E$1005,Compras!$A$6:$A$1005,$A38,Compras!$F$6:$F$1005,"Efectivo")+SUMIFS('Gastos Fijos'!$D$6:$D$1005,'Gastos Fijos'!$A$6:$A$1005,$A38,'Gastos Fijos'!$E$6:$E$1005,"Efectivo"))</f>
        <v/>
      </c>
      <c r="G38" s="15" t="str">
        <f t="shared" si="1"/>
        <v/>
      </c>
      <c r="H38" s="12"/>
      <c r="I38" s="8" t="str">
        <f t="shared" si="2"/>
        <v/>
      </c>
    </row>
    <row r="39" spans="1:9" x14ac:dyDescent="0.25">
      <c r="A39" s="16"/>
      <c r="B39" s="15" t="str">
        <f>IF($A39="","",SUMIFS(Ventas!$F$6:$F$3005,Ventas!$A$6:$A$3005,$A39,Ventas!$J$6:$J$3005,"Efectivo"))</f>
        <v/>
      </c>
      <c r="C39" s="15" t="str">
        <f>IF($A39="","",SUMIFS(Ventas!$F$6:$F$3005,Ventas!$A$6:$A$3005,$A39,Ventas!$J$6:$J$3005,"&lt;&gt;Efectivo"))</f>
        <v/>
      </c>
      <c r="D39" s="15" t="str">
        <f t="shared" si="0"/>
        <v/>
      </c>
      <c r="E39" s="12"/>
      <c r="F39" s="15" t="str">
        <f>IF($A39="","",SUMIFS(Compras!$E$6:$E$1005,Compras!$A$6:$A$1005,$A39,Compras!$F$6:$F$1005,"Efectivo")+SUMIFS('Gastos Fijos'!$D$6:$D$1005,'Gastos Fijos'!$A$6:$A$1005,$A39,'Gastos Fijos'!$E$6:$E$1005,"Efectivo"))</f>
        <v/>
      </c>
      <c r="G39" s="15" t="str">
        <f t="shared" si="1"/>
        <v/>
      </c>
      <c r="H39" s="12"/>
      <c r="I39" s="8" t="str">
        <f t="shared" si="2"/>
        <v/>
      </c>
    </row>
    <row r="40" spans="1:9" x14ac:dyDescent="0.25">
      <c r="A40" s="16"/>
      <c r="B40" s="15" t="str">
        <f>IF($A40="","",SUMIFS(Ventas!$F$6:$F$3005,Ventas!$A$6:$A$3005,$A40,Ventas!$J$6:$J$3005,"Efectivo"))</f>
        <v/>
      </c>
      <c r="C40" s="15" t="str">
        <f>IF($A40="","",SUMIFS(Ventas!$F$6:$F$3005,Ventas!$A$6:$A$3005,$A40,Ventas!$J$6:$J$3005,"&lt;&gt;Efectivo"))</f>
        <v/>
      </c>
      <c r="D40" s="15" t="str">
        <f t="shared" si="0"/>
        <v/>
      </c>
      <c r="E40" s="12"/>
      <c r="F40" s="15" t="str">
        <f>IF($A40="","",SUMIFS(Compras!$E$6:$E$1005,Compras!$A$6:$A$1005,$A40,Compras!$F$6:$F$1005,"Efectivo")+SUMIFS('Gastos Fijos'!$D$6:$D$1005,'Gastos Fijos'!$A$6:$A$1005,$A40,'Gastos Fijos'!$E$6:$E$1005,"Efectivo"))</f>
        <v/>
      </c>
      <c r="G40" s="15" t="str">
        <f t="shared" si="1"/>
        <v/>
      </c>
      <c r="H40" s="12"/>
      <c r="I40" s="8" t="str">
        <f t="shared" si="2"/>
        <v/>
      </c>
    </row>
    <row r="41" spans="1:9" x14ac:dyDescent="0.25">
      <c r="A41" s="16"/>
      <c r="B41" s="15" t="str">
        <f>IF($A41="","",SUMIFS(Ventas!$F$6:$F$3005,Ventas!$A$6:$A$3005,$A41,Ventas!$J$6:$J$3005,"Efectivo"))</f>
        <v/>
      </c>
      <c r="C41" s="15" t="str">
        <f>IF($A41="","",SUMIFS(Ventas!$F$6:$F$3005,Ventas!$A$6:$A$3005,$A41,Ventas!$J$6:$J$3005,"&lt;&gt;Efectivo"))</f>
        <v/>
      </c>
      <c r="D41" s="15" t="str">
        <f t="shared" si="0"/>
        <v/>
      </c>
      <c r="E41" s="12"/>
      <c r="F41" s="15" t="str">
        <f>IF($A41="","",SUMIFS(Compras!$E$6:$E$1005,Compras!$A$6:$A$1005,$A41,Compras!$F$6:$F$1005,"Efectivo")+SUMIFS('Gastos Fijos'!$D$6:$D$1005,'Gastos Fijos'!$A$6:$A$1005,$A41,'Gastos Fijos'!$E$6:$E$1005,"Efectivo"))</f>
        <v/>
      </c>
      <c r="G41" s="15" t="str">
        <f t="shared" si="1"/>
        <v/>
      </c>
      <c r="H41" s="12"/>
      <c r="I41" s="8" t="str">
        <f t="shared" si="2"/>
        <v/>
      </c>
    </row>
    <row r="42" spans="1:9" x14ac:dyDescent="0.25">
      <c r="A42" s="16"/>
      <c r="B42" s="15" t="str">
        <f>IF($A42="","",SUMIFS(Ventas!$F$6:$F$3005,Ventas!$A$6:$A$3005,$A42,Ventas!$J$6:$J$3005,"Efectivo"))</f>
        <v/>
      </c>
      <c r="C42" s="15" t="str">
        <f>IF($A42="","",SUMIFS(Ventas!$F$6:$F$3005,Ventas!$A$6:$A$3005,$A42,Ventas!$J$6:$J$3005,"&lt;&gt;Efectivo"))</f>
        <v/>
      </c>
      <c r="D42" s="15" t="str">
        <f t="shared" si="0"/>
        <v/>
      </c>
      <c r="E42" s="12"/>
      <c r="F42" s="15" t="str">
        <f>IF($A42="","",SUMIFS(Compras!$E$6:$E$1005,Compras!$A$6:$A$1005,$A42,Compras!$F$6:$F$1005,"Efectivo")+SUMIFS('Gastos Fijos'!$D$6:$D$1005,'Gastos Fijos'!$A$6:$A$1005,$A42,'Gastos Fijos'!$E$6:$E$1005,"Efectivo"))</f>
        <v/>
      </c>
      <c r="G42" s="15" t="str">
        <f t="shared" si="1"/>
        <v/>
      </c>
      <c r="H42" s="12"/>
      <c r="I42" s="8" t="str">
        <f t="shared" si="2"/>
        <v/>
      </c>
    </row>
    <row r="43" spans="1:9" x14ac:dyDescent="0.25">
      <c r="A43" s="16"/>
      <c r="B43" s="15" t="str">
        <f>IF($A43="","",SUMIFS(Ventas!$F$6:$F$3005,Ventas!$A$6:$A$3005,$A43,Ventas!$J$6:$J$3005,"Efectivo"))</f>
        <v/>
      </c>
      <c r="C43" s="15" t="str">
        <f>IF($A43="","",SUMIFS(Ventas!$F$6:$F$3005,Ventas!$A$6:$A$3005,$A43,Ventas!$J$6:$J$3005,"&lt;&gt;Efectivo"))</f>
        <v/>
      </c>
      <c r="D43" s="15" t="str">
        <f t="shared" si="0"/>
        <v/>
      </c>
      <c r="E43" s="12"/>
      <c r="F43" s="15" t="str">
        <f>IF($A43="","",SUMIFS(Compras!$E$6:$E$1005,Compras!$A$6:$A$1005,$A43,Compras!$F$6:$F$1005,"Efectivo")+SUMIFS('Gastos Fijos'!$D$6:$D$1005,'Gastos Fijos'!$A$6:$A$1005,$A43,'Gastos Fijos'!$E$6:$E$1005,"Efectivo"))</f>
        <v/>
      </c>
      <c r="G43" s="15" t="str">
        <f t="shared" si="1"/>
        <v/>
      </c>
      <c r="H43" s="12"/>
      <c r="I43" s="8" t="str">
        <f t="shared" si="2"/>
        <v/>
      </c>
    </row>
    <row r="44" spans="1:9" x14ac:dyDescent="0.25">
      <c r="A44" s="16"/>
      <c r="B44" s="15" t="str">
        <f>IF($A44="","",SUMIFS(Ventas!$F$6:$F$3005,Ventas!$A$6:$A$3005,$A44,Ventas!$J$6:$J$3005,"Efectivo"))</f>
        <v/>
      </c>
      <c r="C44" s="15" t="str">
        <f>IF($A44="","",SUMIFS(Ventas!$F$6:$F$3005,Ventas!$A$6:$A$3005,$A44,Ventas!$J$6:$J$3005,"&lt;&gt;Efectivo"))</f>
        <v/>
      </c>
      <c r="D44" s="15" t="str">
        <f t="shared" si="0"/>
        <v/>
      </c>
      <c r="E44" s="12"/>
      <c r="F44" s="15" t="str">
        <f>IF($A44="","",SUMIFS(Compras!$E$6:$E$1005,Compras!$A$6:$A$1005,$A44,Compras!$F$6:$F$1005,"Efectivo")+SUMIFS('Gastos Fijos'!$D$6:$D$1005,'Gastos Fijos'!$A$6:$A$1005,$A44,'Gastos Fijos'!$E$6:$E$1005,"Efectivo"))</f>
        <v/>
      </c>
      <c r="G44" s="15" t="str">
        <f t="shared" si="1"/>
        <v/>
      </c>
      <c r="H44" s="12"/>
      <c r="I44" s="8" t="str">
        <f t="shared" si="2"/>
        <v/>
      </c>
    </row>
    <row r="45" spans="1:9" x14ac:dyDescent="0.25">
      <c r="A45" s="16"/>
      <c r="B45" s="15" t="str">
        <f>IF($A45="","",SUMIFS(Ventas!$F$6:$F$3005,Ventas!$A$6:$A$3005,$A45,Ventas!$J$6:$J$3005,"Efectivo"))</f>
        <v/>
      </c>
      <c r="C45" s="15" t="str">
        <f>IF($A45="","",SUMIFS(Ventas!$F$6:$F$3005,Ventas!$A$6:$A$3005,$A45,Ventas!$J$6:$J$3005,"&lt;&gt;Efectivo"))</f>
        <v/>
      </c>
      <c r="D45" s="15" t="str">
        <f t="shared" si="0"/>
        <v/>
      </c>
      <c r="E45" s="12"/>
      <c r="F45" s="15" t="str">
        <f>IF($A45="","",SUMIFS(Compras!$E$6:$E$1005,Compras!$A$6:$A$1005,$A45,Compras!$F$6:$F$1005,"Efectivo")+SUMIFS('Gastos Fijos'!$D$6:$D$1005,'Gastos Fijos'!$A$6:$A$1005,$A45,'Gastos Fijos'!$E$6:$E$1005,"Efectivo"))</f>
        <v/>
      </c>
      <c r="G45" s="15" t="str">
        <f t="shared" si="1"/>
        <v/>
      </c>
      <c r="H45" s="12"/>
      <c r="I45" s="8" t="str">
        <f t="shared" si="2"/>
        <v/>
      </c>
    </row>
    <row r="46" spans="1:9" x14ac:dyDescent="0.25">
      <c r="A46" s="16"/>
      <c r="B46" s="15" t="str">
        <f>IF($A46="","",SUMIFS(Ventas!$F$6:$F$3005,Ventas!$A$6:$A$3005,$A46,Ventas!$J$6:$J$3005,"Efectivo"))</f>
        <v/>
      </c>
      <c r="C46" s="15" t="str">
        <f>IF($A46="","",SUMIFS(Ventas!$F$6:$F$3005,Ventas!$A$6:$A$3005,$A46,Ventas!$J$6:$J$3005,"&lt;&gt;Efectivo"))</f>
        <v/>
      </c>
      <c r="D46" s="15" t="str">
        <f t="shared" si="0"/>
        <v/>
      </c>
      <c r="E46" s="12"/>
      <c r="F46" s="15" t="str">
        <f>IF($A46="","",SUMIFS(Compras!$E$6:$E$1005,Compras!$A$6:$A$1005,$A46,Compras!$F$6:$F$1005,"Efectivo")+SUMIFS('Gastos Fijos'!$D$6:$D$1005,'Gastos Fijos'!$A$6:$A$1005,$A46,'Gastos Fijos'!$E$6:$E$1005,"Efectivo"))</f>
        <v/>
      </c>
      <c r="G46" s="15" t="str">
        <f t="shared" si="1"/>
        <v/>
      </c>
      <c r="H46" s="12"/>
      <c r="I46" s="8" t="str">
        <f t="shared" si="2"/>
        <v/>
      </c>
    </row>
    <row r="47" spans="1:9" x14ac:dyDescent="0.25">
      <c r="A47" s="16"/>
      <c r="B47" s="15" t="str">
        <f>IF($A47="","",SUMIFS(Ventas!$F$6:$F$3005,Ventas!$A$6:$A$3005,$A47,Ventas!$J$6:$J$3005,"Efectivo"))</f>
        <v/>
      </c>
      <c r="C47" s="15" t="str">
        <f>IF($A47="","",SUMIFS(Ventas!$F$6:$F$3005,Ventas!$A$6:$A$3005,$A47,Ventas!$J$6:$J$3005,"&lt;&gt;Efectivo"))</f>
        <v/>
      </c>
      <c r="D47" s="15" t="str">
        <f t="shared" si="0"/>
        <v/>
      </c>
      <c r="E47" s="12"/>
      <c r="F47" s="15" t="str">
        <f>IF($A47="","",SUMIFS(Compras!$E$6:$E$1005,Compras!$A$6:$A$1005,$A47,Compras!$F$6:$F$1005,"Efectivo")+SUMIFS('Gastos Fijos'!$D$6:$D$1005,'Gastos Fijos'!$A$6:$A$1005,$A47,'Gastos Fijos'!$E$6:$E$1005,"Efectivo"))</f>
        <v/>
      </c>
      <c r="G47" s="15" t="str">
        <f t="shared" si="1"/>
        <v/>
      </c>
      <c r="H47" s="12"/>
      <c r="I47" s="8" t="str">
        <f t="shared" si="2"/>
        <v/>
      </c>
    </row>
    <row r="48" spans="1:9" x14ac:dyDescent="0.25">
      <c r="A48" s="16"/>
      <c r="B48" s="15" t="str">
        <f>IF($A48="","",SUMIFS(Ventas!$F$6:$F$3005,Ventas!$A$6:$A$3005,$A48,Ventas!$J$6:$J$3005,"Efectivo"))</f>
        <v/>
      </c>
      <c r="C48" s="15" t="str">
        <f>IF($A48="","",SUMIFS(Ventas!$F$6:$F$3005,Ventas!$A$6:$A$3005,$A48,Ventas!$J$6:$J$3005,"&lt;&gt;Efectivo"))</f>
        <v/>
      </c>
      <c r="D48" s="15" t="str">
        <f t="shared" si="0"/>
        <v/>
      </c>
      <c r="E48" s="12"/>
      <c r="F48" s="15" t="str">
        <f>IF($A48="","",SUMIFS(Compras!$E$6:$E$1005,Compras!$A$6:$A$1005,$A48,Compras!$F$6:$F$1005,"Efectivo")+SUMIFS('Gastos Fijos'!$D$6:$D$1005,'Gastos Fijos'!$A$6:$A$1005,$A48,'Gastos Fijos'!$E$6:$E$1005,"Efectivo"))</f>
        <v/>
      </c>
      <c r="G48" s="15" t="str">
        <f t="shared" si="1"/>
        <v/>
      </c>
      <c r="H48" s="12"/>
      <c r="I48" s="8" t="str">
        <f t="shared" si="2"/>
        <v/>
      </c>
    </row>
    <row r="49" spans="1:9" x14ac:dyDescent="0.25">
      <c r="A49" s="16"/>
      <c r="B49" s="15" t="str">
        <f>IF($A49="","",SUMIFS(Ventas!$F$6:$F$3005,Ventas!$A$6:$A$3005,$A49,Ventas!$J$6:$J$3005,"Efectivo"))</f>
        <v/>
      </c>
      <c r="C49" s="15" t="str">
        <f>IF($A49="","",SUMIFS(Ventas!$F$6:$F$3005,Ventas!$A$6:$A$3005,$A49,Ventas!$J$6:$J$3005,"&lt;&gt;Efectivo"))</f>
        <v/>
      </c>
      <c r="D49" s="15" t="str">
        <f t="shared" si="0"/>
        <v/>
      </c>
      <c r="E49" s="12"/>
      <c r="F49" s="15" t="str">
        <f>IF($A49="","",SUMIFS(Compras!$E$6:$E$1005,Compras!$A$6:$A$1005,$A49,Compras!$F$6:$F$1005,"Efectivo")+SUMIFS('Gastos Fijos'!$D$6:$D$1005,'Gastos Fijos'!$A$6:$A$1005,$A49,'Gastos Fijos'!$E$6:$E$1005,"Efectivo"))</f>
        <v/>
      </c>
      <c r="G49" s="15" t="str">
        <f t="shared" si="1"/>
        <v/>
      </c>
      <c r="H49" s="12"/>
      <c r="I49" s="8" t="str">
        <f t="shared" si="2"/>
        <v/>
      </c>
    </row>
    <row r="50" spans="1:9" x14ac:dyDescent="0.25">
      <c r="A50" s="16"/>
      <c r="B50" s="15" t="str">
        <f>IF($A50="","",SUMIFS(Ventas!$F$6:$F$3005,Ventas!$A$6:$A$3005,$A50,Ventas!$J$6:$J$3005,"Efectivo"))</f>
        <v/>
      </c>
      <c r="C50" s="15" t="str">
        <f>IF($A50="","",SUMIFS(Ventas!$F$6:$F$3005,Ventas!$A$6:$A$3005,$A50,Ventas!$J$6:$J$3005,"&lt;&gt;Efectivo"))</f>
        <v/>
      </c>
      <c r="D50" s="15" t="str">
        <f t="shared" si="0"/>
        <v/>
      </c>
      <c r="E50" s="12"/>
      <c r="F50" s="15" t="str">
        <f>IF($A50="","",SUMIFS(Compras!$E$6:$E$1005,Compras!$A$6:$A$1005,$A50,Compras!$F$6:$F$1005,"Efectivo")+SUMIFS('Gastos Fijos'!$D$6:$D$1005,'Gastos Fijos'!$A$6:$A$1005,$A50,'Gastos Fijos'!$E$6:$E$1005,"Efectivo"))</f>
        <v/>
      </c>
      <c r="G50" s="15" t="str">
        <f t="shared" si="1"/>
        <v/>
      </c>
      <c r="H50" s="12"/>
      <c r="I50" s="8" t="str">
        <f t="shared" si="2"/>
        <v/>
      </c>
    </row>
    <row r="51" spans="1:9" x14ac:dyDescent="0.25">
      <c r="A51" s="16"/>
      <c r="B51" s="15" t="str">
        <f>IF($A51="","",SUMIFS(Ventas!$F$6:$F$3005,Ventas!$A$6:$A$3005,$A51,Ventas!$J$6:$J$3005,"Efectivo"))</f>
        <v/>
      </c>
      <c r="C51" s="15" t="str">
        <f>IF($A51="","",SUMIFS(Ventas!$F$6:$F$3005,Ventas!$A$6:$A$3005,$A51,Ventas!$J$6:$J$3005,"&lt;&gt;Efectivo"))</f>
        <v/>
      </c>
      <c r="D51" s="15" t="str">
        <f t="shared" si="0"/>
        <v/>
      </c>
      <c r="E51" s="12"/>
      <c r="F51" s="15" t="str">
        <f>IF($A51="","",SUMIFS(Compras!$E$6:$E$1005,Compras!$A$6:$A$1005,$A51,Compras!$F$6:$F$1005,"Efectivo")+SUMIFS('Gastos Fijos'!$D$6:$D$1005,'Gastos Fijos'!$A$6:$A$1005,$A51,'Gastos Fijos'!$E$6:$E$1005,"Efectivo"))</f>
        <v/>
      </c>
      <c r="G51" s="15" t="str">
        <f t="shared" si="1"/>
        <v/>
      </c>
      <c r="H51" s="12"/>
      <c r="I51" s="8" t="str">
        <f t="shared" si="2"/>
        <v/>
      </c>
    </row>
    <row r="52" spans="1:9" x14ac:dyDescent="0.25">
      <c r="A52" s="16"/>
      <c r="B52" s="15" t="str">
        <f>IF($A52="","",SUMIFS(Ventas!$F$6:$F$3005,Ventas!$A$6:$A$3005,$A52,Ventas!$J$6:$J$3005,"Efectivo"))</f>
        <v/>
      </c>
      <c r="C52" s="15" t="str">
        <f>IF($A52="","",SUMIFS(Ventas!$F$6:$F$3005,Ventas!$A$6:$A$3005,$A52,Ventas!$J$6:$J$3005,"&lt;&gt;Efectivo"))</f>
        <v/>
      </c>
      <c r="D52" s="15" t="str">
        <f t="shared" si="0"/>
        <v/>
      </c>
      <c r="E52" s="12"/>
      <c r="F52" s="15" t="str">
        <f>IF($A52="","",SUMIFS(Compras!$E$6:$E$1005,Compras!$A$6:$A$1005,$A52,Compras!$F$6:$F$1005,"Efectivo")+SUMIFS('Gastos Fijos'!$D$6:$D$1005,'Gastos Fijos'!$A$6:$A$1005,$A52,'Gastos Fijos'!$E$6:$E$1005,"Efectivo"))</f>
        <v/>
      </c>
      <c r="G52" s="15" t="str">
        <f t="shared" si="1"/>
        <v/>
      </c>
      <c r="H52" s="12"/>
      <c r="I52" s="8" t="str">
        <f t="shared" si="2"/>
        <v/>
      </c>
    </row>
    <row r="53" spans="1:9" x14ac:dyDescent="0.25">
      <c r="A53" s="16"/>
      <c r="B53" s="15" t="str">
        <f>IF($A53="","",SUMIFS(Ventas!$F$6:$F$3005,Ventas!$A$6:$A$3005,$A53,Ventas!$J$6:$J$3005,"Efectivo"))</f>
        <v/>
      </c>
      <c r="C53" s="15" t="str">
        <f>IF($A53="","",SUMIFS(Ventas!$F$6:$F$3005,Ventas!$A$6:$A$3005,$A53,Ventas!$J$6:$J$3005,"&lt;&gt;Efectivo"))</f>
        <v/>
      </c>
      <c r="D53" s="15" t="str">
        <f t="shared" si="0"/>
        <v/>
      </c>
      <c r="E53" s="12"/>
      <c r="F53" s="15" t="str">
        <f>IF($A53="","",SUMIFS(Compras!$E$6:$E$1005,Compras!$A$6:$A$1005,$A53,Compras!$F$6:$F$1005,"Efectivo")+SUMIFS('Gastos Fijos'!$D$6:$D$1005,'Gastos Fijos'!$A$6:$A$1005,$A53,'Gastos Fijos'!$E$6:$E$1005,"Efectivo"))</f>
        <v/>
      </c>
      <c r="G53" s="15" t="str">
        <f t="shared" si="1"/>
        <v/>
      </c>
      <c r="H53" s="12"/>
      <c r="I53" s="8" t="str">
        <f t="shared" si="2"/>
        <v/>
      </c>
    </row>
    <row r="54" spans="1:9" x14ac:dyDescent="0.25">
      <c r="A54" s="16"/>
      <c r="B54" s="15" t="str">
        <f>IF($A54="","",SUMIFS(Ventas!$F$6:$F$3005,Ventas!$A$6:$A$3005,$A54,Ventas!$J$6:$J$3005,"Efectivo"))</f>
        <v/>
      </c>
      <c r="C54" s="15" t="str">
        <f>IF($A54="","",SUMIFS(Ventas!$F$6:$F$3005,Ventas!$A$6:$A$3005,$A54,Ventas!$J$6:$J$3005,"&lt;&gt;Efectivo"))</f>
        <v/>
      </c>
      <c r="D54" s="15" t="str">
        <f t="shared" si="0"/>
        <v/>
      </c>
      <c r="E54" s="12"/>
      <c r="F54" s="15" t="str">
        <f>IF($A54="","",SUMIFS(Compras!$E$6:$E$1005,Compras!$A$6:$A$1005,$A54,Compras!$F$6:$F$1005,"Efectivo")+SUMIFS('Gastos Fijos'!$D$6:$D$1005,'Gastos Fijos'!$A$6:$A$1005,$A54,'Gastos Fijos'!$E$6:$E$1005,"Efectivo"))</f>
        <v/>
      </c>
      <c r="G54" s="15" t="str">
        <f t="shared" si="1"/>
        <v/>
      </c>
      <c r="H54" s="12"/>
      <c r="I54" s="8" t="str">
        <f t="shared" si="2"/>
        <v/>
      </c>
    </row>
    <row r="55" spans="1:9" x14ac:dyDescent="0.25">
      <c r="A55" s="16"/>
      <c r="B55" s="15" t="str">
        <f>IF($A55="","",SUMIFS(Ventas!$F$6:$F$3005,Ventas!$A$6:$A$3005,$A55,Ventas!$J$6:$J$3005,"Efectivo"))</f>
        <v/>
      </c>
      <c r="C55" s="15" t="str">
        <f>IF($A55="","",SUMIFS(Ventas!$F$6:$F$3005,Ventas!$A$6:$A$3005,$A55,Ventas!$J$6:$J$3005,"&lt;&gt;Efectivo"))</f>
        <v/>
      </c>
      <c r="D55" s="15" t="str">
        <f t="shared" si="0"/>
        <v/>
      </c>
      <c r="E55" s="12"/>
      <c r="F55" s="15" t="str">
        <f>IF($A55="","",SUMIFS(Compras!$E$6:$E$1005,Compras!$A$6:$A$1005,$A55,Compras!$F$6:$F$1005,"Efectivo")+SUMIFS('Gastos Fijos'!$D$6:$D$1005,'Gastos Fijos'!$A$6:$A$1005,$A55,'Gastos Fijos'!$E$6:$E$1005,"Efectivo"))</f>
        <v/>
      </c>
      <c r="G55" s="15" t="str">
        <f t="shared" si="1"/>
        <v/>
      </c>
      <c r="H55" s="12"/>
      <c r="I55" s="8" t="str">
        <f t="shared" si="2"/>
        <v/>
      </c>
    </row>
    <row r="56" spans="1:9" x14ac:dyDescent="0.25">
      <c r="A56" s="16"/>
      <c r="B56" s="15" t="str">
        <f>IF($A56="","",SUMIFS(Ventas!$F$6:$F$3005,Ventas!$A$6:$A$3005,$A56,Ventas!$J$6:$J$3005,"Efectivo"))</f>
        <v/>
      </c>
      <c r="C56" s="15" t="str">
        <f>IF($A56="","",SUMIFS(Ventas!$F$6:$F$3005,Ventas!$A$6:$A$3005,$A56,Ventas!$J$6:$J$3005,"&lt;&gt;Efectivo"))</f>
        <v/>
      </c>
      <c r="D56" s="15" t="str">
        <f t="shared" si="0"/>
        <v/>
      </c>
      <c r="E56" s="12"/>
      <c r="F56" s="15" t="str">
        <f>IF($A56="","",SUMIFS(Compras!$E$6:$E$1005,Compras!$A$6:$A$1005,$A56,Compras!$F$6:$F$1005,"Efectivo")+SUMIFS('Gastos Fijos'!$D$6:$D$1005,'Gastos Fijos'!$A$6:$A$1005,$A56,'Gastos Fijos'!$E$6:$E$1005,"Efectivo"))</f>
        <v/>
      </c>
      <c r="G56" s="15" t="str">
        <f t="shared" si="1"/>
        <v/>
      </c>
      <c r="H56" s="12"/>
      <c r="I56" s="8" t="str">
        <f t="shared" si="2"/>
        <v/>
      </c>
    </row>
    <row r="57" spans="1:9" x14ac:dyDescent="0.25">
      <c r="A57" s="16"/>
      <c r="B57" s="15" t="str">
        <f>IF($A57="","",SUMIFS(Ventas!$F$6:$F$3005,Ventas!$A$6:$A$3005,$A57,Ventas!$J$6:$J$3005,"Efectivo"))</f>
        <v/>
      </c>
      <c r="C57" s="15" t="str">
        <f>IF($A57="","",SUMIFS(Ventas!$F$6:$F$3005,Ventas!$A$6:$A$3005,$A57,Ventas!$J$6:$J$3005,"&lt;&gt;Efectivo"))</f>
        <v/>
      </c>
      <c r="D57" s="15" t="str">
        <f t="shared" si="0"/>
        <v/>
      </c>
      <c r="E57" s="12"/>
      <c r="F57" s="15" t="str">
        <f>IF($A57="","",SUMIFS(Compras!$E$6:$E$1005,Compras!$A$6:$A$1005,$A57,Compras!$F$6:$F$1005,"Efectivo")+SUMIFS('Gastos Fijos'!$D$6:$D$1005,'Gastos Fijos'!$A$6:$A$1005,$A57,'Gastos Fijos'!$E$6:$E$1005,"Efectivo"))</f>
        <v/>
      </c>
      <c r="G57" s="15" t="str">
        <f t="shared" si="1"/>
        <v/>
      </c>
      <c r="H57" s="12"/>
      <c r="I57" s="8" t="str">
        <f t="shared" si="2"/>
        <v/>
      </c>
    </row>
    <row r="58" spans="1:9" x14ac:dyDescent="0.25">
      <c r="A58" s="16"/>
      <c r="B58" s="15" t="str">
        <f>IF($A58="","",SUMIFS(Ventas!$F$6:$F$3005,Ventas!$A$6:$A$3005,$A58,Ventas!$J$6:$J$3005,"Efectivo"))</f>
        <v/>
      </c>
      <c r="C58" s="15" t="str">
        <f>IF($A58="","",SUMIFS(Ventas!$F$6:$F$3005,Ventas!$A$6:$A$3005,$A58,Ventas!$J$6:$J$3005,"&lt;&gt;Efectivo"))</f>
        <v/>
      </c>
      <c r="D58" s="15" t="str">
        <f t="shared" si="0"/>
        <v/>
      </c>
      <c r="E58" s="12"/>
      <c r="F58" s="15" t="str">
        <f>IF($A58="","",SUMIFS(Compras!$E$6:$E$1005,Compras!$A$6:$A$1005,$A58,Compras!$F$6:$F$1005,"Efectivo")+SUMIFS('Gastos Fijos'!$D$6:$D$1005,'Gastos Fijos'!$A$6:$A$1005,$A58,'Gastos Fijos'!$E$6:$E$1005,"Efectivo"))</f>
        <v/>
      </c>
      <c r="G58" s="15" t="str">
        <f t="shared" si="1"/>
        <v/>
      </c>
      <c r="H58" s="12"/>
      <c r="I58" s="8" t="str">
        <f t="shared" si="2"/>
        <v/>
      </c>
    </row>
    <row r="59" spans="1:9" x14ac:dyDescent="0.25">
      <c r="A59" s="16"/>
      <c r="B59" s="15" t="str">
        <f>IF($A59="","",SUMIFS(Ventas!$F$6:$F$3005,Ventas!$A$6:$A$3005,$A59,Ventas!$J$6:$J$3005,"Efectivo"))</f>
        <v/>
      </c>
      <c r="C59" s="15" t="str">
        <f>IF($A59="","",SUMIFS(Ventas!$F$6:$F$3005,Ventas!$A$6:$A$3005,$A59,Ventas!$J$6:$J$3005,"&lt;&gt;Efectivo"))</f>
        <v/>
      </c>
      <c r="D59" s="15" t="str">
        <f t="shared" si="0"/>
        <v/>
      </c>
      <c r="E59" s="12"/>
      <c r="F59" s="15" t="str">
        <f>IF($A59="","",SUMIFS(Compras!$E$6:$E$1005,Compras!$A$6:$A$1005,$A59,Compras!$F$6:$F$1005,"Efectivo")+SUMIFS('Gastos Fijos'!$D$6:$D$1005,'Gastos Fijos'!$A$6:$A$1005,$A59,'Gastos Fijos'!$E$6:$E$1005,"Efectivo"))</f>
        <v/>
      </c>
      <c r="G59" s="15" t="str">
        <f t="shared" si="1"/>
        <v/>
      </c>
      <c r="H59" s="12"/>
      <c r="I59" s="8" t="str">
        <f t="shared" si="2"/>
        <v/>
      </c>
    </row>
    <row r="60" spans="1:9" x14ac:dyDescent="0.25">
      <c r="A60" s="16"/>
      <c r="B60" s="15" t="str">
        <f>IF($A60="","",SUMIFS(Ventas!$F$6:$F$3005,Ventas!$A$6:$A$3005,$A60,Ventas!$J$6:$J$3005,"Efectivo"))</f>
        <v/>
      </c>
      <c r="C60" s="15" t="str">
        <f>IF($A60="","",SUMIFS(Ventas!$F$6:$F$3005,Ventas!$A$6:$A$3005,$A60,Ventas!$J$6:$J$3005,"&lt;&gt;Efectivo"))</f>
        <v/>
      </c>
      <c r="D60" s="15" t="str">
        <f t="shared" si="0"/>
        <v/>
      </c>
      <c r="E60" s="12"/>
      <c r="F60" s="15" t="str">
        <f>IF($A60="","",SUMIFS(Compras!$E$6:$E$1005,Compras!$A$6:$A$1005,$A60,Compras!$F$6:$F$1005,"Efectivo")+SUMIFS('Gastos Fijos'!$D$6:$D$1005,'Gastos Fijos'!$A$6:$A$1005,$A60,'Gastos Fijos'!$E$6:$E$1005,"Efectivo"))</f>
        <v/>
      </c>
      <c r="G60" s="15" t="str">
        <f t="shared" si="1"/>
        <v/>
      </c>
      <c r="H60" s="12"/>
      <c r="I60" s="8" t="str">
        <f t="shared" si="2"/>
        <v/>
      </c>
    </row>
    <row r="61" spans="1:9" x14ac:dyDescent="0.25">
      <c r="A61" s="16"/>
      <c r="B61" s="15" t="str">
        <f>IF($A61="","",SUMIFS(Ventas!$F$6:$F$3005,Ventas!$A$6:$A$3005,$A61,Ventas!$J$6:$J$3005,"Efectivo"))</f>
        <v/>
      </c>
      <c r="C61" s="15" t="str">
        <f>IF($A61="","",SUMIFS(Ventas!$F$6:$F$3005,Ventas!$A$6:$A$3005,$A61,Ventas!$J$6:$J$3005,"&lt;&gt;Efectivo"))</f>
        <v/>
      </c>
      <c r="D61" s="15" t="str">
        <f t="shared" si="0"/>
        <v/>
      </c>
      <c r="E61" s="12"/>
      <c r="F61" s="15" t="str">
        <f>IF($A61="","",SUMIFS(Compras!$E$6:$E$1005,Compras!$A$6:$A$1005,$A61,Compras!$F$6:$F$1005,"Efectivo")+SUMIFS('Gastos Fijos'!$D$6:$D$1005,'Gastos Fijos'!$A$6:$A$1005,$A61,'Gastos Fijos'!$E$6:$E$1005,"Efectivo"))</f>
        <v/>
      </c>
      <c r="G61" s="15" t="str">
        <f t="shared" si="1"/>
        <v/>
      </c>
      <c r="H61" s="12"/>
      <c r="I61" s="8" t="str">
        <f t="shared" si="2"/>
        <v/>
      </c>
    </row>
    <row r="62" spans="1:9" x14ac:dyDescent="0.25">
      <c r="A62" s="16"/>
      <c r="B62" s="15" t="str">
        <f>IF($A62="","",SUMIFS(Ventas!$F$6:$F$3005,Ventas!$A$6:$A$3005,$A62,Ventas!$J$6:$J$3005,"Efectivo"))</f>
        <v/>
      </c>
      <c r="C62" s="15" t="str">
        <f>IF($A62="","",SUMIFS(Ventas!$F$6:$F$3005,Ventas!$A$6:$A$3005,$A62,Ventas!$J$6:$J$3005,"&lt;&gt;Efectivo"))</f>
        <v/>
      </c>
      <c r="D62" s="15" t="str">
        <f t="shared" si="0"/>
        <v/>
      </c>
      <c r="E62" s="12"/>
      <c r="F62" s="15" t="str">
        <f>IF($A62="","",SUMIFS(Compras!$E$6:$E$1005,Compras!$A$6:$A$1005,$A62,Compras!$F$6:$F$1005,"Efectivo")+SUMIFS('Gastos Fijos'!$D$6:$D$1005,'Gastos Fijos'!$A$6:$A$1005,$A62,'Gastos Fijos'!$E$6:$E$1005,"Efectivo"))</f>
        <v/>
      </c>
      <c r="G62" s="15" t="str">
        <f t="shared" si="1"/>
        <v/>
      </c>
      <c r="H62" s="12"/>
      <c r="I62" s="8" t="str">
        <f t="shared" si="2"/>
        <v/>
      </c>
    </row>
    <row r="63" spans="1:9" x14ac:dyDescent="0.25">
      <c r="A63" s="16"/>
      <c r="B63" s="15" t="str">
        <f>IF($A63="","",SUMIFS(Ventas!$F$6:$F$3005,Ventas!$A$6:$A$3005,$A63,Ventas!$J$6:$J$3005,"Efectivo"))</f>
        <v/>
      </c>
      <c r="C63" s="15" t="str">
        <f>IF($A63="","",SUMIFS(Ventas!$F$6:$F$3005,Ventas!$A$6:$A$3005,$A63,Ventas!$J$6:$J$3005,"&lt;&gt;Efectivo"))</f>
        <v/>
      </c>
      <c r="D63" s="15" t="str">
        <f t="shared" si="0"/>
        <v/>
      </c>
      <c r="E63" s="12"/>
      <c r="F63" s="15" t="str">
        <f>IF($A63="","",SUMIFS(Compras!$E$6:$E$1005,Compras!$A$6:$A$1005,$A63,Compras!$F$6:$F$1005,"Efectivo")+SUMIFS('Gastos Fijos'!$D$6:$D$1005,'Gastos Fijos'!$A$6:$A$1005,$A63,'Gastos Fijos'!$E$6:$E$1005,"Efectivo"))</f>
        <v/>
      </c>
      <c r="G63" s="15" t="str">
        <f t="shared" si="1"/>
        <v/>
      </c>
      <c r="H63" s="12"/>
      <c r="I63" s="8" t="str">
        <f t="shared" si="2"/>
        <v/>
      </c>
    </row>
    <row r="64" spans="1:9" x14ac:dyDescent="0.25">
      <c r="A64" s="16"/>
      <c r="B64" s="15" t="str">
        <f>IF($A64="","",SUMIFS(Ventas!$F$6:$F$3005,Ventas!$A$6:$A$3005,$A64,Ventas!$J$6:$J$3005,"Efectivo"))</f>
        <v/>
      </c>
      <c r="C64" s="15" t="str">
        <f>IF($A64="","",SUMIFS(Ventas!$F$6:$F$3005,Ventas!$A$6:$A$3005,$A64,Ventas!$J$6:$J$3005,"&lt;&gt;Efectivo"))</f>
        <v/>
      </c>
      <c r="D64" s="15" t="str">
        <f t="shared" si="0"/>
        <v/>
      </c>
      <c r="E64" s="12"/>
      <c r="F64" s="15" t="str">
        <f>IF($A64="","",SUMIFS(Compras!$E$6:$E$1005,Compras!$A$6:$A$1005,$A64,Compras!$F$6:$F$1005,"Efectivo")+SUMIFS('Gastos Fijos'!$D$6:$D$1005,'Gastos Fijos'!$A$6:$A$1005,$A64,'Gastos Fijos'!$E$6:$E$1005,"Efectivo"))</f>
        <v/>
      </c>
      <c r="G64" s="15" t="str">
        <f t="shared" si="1"/>
        <v/>
      </c>
      <c r="H64" s="12"/>
      <c r="I64" s="8" t="str">
        <f t="shared" si="2"/>
        <v/>
      </c>
    </row>
    <row r="65" spans="1:9" x14ac:dyDescent="0.25">
      <c r="A65" s="16"/>
      <c r="B65" s="15" t="str">
        <f>IF($A65="","",SUMIFS(Ventas!$F$6:$F$3005,Ventas!$A$6:$A$3005,$A65,Ventas!$J$6:$J$3005,"Efectivo"))</f>
        <v/>
      </c>
      <c r="C65" s="15" t="str">
        <f>IF($A65="","",SUMIFS(Ventas!$F$6:$F$3005,Ventas!$A$6:$A$3005,$A65,Ventas!$J$6:$J$3005,"&lt;&gt;Efectivo"))</f>
        <v/>
      </c>
      <c r="D65" s="15" t="str">
        <f t="shared" si="0"/>
        <v/>
      </c>
      <c r="E65" s="12"/>
      <c r="F65" s="15" t="str">
        <f>IF($A65="","",SUMIFS(Compras!$E$6:$E$1005,Compras!$A$6:$A$1005,$A65,Compras!$F$6:$F$1005,"Efectivo")+SUMIFS('Gastos Fijos'!$D$6:$D$1005,'Gastos Fijos'!$A$6:$A$1005,$A65,'Gastos Fijos'!$E$6:$E$1005,"Efectivo"))</f>
        <v/>
      </c>
      <c r="G65" s="15" t="str">
        <f t="shared" si="1"/>
        <v/>
      </c>
      <c r="H65" s="12"/>
      <c r="I65" s="8" t="str">
        <f t="shared" si="2"/>
        <v/>
      </c>
    </row>
    <row r="66" spans="1:9" x14ac:dyDescent="0.25">
      <c r="A66" s="16"/>
      <c r="B66" s="15" t="str">
        <f>IF($A66="","",SUMIFS(Ventas!$F$6:$F$3005,Ventas!$A$6:$A$3005,$A66,Ventas!$J$6:$J$3005,"Efectivo"))</f>
        <v/>
      </c>
      <c r="C66" s="15" t="str">
        <f>IF($A66="","",SUMIFS(Ventas!$F$6:$F$3005,Ventas!$A$6:$A$3005,$A66,Ventas!$J$6:$J$3005,"&lt;&gt;Efectivo"))</f>
        <v/>
      </c>
      <c r="D66" s="15" t="str">
        <f t="shared" si="0"/>
        <v/>
      </c>
      <c r="E66" s="12"/>
      <c r="F66" s="15" t="str">
        <f>IF($A66="","",SUMIFS(Compras!$E$6:$E$1005,Compras!$A$6:$A$1005,$A66,Compras!$F$6:$F$1005,"Efectivo")+SUMIFS('Gastos Fijos'!$D$6:$D$1005,'Gastos Fijos'!$A$6:$A$1005,$A66,'Gastos Fijos'!$E$6:$E$1005,"Efectivo"))</f>
        <v/>
      </c>
      <c r="G66" s="15" t="str">
        <f t="shared" si="1"/>
        <v/>
      </c>
      <c r="H66" s="12"/>
      <c r="I66" s="8" t="str">
        <f t="shared" si="2"/>
        <v/>
      </c>
    </row>
    <row r="67" spans="1:9" x14ac:dyDescent="0.25">
      <c r="A67" s="16"/>
      <c r="B67" s="15" t="str">
        <f>IF($A67="","",SUMIFS(Ventas!$F$6:$F$3005,Ventas!$A$6:$A$3005,$A67,Ventas!$J$6:$J$3005,"Efectivo"))</f>
        <v/>
      </c>
      <c r="C67" s="15" t="str">
        <f>IF($A67="","",SUMIFS(Ventas!$F$6:$F$3005,Ventas!$A$6:$A$3005,$A67,Ventas!$J$6:$J$3005,"&lt;&gt;Efectivo"))</f>
        <v/>
      </c>
      <c r="D67" s="15" t="str">
        <f t="shared" si="0"/>
        <v/>
      </c>
      <c r="E67" s="12"/>
      <c r="F67" s="15" t="str">
        <f>IF($A67="","",SUMIFS(Compras!$E$6:$E$1005,Compras!$A$6:$A$1005,$A67,Compras!$F$6:$F$1005,"Efectivo")+SUMIFS('Gastos Fijos'!$D$6:$D$1005,'Gastos Fijos'!$A$6:$A$1005,$A67,'Gastos Fijos'!$E$6:$E$1005,"Efectivo"))</f>
        <v/>
      </c>
      <c r="G67" s="15" t="str">
        <f t="shared" si="1"/>
        <v/>
      </c>
      <c r="H67" s="12"/>
      <c r="I67" s="8" t="str">
        <f t="shared" si="2"/>
        <v/>
      </c>
    </row>
    <row r="68" spans="1:9" x14ac:dyDescent="0.25">
      <c r="A68" s="16"/>
      <c r="B68" s="15" t="str">
        <f>IF($A68="","",SUMIFS(Ventas!$F$6:$F$3005,Ventas!$A$6:$A$3005,$A68,Ventas!$J$6:$J$3005,"Efectivo"))</f>
        <v/>
      </c>
      <c r="C68" s="15" t="str">
        <f>IF($A68="","",SUMIFS(Ventas!$F$6:$F$3005,Ventas!$A$6:$A$3005,$A68,Ventas!$J$6:$J$3005,"&lt;&gt;Efectivo"))</f>
        <v/>
      </c>
      <c r="D68" s="15" t="str">
        <f t="shared" si="0"/>
        <v/>
      </c>
      <c r="E68" s="12"/>
      <c r="F68" s="15" t="str">
        <f>IF($A68="","",SUMIFS(Compras!$E$6:$E$1005,Compras!$A$6:$A$1005,$A68,Compras!$F$6:$F$1005,"Efectivo")+SUMIFS('Gastos Fijos'!$D$6:$D$1005,'Gastos Fijos'!$A$6:$A$1005,$A68,'Gastos Fijos'!$E$6:$E$1005,"Efectivo"))</f>
        <v/>
      </c>
      <c r="G68" s="15" t="str">
        <f t="shared" si="1"/>
        <v/>
      </c>
      <c r="H68" s="12"/>
      <c r="I68" s="8" t="str">
        <f t="shared" si="2"/>
        <v/>
      </c>
    </row>
    <row r="69" spans="1:9" x14ac:dyDescent="0.25">
      <c r="A69" s="16"/>
      <c r="B69" s="15" t="str">
        <f>IF($A69="","",SUMIFS(Ventas!$F$6:$F$3005,Ventas!$A$6:$A$3005,$A69,Ventas!$J$6:$J$3005,"Efectivo"))</f>
        <v/>
      </c>
      <c r="C69" s="15" t="str">
        <f>IF($A69="","",SUMIFS(Ventas!$F$6:$F$3005,Ventas!$A$6:$A$3005,$A69,Ventas!$J$6:$J$3005,"&lt;&gt;Efectivo"))</f>
        <v/>
      </c>
      <c r="D69" s="15" t="str">
        <f t="shared" si="0"/>
        <v/>
      </c>
      <c r="E69" s="12"/>
      <c r="F69" s="15" t="str">
        <f>IF($A69="","",SUMIFS(Compras!$E$6:$E$1005,Compras!$A$6:$A$1005,$A69,Compras!$F$6:$F$1005,"Efectivo")+SUMIFS('Gastos Fijos'!$D$6:$D$1005,'Gastos Fijos'!$A$6:$A$1005,$A69,'Gastos Fijos'!$E$6:$E$1005,"Efectivo"))</f>
        <v/>
      </c>
      <c r="G69" s="15" t="str">
        <f t="shared" si="1"/>
        <v/>
      </c>
      <c r="H69" s="12"/>
      <c r="I69" s="8" t="str">
        <f t="shared" si="2"/>
        <v/>
      </c>
    </row>
    <row r="70" spans="1:9" x14ac:dyDescent="0.25">
      <c r="A70" s="16"/>
      <c r="B70" s="15" t="str">
        <f>IF($A70="","",SUMIFS(Ventas!$F$6:$F$3005,Ventas!$A$6:$A$3005,$A70,Ventas!$J$6:$J$3005,"Efectivo"))</f>
        <v/>
      </c>
      <c r="C70" s="15" t="str">
        <f>IF($A70="","",SUMIFS(Ventas!$F$6:$F$3005,Ventas!$A$6:$A$3005,$A70,Ventas!$J$6:$J$3005,"&lt;&gt;Efectivo"))</f>
        <v/>
      </c>
      <c r="D70" s="15" t="str">
        <f t="shared" ref="D70:D133" si="3">IF($A70="","",$B70+$C70)</f>
        <v/>
      </c>
      <c r="E70" s="12"/>
      <c r="F70" s="15" t="str">
        <f>IF($A70="","",SUMIFS(Compras!$E$6:$E$1005,Compras!$A$6:$A$1005,$A70,Compras!$F$6:$F$1005,"Efectivo")+SUMIFS('Gastos Fijos'!$D$6:$D$1005,'Gastos Fijos'!$A$6:$A$1005,$A70,'Gastos Fijos'!$E$6:$E$1005,"Efectivo"))</f>
        <v/>
      </c>
      <c r="G70" s="15" t="str">
        <f t="shared" ref="G70:G133" si="4">IF($A70="","",$E70+$B70-$F70)</f>
        <v/>
      </c>
      <c r="H70" s="12"/>
      <c r="I70" s="8" t="str">
        <f t="shared" ref="I70:I133" si="5">IF(OR($A70="",$H70=""),"",$H70-$G70)</f>
        <v/>
      </c>
    </row>
    <row r="71" spans="1:9" x14ac:dyDescent="0.25">
      <c r="A71" s="16"/>
      <c r="B71" s="15" t="str">
        <f>IF($A71="","",SUMIFS(Ventas!$F$6:$F$3005,Ventas!$A$6:$A$3005,$A71,Ventas!$J$6:$J$3005,"Efectivo"))</f>
        <v/>
      </c>
      <c r="C71" s="15" t="str">
        <f>IF($A71="","",SUMIFS(Ventas!$F$6:$F$3005,Ventas!$A$6:$A$3005,$A71,Ventas!$J$6:$J$3005,"&lt;&gt;Efectivo"))</f>
        <v/>
      </c>
      <c r="D71" s="15" t="str">
        <f t="shared" si="3"/>
        <v/>
      </c>
      <c r="E71" s="12"/>
      <c r="F71" s="15" t="str">
        <f>IF($A71="","",SUMIFS(Compras!$E$6:$E$1005,Compras!$A$6:$A$1005,$A71,Compras!$F$6:$F$1005,"Efectivo")+SUMIFS('Gastos Fijos'!$D$6:$D$1005,'Gastos Fijos'!$A$6:$A$1005,$A71,'Gastos Fijos'!$E$6:$E$1005,"Efectivo"))</f>
        <v/>
      </c>
      <c r="G71" s="15" t="str">
        <f t="shared" si="4"/>
        <v/>
      </c>
      <c r="H71" s="12"/>
      <c r="I71" s="8" t="str">
        <f t="shared" si="5"/>
        <v/>
      </c>
    </row>
    <row r="72" spans="1:9" x14ac:dyDescent="0.25">
      <c r="A72" s="16"/>
      <c r="B72" s="15" t="str">
        <f>IF($A72="","",SUMIFS(Ventas!$F$6:$F$3005,Ventas!$A$6:$A$3005,$A72,Ventas!$J$6:$J$3005,"Efectivo"))</f>
        <v/>
      </c>
      <c r="C72" s="15" t="str">
        <f>IF($A72="","",SUMIFS(Ventas!$F$6:$F$3005,Ventas!$A$6:$A$3005,$A72,Ventas!$J$6:$J$3005,"&lt;&gt;Efectivo"))</f>
        <v/>
      </c>
      <c r="D72" s="15" t="str">
        <f t="shared" si="3"/>
        <v/>
      </c>
      <c r="E72" s="12"/>
      <c r="F72" s="15" t="str">
        <f>IF($A72="","",SUMIFS(Compras!$E$6:$E$1005,Compras!$A$6:$A$1005,$A72,Compras!$F$6:$F$1005,"Efectivo")+SUMIFS('Gastos Fijos'!$D$6:$D$1005,'Gastos Fijos'!$A$6:$A$1005,$A72,'Gastos Fijos'!$E$6:$E$1005,"Efectivo"))</f>
        <v/>
      </c>
      <c r="G72" s="15" t="str">
        <f t="shared" si="4"/>
        <v/>
      </c>
      <c r="H72" s="12"/>
      <c r="I72" s="8" t="str">
        <f t="shared" si="5"/>
        <v/>
      </c>
    </row>
    <row r="73" spans="1:9" x14ac:dyDescent="0.25">
      <c r="A73" s="16"/>
      <c r="B73" s="15" t="str">
        <f>IF($A73="","",SUMIFS(Ventas!$F$6:$F$3005,Ventas!$A$6:$A$3005,$A73,Ventas!$J$6:$J$3005,"Efectivo"))</f>
        <v/>
      </c>
      <c r="C73" s="15" t="str">
        <f>IF($A73="","",SUMIFS(Ventas!$F$6:$F$3005,Ventas!$A$6:$A$3005,$A73,Ventas!$J$6:$J$3005,"&lt;&gt;Efectivo"))</f>
        <v/>
      </c>
      <c r="D73" s="15" t="str">
        <f t="shared" si="3"/>
        <v/>
      </c>
      <c r="E73" s="12"/>
      <c r="F73" s="15" t="str">
        <f>IF($A73="","",SUMIFS(Compras!$E$6:$E$1005,Compras!$A$6:$A$1005,$A73,Compras!$F$6:$F$1005,"Efectivo")+SUMIFS('Gastos Fijos'!$D$6:$D$1005,'Gastos Fijos'!$A$6:$A$1005,$A73,'Gastos Fijos'!$E$6:$E$1005,"Efectivo"))</f>
        <v/>
      </c>
      <c r="G73" s="15" t="str">
        <f t="shared" si="4"/>
        <v/>
      </c>
      <c r="H73" s="12"/>
      <c r="I73" s="8" t="str">
        <f t="shared" si="5"/>
        <v/>
      </c>
    </row>
    <row r="74" spans="1:9" x14ac:dyDescent="0.25">
      <c r="A74" s="16"/>
      <c r="B74" s="15" t="str">
        <f>IF($A74="","",SUMIFS(Ventas!$F$6:$F$3005,Ventas!$A$6:$A$3005,$A74,Ventas!$J$6:$J$3005,"Efectivo"))</f>
        <v/>
      </c>
      <c r="C74" s="15" t="str">
        <f>IF($A74="","",SUMIFS(Ventas!$F$6:$F$3005,Ventas!$A$6:$A$3005,$A74,Ventas!$J$6:$J$3005,"&lt;&gt;Efectivo"))</f>
        <v/>
      </c>
      <c r="D74" s="15" t="str">
        <f t="shared" si="3"/>
        <v/>
      </c>
      <c r="E74" s="12"/>
      <c r="F74" s="15" t="str">
        <f>IF($A74="","",SUMIFS(Compras!$E$6:$E$1005,Compras!$A$6:$A$1005,$A74,Compras!$F$6:$F$1005,"Efectivo")+SUMIFS('Gastos Fijos'!$D$6:$D$1005,'Gastos Fijos'!$A$6:$A$1005,$A74,'Gastos Fijos'!$E$6:$E$1005,"Efectivo"))</f>
        <v/>
      </c>
      <c r="G74" s="15" t="str">
        <f t="shared" si="4"/>
        <v/>
      </c>
      <c r="H74" s="12"/>
      <c r="I74" s="8" t="str">
        <f t="shared" si="5"/>
        <v/>
      </c>
    </row>
    <row r="75" spans="1:9" x14ac:dyDescent="0.25">
      <c r="A75" s="16"/>
      <c r="B75" s="15" t="str">
        <f>IF($A75="","",SUMIFS(Ventas!$F$6:$F$3005,Ventas!$A$6:$A$3005,$A75,Ventas!$J$6:$J$3005,"Efectivo"))</f>
        <v/>
      </c>
      <c r="C75" s="15" t="str">
        <f>IF($A75="","",SUMIFS(Ventas!$F$6:$F$3005,Ventas!$A$6:$A$3005,$A75,Ventas!$J$6:$J$3005,"&lt;&gt;Efectivo"))</f>
        <v/>
      </c>
      <c r="D75" s="15" t="str">
        <f t="shared" si="3"/>
        <v/>
      </c>
      <c r="E75" s="12"/>
      <c r="F75" s="15" t="str">
        <f>IF($A75="","",SUMIFS(Compras!$E$6:$E$1005,Compras!$A$6:$A$1005,$A75,Compras!$F$6:$F$1005,"Efectivo")+SUMIFS('Gastos Fijos'!$D$6:$D$1005,'Gastos Fijos'!$A$6:$A$1005,$A75,'Gastos Fijos'!$E$6:$E$1005,"Efectivo"))</f>
        <v/>
      </c>
      <c r="G75" s="15" t="str">
        <f t="shared" si="4"/>
        <v/>
      </c>
      <c r="H75" s="12"/>
      <c r="I75" s="8" t="str">
        <f t="shared" si="5"/>
        <v/>
      </c>
    </row>
    <row r="76" spans="1:9" x14ac:dyDescent="0.25">
      <c r="A76" s="16"/>
      <c r="B76" s="15" t="str">
        <f>IF($A76="","",SUMIFS(Ventas!$F$6:$F$3005,Ventas!$A$6:$A$3005,$A76,Ventas!$J$6:$J$3005,"Efectivo"))</f>
        <v/>
      </c>
      <c r="C76" s="15" t="str">
        <f>IF($A76="","",SUMIFS(Ventas!$F$6:$F$3005,Ventas!$A$6:$A$3005,$A76,Ventas!$J$6:$J$3005,"&lt;&gt;Efectivo"))</f>
        <v/>
      </c>
      <c r="D76" s="15" t="str">
        <f t="shared" si="3"/>
        <v/>
      </c>
      <c r="E76" s="12"/>
      <c r="F76" s="15" t="str">
        <f>IF($A76="","",SUMIFS(Compras!$E$6:$E$1005,Compras!$A$6:$A$1005,$A76,Compras!$F$6:$F$1005,"Efectivo")+SUMIFS('Gastos Fijos'!$D$6:$D$1005,'Gastos Fijos'!$A$6:$A$1005,$A76,'Gastos Fijos'!$E$6:$E$1005,"Efectivo"))</f>
        <v/>
      </c>
      <c r="G76" s="15" t="str">
        <f t="shared" si="4"/>
        <v/>
      </c>
      <c r="H76" s="12"/>
      <c r="I76" s="8" t="str">
        <f t="shared" si="5"/>
        <v/>
      </c>
    </row>
    <row r="77" spans="1:9" x14ac:dyDescent="0.25">
      <c r="A77" s="16"/>
      <c r="B77" s="15" t="str">
        <f>IF($A77="","",SUMIFS(Ventas!$F$6:$F$3005,Ventas!$A$6:$A$3005,$A77,Ventas!$J$6:$J$3005,"Efectivo"))</f>
        <v/>
      </c>
      <c r="C77" s="15" t="str">
        <f>IF($A77="","",SUMIFS(Ventas!$F$6:$F$3005,Ventas!$A$6:$A$3005,$A77,Ventas!$J$6:$J$3005,"&lt;&gt;Efectivo"))</f>
        <v/>
      </c>
      <c r="D77" s="15" t="str">
        <f t="shared" si="3"/>
        <v/>
      </c>
      <c r="E77" s="12"/>
      <c r="F77" s="15" t="str">
        <f>IF($A77="","",SUMIFS(Compras!$E$6:$E$1005,Compras!$A$6:$A$1005,$A77,Compras!$F$6:$F$1005,"Efectivo")+SUMIFS('Gastos Fijos'!$D$6:$D$1005,'Gastos Fijos'!$A$6:$A$1005,$A77,'Gastos Fijos'!$E$6:$E$1005,"Efectivo"))</f>
        <v/>
      </c>
      <c r="G77" s="15" t="str">
        <f t="shared" si="4"/>
        <v/>
      </c>
      <c r="H77" s="12"/>
      <c r="I77" s="8" t="str">
        <f t="shared" si="5"/>
        <v/>
      </c>
    </row>
    <row r="78" spans="1:9" x14ac:dyDescent="0.25">
      <c r="A78" s="16"/>
      <c r="B78" s="15" t="str">
        <f>IF($A78="","",SUMIFS(Ventas!$F$6:$F$3005,Ventas!$A$6:$A$3005,$A78,Ventas!$J$6:$J$3005,"Efectivo"))</f>
        <v/>
      </c>
      <c r="C78" s="15" t="str">
        <f>IF($A78="","",SUMIFS(Ventas!$F$6:$F$3005,Ventas!$A$6:$A$3005,$A78,Ventas!$J$6:$J$3005,"&lt;&gt;Efectivo"))</f>
        <v/>
      </c>
      <c r="D78" s="15" t="str">
        <f t="shared" si="3"/>
        <v/>
      </c>
      <c r="E78" s="12"/>
      <c r="F78" s="15" t="str">
        <f>IF($A78="","",SUMIFS(Compras!$E$6:$E$1005,Compras!$A$6:$A$1005,$A78,Compras!$F$6:$F$1005,"Efectivo")+SUMIFS('Gastos Fijos'!$D$6:$D$1005,'Gastos Fijos'!$A$6:$A$1005,$A78,'Gastos Fijos'!$E$6:$E$1005,"Efectivo"))</f>
        <v/>
      </c>
      <c r="G78" s="15" t="str">
        <f t="shared" si="4"/>
        <v/>
      </c>
      <c r="H78" s="12"/>
      <c r="I78" s="8" t="str">
        <f t="shared" si="5"/>
        <v/>
      </c>
    </row>
    <row r="79" spans="1:9" x14ac:dyDescent="0.25">
      <c r="A79" s="16"/>
      <c r="B79" s="15" t="str">
        <f>IF($A79="","",SUMIFS(Ventas!$F$6:$F$3005,Ventas!$A$6:$A$3005,$A79,Ventas!$J$6:$J$3005,"Efectivo"))</f>
        <v/>
      </c>
      <c r="C79" s="15" t="str">
        <f>IF($A79="","",SUMIFS(Ventas!$F$6:$F$3005,Ventas!$A$6:$A$3005,$A79,Ventas!$J$6:$J$3005,"&lt;&gt;Efectivo"))</f>
        <v/>
      </c>
      <c r="D79" s="15" t="str">
        <f t="shared" si="3"/>
        <v/>
      </c>
      <c r="E79" s="12"/>
      <c r="F79" s="15" t="str">
        <f>IF($A79="","",SUMIFS(Compras!$E$6:$E$1005,Compras!$A$6:$A$1005,$A79,Compras!$F$6:$F$1005,"Efectivo")+SUMIFS('Gastos Fijos'!$D$6:$D$1005,'Gastos Fijos'!$A$6:$A$1005,$A79,'Gastos Fijos'!$E$6:$E$1005,"Efectivo"))</f>
        <v/>
      </c>
      <c r="G79" s="15" t="str">
        <f t="shared" si="4"/>
        <v/>
      </c>
      <c r="H79" s="12"/>
      <c r="I79" s="8" t="str">
        <f t="shared" si="5"/>
        <v/>
      </c>
    </row>
    <row r="80" spans="1:9" x14ac:dyDescent="0.25">
      <c r="A80" s="16"/>
      <c r="B80" s="15" t="str">
        <f>IF($A80="","",SUMIFS(Ventas!$F$6:$F$3005,Ventas!$A$6:$A$3005,$A80,Ventas!$J$6:$J$3005,"Efectivo"))</f>
        <v/>
      </c>
      <c r="C80" s="15" t="str">
        <f>IF($A80="","",SUMIFS(Ventas!$F$6:$F$3005,Ventas!$A$6:$A$3005,$A80,Ventas!$J$6:$J$3005,"&lt;&gt;Efectivo"))</f>
        <v/>
      </c>
      <c r="D80" s="15" t="str">
        <f t="shared" si="3"/>
        <v/>
      </c>
      <c r="E80" s="12"/>
      <c r="F80" s="15" t="str">
        <f>IF($A80="","",SUMIFS(Compras!$E$6:$E$1005,Compras!$A$6:$A$1005,$A80,Compras!$F$6:$F$1005,"Efectivo")+SUMIFS('Gastos Fijos'!$D$6:$D$1005,'Gastos Fijos'!$A$6:$A$1005,$A80,'Gastos Fijos'!$E$6:$E$1005,"Efectivo"))</f>
        <v/>
      </c>
      <c r="G80" s="15" t="str">
        <f t="shared" si="4"/>
        <v/>
      </c>
      <c r="H80" s="12"/>
      <c r="I80" s="8" t="str">
        <f t="shared" si="5"/>
        <v/>
      </c>
    </row>
    <row r="81" spans="1:9" x14ac:dyDescent="0.25">
      <c r="A81" s="16"/>
      <c r="B81" s="15" t="str">
        <f>IF($A81="","",SUMIFS(Ventas!$F$6:$F$3005,Ventas!$A$6:$A$3005,$A81,Ventas!$J$6:$J$3005,"Efectivo"))</f>
        <v/>
      </c>
      <c r="C81" s="15" t="str">
        <f>IF($A81="","",SUMIFS(Ventas!$F$6:$F$3005,Ventas!$A$6:$A$3005,$A81,Ventas!$J$6:$J$3005,"&lt;&gt;Efectivo"))</f>
        <v/>
      </c>
      <c r="D81" s="15" t="str">
        <f t="shared" si="3"/>
        <v/>
      </c>
      <c r="E81" s="12"/>
      <c r="F81" s="15" t="str">
        <f>IF($A81="","",SUMIFS(Compras!$E$6:$E$1005,Compras!$A$6:$A$1005,$A81,Compras!$F$6:$F$1005,"Efectivo")+SUMIFS('Gastos Fijos'!$D$6:$D$1005,'Gastos Fijos'!$A$6:$A$1005,$A81,'Gastos Fijos'!$E$6:$E$1005,"Efectivo"))</f>
        <v/>
      </c>
      <c r="G81" s="15" t="str">
        <f t="shared" si="4"/>
        <v/>
      </c>
      <c r="H81" s="12"/>
      <c r="I81" s="8" t="str">
        <f t="shared" si="5"/>
        <v/>
      </c>
    </row>
    <row r="82" spans="1:9" x14ac:dyDescent="0.25">
      <c r="A82" s="16"/>
      <c r="B82" s="15" t="str">
        <f>IF($A82="","",SUMIFS(Ventas!$F$6:$F$3005,Ventas!$A$6:$A$3005,$A82,Ventas!$J$6:$J$3005,"Efectivo"))</f>
        <v/>
      </c>
      <c r="C82" s="15" t="str">
        <f>IF($A82="","",SUMIFS(Ventas!$F$6:$F$3005,Ventas!$A$6:$A$3005,$A82,Ventas!$J$6:$J$3005,"&lt;&gt;Efectivo"))</f>
        <v/>
      </c>
      <c r="D82" s="15" t="str">
        <f t="shared" si="3"/>
        <v/>
      </c>
      <c r="E82" s="12"/>
      <c r="F82" s="15" t="str">
        <f>IF($A82="","",SUMIFS(Compras!$E$6:$E$1005,Compras!$A$6:$A$1005,$A82,Compras!$F$6:$F$1005,"Efectivo")+SUMIFS('Gastos Fijos'!$D$6:$D$1005,'Gastos Fijos'!$A$6:$A$1005,$A82,'Gastos Fijos'!$E$6:$E$1005,"Efectivo"))</f>
        <v/>
      </c>
      <c r="G82" s="15" t="str">
        <f t="shared" si="4"/>
        <v/>
      </c>
      <c r="H82" s="12"/>
      <c r="I82" s="8" t="str">
        <f t="shared" si="5"/>
        <v/>
      </c>
    </row>
    <row r="83" spans="1:9" x14ac:dyDescent="0.25">
      <c r="A83" s="16"/>
      <c r="B83" s="15" t="str">
        <f>IF($A83="","",SUMIFS(Ventas!$F$6:$F$3005,Ventas!$A$6:$A$3005,$A83,Ventas!$J$6:$J$3005,"Efectivo"))</f>
        <v/>
      </c>
      <c r="C83" s="15" t="str">
        <f>IF($A83="","",SUMIFS(Ventas!$F$6:$F$3005,Ventas!$A$6:$A$3005,$A83,Ventas!$J$6:$J$3005,"&lt;&gt;Efectivo"))</f>
        <v/>
      </c>
      <c r="D83" s="15" t="str">
        <f t="shared" si="3"/>
        <v/>
      </c>
      <c r="E83" s="12"/>
      <c r="F83" s="15" t="str">
        <f>IF($A83="","",SUMIFS(Compras!$E$6:$E$1005,Compras!$A$6:$A$1005,$A83,Compras!$F$6:$F$1005,"Efectivo")+SUMIFS('Gastos Fijos'!$D$6:$D$1005,'Gastos Fijos'!$A$6:$A$1005,$A83,'Gastos Fijos'!$E$6:$E$1005,"Efectivo"))</f>
        <v/>
      </c>
      <c r="G83" s="15" t="str">
        <f t="shared" si="4"/>
        <v/>
      </c>
      <c r="H83" s="12"/>
      <c r="I83" s="8" t="str">
        <f t="shared" si="5"/>
        <v/>
      </c>
    </row>
    <row r="84" spans="1:9" x14ac:dyDescent="0.25">
      <c r="A84" s="16"/>
      <c r="B84" s="15" t="str">
        <f>IF($A84="","",SUMIFS(Ventas!$F$6:$F$3005,Ventas!$A$6:$A$3005,$A84,Ventas!$J$6:$J$3005,"Efectivo"))</f>
        <v/>
      </c>
      <c r="C84" s="15" t="str">
        <f>IF($A84="","",SUMIFS(Ventas!$F$6:$F$3005,Ventas!$A$6:$A$3005,$A84,Ventas!$J$6:$J$3005,"&lt;&gt;Efectivo"))</f>
        <v/>
      </c>
      <c r="D84" s="15" t="str">
        <f t="shared" si="3"/>
        <v/>
      </c>
      <c r="E84" s="12"/>
      <c r="F84" s="15" t="str">
        <f>IF($A84="","",SUMIFS(Compras!$E$6:$E$1005,Compras!$A$6:$A$1005,$A84,Compras!$F$6:$F$1005,"Efectivo")+SUMIFS('Gastos Fijos'!$D$6:$D$1005,'Gastos Fijos'!$A$6:$A$1005,$A84,'Gastos Fijos'!$E$6:$E$1005,"Efectivo"))</f>
        <v/>
      </c>
      <c r="G84" s="15" t="str">
        <f t="shared" si="4"/>
        <v/>
      </c>
      <c r="H84" s="12"/>
      <c r="I84" s="8" t="str">
        <f t="shared" si="5"/>
        <v/>
      </c>
    </row>
    <row r="85" spans="1:9" x14ac:dyDescent="0.25">
      <c r="A85" s="16"/>
      <c r="B85" s="15" t="str">
        <f>IF($A85="","",SUMIFS(Ventas!$F$6:$F$3005,Ventas!$A$6:$A$3005,$A85,Ventas!$J$6:$J$3005,"Efectivo"))</f>
        <v/>
      </c>
      <c r="C85" s="15" t="str">
        <f>IF($A85="","",SUMIFS(Ventas!$F$6:$F$3005,Ventas!$A$6:$A$3005,$A85,Ventas!$J$6:$J$3005,"&lt;&gt;Efectivo"))</f>
        <v/>
      </c>
      <c r="D85" s="15" t="str">
        <f t="shared" si="3"/>
        <v/>
      </c>
      <c r="E85" s="12"/>
      <c r="F85" s="15" t="str">
        <f>IF($A85="","",SUMIFS(Compras!$E$6:$E$1005,Compras!$A$6:$A$1005,$A85,Compras!$F$6:$F$1005,"Efectivo")+SUMIFS('Gastos Fijos'!$D$6:$D$1005,'Gastos Fijos'!$A$6:$A$1005,$A85,'Gastos Fijos'!$E$6:$E$1005,"Efectivo"))</f>
        <v/>
      </c>
      <c r="G85" s="15" t="str">
        <f t="shared" si="4"/>
        <v/>
      </c>
      <c r="H85" s="12"/>
      <c r="I85" s="8" t="str">
        <f t="shared" si="5"/>
        <v/>
      </c>
    </row>
    <row r="86" spans="1:9" x14ac:dyDescent="0.25">
      <c r="A86" s="16"/>
      <c r="B86" s="15" t="str">
        <f>IF($A86="","",SUMIFS(Ventas!$F$6:$F$3005,Ventas!$A$6:$A$3005,$A86,Ventas!$J$6:$J$3005,"Efectivo"))</f>
        <v/>
      </c>
      <c r="C86" s="15" t="str">
        <f>IF($A86="","",SUMIFS(Ventas!$F$6:$F$3005,Ventas!$A$6:$A$3005,$A86,Ventas!$J$6:$J$3005,"&lt;&gt;Efectivo"))</f>
        <v/>
      </c>
      <c r="D86" s="15" t="str">
        <f t="shared" si="3"/>
        <v/>
      </c>
      <c r="E86" s="12"/>
      <c r="F86" s="15" t="str">
        <f>IF($A86="","",SUMIFS(Compras!$E$6:$E$1005,Compras!$A$6:$A$1005,$A86,Compras!$F$6:$F$1005,"Efectivo")+SUMIFS('Gastos Fijos'!$D$6:$D$1005,'Gastos Fijos'!$A$6:$A$1005,$A86,'Gastos Fijos'!$E$6:$E$1005,"Efectivo"))</f>
        <v/>
      </c>
      <c r="G86" s="15" t="str">
        <f t="shared" si="4"/>
        <v/>
      </c>
      <c r="H86" s="12"/>
      <c r="I86" s="8" t="str">
        <f t="shared" si="5"/>
        <v/>
      </c>
    </row>
    <row r="87" spans="1:9" x14ac:dyDescent="0.25">
      <c r="A87" s="16"/>
      <c r="B87" s="15" t="str">
        <f>IF($A87="","",SUMIFS(Ventas!$F$6:$F$3005,Ventas!$A$6:$A$3005,$A87,Ventas!$J$6:$J$3005,"Efectivo"))</f>
        <v/>
      </c>
      <c r="C87" s="15" t="str">
        <f>IF($A87="","",SUMIFS(Ventas!$F$6:$F$3005,Ventas!$A$6:$A$3005,$A87,Ventas!$J$6:$J$3005,"&lt;&gt;Efectivo"))</f>
        <v/>
      </c>
      <c r="D87" s="15" t="str">
        <f t="shared" si="3"/>
        <v/>
      </c>
      <c r="E87" s="12"/>
      <c r="F87" s="15" t="str">
        <f>IF($A87="","",SUMIFS(Compras!$E$6:$E$1005,Compras!$A$6:$A$1005,$A87,Compras!$F$6:$F$1005,"Efectivo")+SUMIFS('Gastos Fijos'!$D$6:$D$1005,'Gastos Fijos'!$A$6:$A$1005,$A87,'Gastos Fijos'!$E$6:$E$1005,"Efectivo"))</f>
        <v/>
      </c>
      <c r="G87" s="15" t="str">
        <f t="shared" si="4"/>
        <v/>
      </c>
      <c r="H87" s="12"/>
      <c r="I87" s="8" t="str">
        <f t="shared" si="5"/>
        <v/>
      </c>
    </row>
    <row r="88" spans="1:9" x14ac:dyDescent="0.25">
      <c r="A88" s="16"/>
      <c r="B88" s="15" t="str">
        <f>IF($A88="","",SUMIFS(Ventas!$F$6:$F$3005,Ventas!$A$6:$A$3005,$A88,Ventas!$J$6:$J$3005,"Efectivo"))</f>
        <v/>
      </c>
      <c r="C88" s="15" t="str">
        <f>IF($A88="","",SUMIFS(Ventas!$F$6:$F$3005,Ventas!$A$6:$A$3005,$A88,Ventas!$J$6:$J$3005,"&lt;&gt;Efectivo"))</f>
        <v/>
      </c>
      <c r="D88" s="15" t="str">
        <f t="shared" si="3"/>
        <v/>
      </c>
      <c r="E88" s="12"/>
      <c r="F88" s="15" t="str">
        <f>IF($A88="","",SUMIFS(Compras!$E$6:$E$1005,Compras!$A$6:$A$1005,$A88,Compras!$F$6:$F$1005,"Efectivo")+SUMIFS('Gastos Fijos'!$D$6:$D$1005,'Gastos Fijos'!$A$6:$A$1005,$A88,'Gastos Fijos'!$E$6:$E$1005,"Efectivo"))</f>
        <v/>
      </c>
      <c r="G88" s="15" t="str">
        <f t="shared" si="4"/>
        <v/>
      </c>
      <c r="H88" s="12"/>
      <c r="I88" s="8" t="str">
        <f t="shared" si="5"/>
        <v/>
      </c>
    </row>
    <row r="89" spans="1:9" x14ac:dyDescent="0.25">
      <c r="A89" s="16"/>
      <c r="B89" s="15" t="str">
        <f>IF($A89="","",SUMIFS(Ventas!$F$6:$F$3005,Ventas!$A$6:$A$3005,$A89,Ventas!$J$6:$J$3005,"Efectivo"))</f>
        <v/>
      </c>
      <c r="C89" s="15" t="str">
        <f>IF($A89="","",SUMIFS(Ventas!$F$6:$F$3005,Ventas!$A$6:$A$3005,$A89,Ventas!$J$6:$J$3005,"&lt;&gt;Efectivo"))</f>
        <v/>
      </c>
      <c r="D89" s="15" t="str">
        <f t="shared" si="3"/>
        <v/>
      </c>
      <c r="E89" s="12"/>
      <c r="F89" s="15" t="str">
        <f>IF($A89="","",SUMIFS(Compras!$E$6:$E$1005,Compras!$A$6:$A$1005,$A89,Compras!$F$6:$F$1005,"Efectivo")+SUMIFS('Gastos Fijos'!$D$6:$D$1005,'Gastos Fijos'!$A$6:$A$1005,$A89,'Gastos Fijos'!$E$6:$E$1005,"Efectivo"))</f>
        <v/>
      </c>
      <c r="G89" s="15" t="str">
        <f t="shared" si="4"/>
        <v/>
      </c>
      <c r="H89" s="12"/>
      <c r="I89" s="8" t="str">
        <f t="shared" si="5"/>
        <v/>
      </c>
    </row>
    <row r="90" spans="1:9" x14ac:dyDescent="0.25">
      <c r="A90" s="16"/>
      <c r="B90" s="15" t="str">
        <f>IF($A90="","",SUMIFS(Ventas!$F$6:$F$3005,Ventas!$A$6:$A$3005,$A90,Ventas!$J$6:$J$3005,"Efectivo"))</f>
        <v/>
      </c>
      <c r="C90" s="15" t="str">
        <f>IF($A90="","",SUMIFS(Ventas!$F$6:$F$3005,Ventas!$A$6:$A$3005,$A90,Ventas!$J$6:$J$3005,"&lt;&gt;Efectivo"))</f>
        <v/>
      </c>
      <c r="D90" s="15" t="str">
        <f t="shared" si="3"/>
        <v/>
      </c>
      <c r="E90" s="12"/>
      <c r="F90" s="15" t="str">
        <f>IF($A90="","",SUMIFS(Compras!$E$6:$E$1005,Compras!$A$6:$A$1005,$A90,Compras!$F$6:$F$1005,"Efectivo")+SUMIFS('Gastos Fijos'!$D$6:$D$1005,'Gastos Fijos'!$A$6:$A$1005,$A90,'Gastos Fijos'!$E$6:$E$1005,"Efectivo"))</f>
        <v/>
      </c>
      <c r="G90" s="15" t="str">
        <f t="shared" si="4"/>
        <v/>
      </c>
      <c r="H90" s="12"/>
      <c r="I90" s="8" t="str">
        <f t="shared" si="5"/>
        <v/>
      </c>
    </row>
    <row r="91" spans="1:9" x14ac:dyDescent="0.25">
      <c r="A91" s="16"/>
      <c r="B91" s="15" t="str">
        <f>IF($A91="","",SUMIFS(Ventas!$F$6:$F$3005,Ventas!$A$6:$A$3005,$A91,Ventas!$J$6:$J$3005,"Efectivo"))</f>
        <v/>
      </c>
      <c r="C91" s="15" t="str">
        <f>IF($A91="","",SUMIFS(Ventas!$F$6:$F$3005,Ventas!$A$6:$A$3005,$A91,Ventas!$J$6:$J$3005,"&lt;&gt;Efectivo"))</f>
        <v/>
      </c>
      <c r="D91" s="15" t="str">
        <f t="shared" si="3"/>
        <v/>
      </c>
      <c r="E91" s="12"/>
      <c r="F91" s="15" t="str">
        <f>IF($A91="","",SUMIFS(Compras!$E$6:$E$1005,Compras!$A$6:$A$1005,$A91,Compras!$F$6:$F$1005,"Efectivo")+SUMIFS('Gastos Fijos'!$D$6:$D$1005,'Gastos Fijos'!$A$6:$A$1005,$A91,'Gastos Fijos'!$E$6:$E$1005,"Efectivo"))</f>
        <v/>
      </c>
      <c r="G91" s="15" t="str">
        <f t="shared" si="4"/>
        <v/>
      </c>
      <c r="H91" s="12"/>
      <c r="I91" s="8" t="str">
        <f t="shared" si="5"/>
        <v/>
      </c>
    </row>
    <row r="92" spans="1:9" x14ac:dyDescent="0.25">
      <c r="A92" s="16"/>
      <c r="B92" s="15" t="str">
        <f>IF($A92="","",SUMIFS(Ventas!$F$6:$F$3005,Ventas!$A$6:$A$3005,$A92,Ventas!$J$6:$J$3005,"Efectivo"))</f>
        <v/>
      </c>
      <c r="C92" s="15" t="str">
        <f>IF($A92="","",SUMIFS(Ventas!$F$6:$F$3005,Ventas!$A$6:$A$3005,$A92,Ventas!$J$6:$J$3005,"&lt;&gt;Efectivo"))</f>
        <v/>
      </c>
      <c r="D92" s="15" t="str">
        <f t="shared" si="3"/>
        <v/>
      </c>
      <c r="E92" s="12"/>
      <c r="F92" s="15" t="str">
        <f>IF($A92="","",SUMIFS(Compras!$E$6:$E$1005,Compras!$A$6:$A$1005,$A92,Compras!$F$6:$F$1005,"Efectivo")+SUMIFS('Gastos Fijos'!$D$6:$D$1005,'Gastos Fijos'!$A$6:$A$1005,$A92,'Gastos Fijos'!$E$6:$E$1005,"Efectivo"))</f>
        <v/>
      </c>
      <c r="G92" s="15" t="str">
        <f t="shared" si="4"/>
        <v/>
      </c>
      <c r="H92" s="12"/>
      <c r="I92" s="8" t="str">
        <f t="shared" si="5"/>
        <v/>
      </c>
    </row>
    <row r="93" spans="1:9" x14ac:dyDescent="0.25">
      <c r="A93" s="16"/>
      <c r="B93" s="15" t="str">
        <f>IF($A93="","",SUMIFS(Ventas!$F$6:$F$3005,Ventas!$A$6:$A$3005,$A93,Ventas!$J$6:$J$3005,"Efectivo"))</f>
        <v/>
      </c>
      <c r="C93" s="15" t="str">
        <f>IF($A93="","",SUMIFS(Ventas!$F$6:$F$3005,Ventas!$A$6:$A$3005,$A93,Ventas!$J$6:$J$3005,"&lt;&gt;Efectivo"))</f>
        <v/>
      </c>
      <c r="D93" s="15" t="str">
        <f t="shared" si="3"/>
        <v/>
      </c>
      <c r="E93" s="12"/>
      <c r="F93" s="15" t="str">
        <f>IF($A93="","",SUMIFS(Compras!$E$6:$E$1005,Compras!$A$6:$A$1005,$A93,Compras!$F$6:$F$1005,"Efectivo")+SUMIFS('Gastos Fijos'!$D$6:$D$1005,'Gastos Fijos'!$A$6:$A$1005,$A93,'Gastos Fijos'!$E$6:$E$1005,"Efectivo"))</f>
        <v/>
      </c>
      <c r="G93" s="15" t="str">
        <f t="shared" si="4"/>
        <v/>
      </c>
      <c r="H93" s="12"/>
      <c r="I93" s="8" t="str">
        <f t="shared" si="5"/>
        <v/>
      </c>
    </row>
    <row r="94" spans="1:9" x14ac:dyDescent="0.25">
      <c r="A94" s="16"/>
      <c r="B94" s="15" t="str">
        <f>IF($A94="","",SUMIFS(Ventas!$F$6:$F$3005,Ventas!$A$6:$A$3005,$A94,Ventas!$J$6:$J$3005,"Efectivo"))</f>
        <v/>
      </c>
      <c r="C94" s="15" t="str">
        <f>IF($A94="","",SUMIFS(Ventas!$F$6:$F$3005,Ventas!$A$6:$A$3005,$A94,Ventas!$J$6:$J$3005,"&lt;&gt;Efectivo"))</f>
        <v/>
      </c>
      <c r="D94" s="15" t="str">
        <f t="shared" si="3"/>
        <v/>
      </c>
      <c r="E94" s="12"/>
      <c r="F94" s="15" t="str">
        <f>IF($A94="","",SUMIFS(Compras!$E$6:$E$1005,Compras!$A$6:$A$1005,$A94,Compras!$F$6:$F$1005,"Efectivo")+SUMIFS('Gastos Fijos'!$D$6:$D$1005,'Gastos Fijos'!$A$6:$A$1005,$A94,'Gastos Fijos'!$E$6:$E$1005,"Efectivo"))</f>
        <v/>
      </c>
      <c r="G94" s="15" t="str">
        <f t="shared" si="4"/>
        <v/>
      </c>
      <c r="H94" s="12"/>
      <c r="I94" s="8" t="str">
        <f t="shared" si="5"/>
        <v/>
      </c>
    </row>
    <row r="95" spans="1:9" x14ac:dyDescent="0.25">
      <c r="A95" s="16"/>
      <c r="B95" s="15" t="str">
        <f>IF($A95="","",SUMIFS(Ventas!$F$6:$F$3005,Ventas!$A$6:$A$3005,$A95,Ventas!$J$6:$J$3005,"Efectivo"))</f>
        <v/>
      </c>
      <c r="C95" s="15" t="str">
        <f>IF($A95="","",SUMIFS(Ventas!$F$6:$F$3005,Ventas!$A$6:$A$3005,$A95,Ventas!$J$6:$J$3005,"&lt;&gt;Efectivo"))</f>
        <v/>
      </c>
      <c r="D95" s="15" t="str">
        <f t="shared" si="3"/>
        <v/>
      </c>
      <c r="E95" s="12"/>
      <c r="F95" s="15" t="str">
        <f>IF($A95="","",SUMIFS(Compras!$E$6:$E$1005,Compras!$A$6:$A$1005,$A95,Compras!$F$6:$F$1005,"Efectivo")+SUMIFS('Gastos Fijos'!$D$6:$D$1005,'Gastos Fijos'!$A$6:$A$1005,$A95,'Gastos Fijos'!$E$6:$E$1005,"Efectivo"))</f>
        <v/>
      </c>
      <c r="G95" s="15" t="str">
        <f t="shared" si="4"/>
        <v/>
      </c>
      <c r="H95" s="12"/>
      <c r="I95" s="8" t="str">
        <f t="shared" si="5"/>
        <v/>
      </c>
    </row>
    <row r="96" spans="1:9" x14ac:dyDescent="0.25">
      <c r="A96" s="16"/>
      <c r="B96" s="15" t="str">
        <f>IF($A96="","",SUMIFS(Ventas!$F$6:$F$3005,Ventas!$A$6:$A$3005,$A96,Ventas!$J$6:$J$3005,"Efectivo"))</f>
        <v/>
      </c>
      <c r="C96" s="15" t="str">
        <f>IF($A96="","",SUMIFS(Ventas!$F$6:$F$3005,Ventas!$A$6:$A$3005,$A96,Ventas!$J$6:$J$3005,"&lt;&gt;Efectivo"))</f>
        <v/>
      </c>
      <c r="D96" s="15" t="str">
        <f t="shared" si="3"/>
        <v/>
      </c>
      <c r="E96" s="12"/>
      <c r="F96" s="15" t="str">
        <f>IF($A96="","",SUMIFS(Compras!$E$6:$E$1005,Compras!$A$6:$A$1005,$A96,Compras!$F$6:$F$1005,"Efectivo")+SUMIFS('Gastos Fijos'!$D$6:$D$1005,'Gastos Fijos'!$A$6:$A$1005,$A96,'Gastos Fijos'!$E$6:$E$1005,"Efectivo"))</f>
        <v/>
      </c>
      <c r="G96" s="15" t="str">
        <f t="shared" si="4"/>
        <v/>
      </c>
      <c r="H96" s="12"/>
      <c r="I96" s="8" t="str">
        <f t="shared" si="5"/>
        <v/>
      </c>
    </row>
    <row r="97" spans="1:9" x14ac:dyDescent="0.25">
      <c r="A97" s="16"/>
      <c r="B97" s="15" t="str">
        <f>IF($A97="","",SUMIFS(Ventas!$F$6:$F$3005,Ventas!$A$6:$A$3005,$A97,Ventas!$J$6:$J$3005,"Efectivo"))</f>
        <v/>
      </c>
      <c r="C97" s="15" t="str">
        <f>IF($A97="","",SUMIFS(Ventas!$F$6:$F$3005,Ventas!$A$6:$A$3005,$A97,Ventas!$J$6:$J$3005,"&lt;&gt;Efectivo"))</f>
        <v/>
      </c>
      <c r="D97" s="15" t="str">
        <f t="shared" si="3"/>
        <v/>
      </c>
      <c r="E97" s="12"/>
      <c r="F97" s="15" t="str">
        <f>IF($A97="","",SUMIFS(Compras!$E$6:$E$1005,Compras!$A$6:$A$1005,$A97,Compras!$F$6:$F$1005,"Efectivo")+SUMIFS('Gastos Fijos'!$D$6:$D$1005,'Gastos Fijos'!$A$6:$A$1005,$A97,'Gastos Fijos'!$E$6:$E$1005,"Efectivo"))</f>
        <v/>
      </c>
      <c r="G97" s="15" t="str">
        <f t="shared" si="4"/>
        <v/>
      </c>
      <c r="H97" s="12"/>
      <c r="I97" s="8" t="str">
        <f t="shared" si="5"/>
        <v/>
      </c>
    </row>
    <row r="98" spans="1:9" x14ac:dyDescent="0.25">
      <c r="A98" s="16"/>
      <c r="B98" s="15" t="str">
        <f>IF($A98="","",SUMIFS(Ventas!$F$6:$F$3005,Ventas!$A$6:$A$3005,$A98,Ventas!$J$6:$J$3005,"Efectivo"))</f>
        <v/>
      </c>
      <c r="C98" s="15" t="str">
        <f>IF($A98="","",SUMIFS(Ventas!$F$6:$F$3005,Ventas!$A$6:$A$3005,$A98,Ventas!$J$6:$J$3005,"&lt;&gt;Efectivo"))</f>
        <v/>
      </c>
      <c r="D98" s="15" t="str">
        <f t="shared" si="3"/>
        <v/>
      </c>
      <c r="E98" s="12"/>
      <c r="F98" s="15" t="str">
        <f>IF($A98="","",SUMIFS(Compras!$E$6:$E$1005,Compras!$A$6:$A$1005,$A98,Compras!$F$6:$F$1005,"Efectivo")+SUMIFS('Gastos Fijos'!$D$6:$D$1005,'Gastos Fijos'!$A$6:$A$1005,$A98,'Gastos Fijos'!$E$6:$E$1005,"Efectivo"))</f>
        <v/>
      </c>
      <c r="G98" s="15" t="str">
        <f t="shared" si="4"/>
        <v/>
      </c>
      <c r="H98" s="12"/>
      <c r="I98" s="8" t="str">
        <f t="shared" si="5"/>
        <v/>
      </c>
    </row>
    <row r="99" spans="1:9" x14ac:dyDescent="0.25">
      <c r="A99" s="16"/>
      <c r="B99" s="15" t="str">
        <f>IF($A99="","",SUMIFS(Ventas!$F$6:$F$3005,Ventas!$A$6:$A$3005,$A99,Ventas!$J$6:$J$3005,"Efectivo"))</f>
        <v/>
      </c>
      <c r="C99" s="15" t="str">
        <f>IF($A99="","",SUMIFS(Ventas!$F$6:$F$3005,Ventas!$A$6:$A$3005,$A99,Ventas!$J$6:$J$3005,"&lt;&gt;Efectivo"))</f>
        <v/>
      </c>
      <c r="D99" s="15" t="str">
        <f t="shared" si="3"/>
        <v/>
      </c>
      <c r="E99" s="12"/>
      <c r="F99" s="15" t="str">
        <f>IF($A99="","",SUMIFS(Compras!$E$6:$E$1005,Compras!$A$6:$A$1005,$A99,Compras!$F$6:$F$1005,"Efectivo")+SUMIFS('Gastos Fijos'!$D$6:$D$1005,'Gastos Fijos'!$A$6:$A$1005,$A99,'Gastos Fijos'!$E$6:$E$1005,"Efectivo"))</f>
        <v/>
      </c>
      <c r="G99" s="15" t="str">
        <f t="shared" si="4"/>
        <v/>
      </c>
      <c r="H99" s="12"/>
      <c r="I99" s="8" t="str">
        <f t="shared" si="5"/>
        <v/>
      </c>
    </row>
    <row r="100" spans="1:9" x14ac:dyDescent="0.25">
      <c r="A100" s="16"/>
      <c r="B100" s="15" t="str">
        <f>IF($A100="","",SUMIFS(Ventas!$F$6:$F$3005,Ventas!$A$6:$A$3005,$A100,Ventas!$J$6:$J$3005,"Efectivo"))</f>
        <v/>
      </c>
      <c r="C100" s="15" t="str">
        <f>IF($A100="","",SUMIFS(Ventas!$F$6:$F$3005,Ventas!$A$6:$A$3005,$A100,Ventas!$J$6:$J$3005,"&lt;&gt;Efectivo"))</f>
        <v/>
      </c>
      <c r="D100" s="15" t="str">
        <f t="shared" si="3"/>
        <v/>
      </c>
      <c r="E100" s="12"/>
      <c r="F100" s="15" t="str">
        <f>IF($A100="","",SUMIFS(Compras!$E$6:$E$1005,Compras!$A$6:$A$1005,$A100,Compras!$F$6:$F$1005,"Efectivo")+SUMIFS('Gastos Fijos'!$D$6:$D$1005,'Gastos Fijos'!$A$6:$A$1005,$A100,'Gastos Fijos'!$E$6:$E$1005,"Efectivo"))</f>
        <v/>
      </c>
      <c r="G100" s="15" t="str">
        <f t="shared" si="4"/>
        <v/>
      </c>
      <c r="H100" s="12"/>
      <c r="I100" s="8" t="str">
        <f t="shared" si="5"/>
        <v/>
      </c>
    </row>
    <row r="101" spans="1:9" x14ac:dyDescent="0.25">
      <c r="A101" s="16"/>
      <c r="B101" s="15" t="str">
        <f>IF($A101="","",SUMIFS(Ventas!$F$6:$F$3005,Ventas!$A$6:$A$3005,$A101,Ventas!$J$6:$J$3005,"Efectivo"))</f>
        <v/>
      </c>
      <c r="C101" s="15" t="str">
        <f>IF($A101="","",SUMIFS(Ventas!$F$6:$F$3005,Ventas!$A$6:$A$3005,$A101,Ventas!$J$6:$J$3005,"&lt;&gt;Efectivo"))</f>
        <v/>
      </c>
      <c r="D101" s="15" t="str">
        <f t="shared" si="3"/>
        <v/>
      </c>
      <c r="E101" s="12"/>
      <c r="F101" s="15" t="str">
        <f>IF($A101="","",SUMIFS(Compras!$E$6:$E$1005,Compras!$A$6:$A$1005,$A101,Compras!$F$6:$F$1005,"Efectivo")+SUMIFS('Gastos Fijos'!$D$6:$D$1005,'Gastos Fijos'!$A$6:$A$1005,$A101,'Gastos Fijos'!$E$6:$E$1005,"Efectivo"))</f>
        <v/>
      </c>
      <c r="G101" s="15" t="str">
        <f t="shared" si="4"/>
        <v/>
      </c>
      <c r="H101" s="12"/>
      <c r="I101" s="8" t="str">
        <f t="shared" si="5"/>
        <v/>
      </c>
    </row>
    <row r="102" spans="1:9" x14ac:dyDescent="0.25">
      <c r="A102" s="16"/>
      <c r="B102" s="15" t="str">
        <f>IF($A102="","",SUMIFS(Ventas!$F$6:$F$3005,Ventas!$A$6:$A$3005,$A102,Ventas!$J$6:$J$3005,"Efectivo"))</f>
        <v/>
      </c>
      <c r="C102" s="15" t="str">
        <f>IF($A102="","",SUMIFS(Ventas!$F$6:$F$3005,Ventas!$A$6:$A$3005,$A102,Ventas!$J$6:$J$3005,"&lt;&gt;Efectivo"))</f>
        <v/>
      </c>
      <c r="D102" s="15" t="str">
        <f t="shared" si="3"/>
        <v/>
      </c>
      <c r="E102" s="12"/>
      <c r="F102" s="15" t="str">
        <f>IF($A102="","",SUMIFS(Compras!$E$6:$E$1005,Compras!$A$6:$A$1005,$A102,Compras!$F$6:$F$1005,"Efectivo")+SUMIFS('Gastos Fijos'!$D$6:$D$1005,'Gastos Fijos'!$A$6:$A$1005,$A102,'Gastos Fijos'!$E$6:$E$1005,"Efectivo"))</f>
        <v/>
      </c>
      <c r="G102" s="15" t="str">
        <f t="shared" si="4"/>
        <v/>
      </c>
      <c r="H102" s="12"/>
      <c r="I102" s="8" t="str">
        <f t="shared" si="5"/>
        <v/>
      </c>
    </row>
    <row r="103" spans="1:9" x14ac:dyDescent="0.25">
      <c r="A103" s="16"/>
      <c r="B103" s="15" t="str">
        <f>IF($A103="","",SUMIFS(Ventas!$F$6:$F$3005,Ventas!$A$6:$A$3005,$A103,Ventas!$J$6:$J$3005,"Efectivo"))</f>
        <v/>
      </c>
      <c r="C103" s="15" t="str">
        <f>IF($A103="","",SUMIFS(Ventas!$F$6:$F$3005,Ventas!$A$6:$A$3005,$A103,Ventas!$J$6:$J$3005,"&lt;&gt;Efectivo"))</f>
        <v/>
      </c>
      <c r="D103" s="15" t="str">
        <f t="shared" si="3"/>
        <v/>
      </c>
      <c r="E103" s="12"/>
      <c r="F103" s="15" t="str">
        <f>IF($A103="","",SUMIFS(Compras!$E$6:$E$1005,Compras!$A$6:$A$1005,$A103,Compras!$F$6:$F$1005,"Efectivo")+SUMIFS('Gastos Fijos'!$D$6:$D$1005,'Gastos Fijos'!$A$6:$A$1005,$A103,'Gastos Fijos'!$E$6:$E$1005,"Efectivo"))</f>
        <v/>
      </c>
      <c r="G103" s="15" t="str">
        <f t="shared" si="4"/>
        <v/>
      </c>
      <c r="H103" s="12"/>
      <c r="I103" s="8" t="str">
        <f t="shared" si="5"/>
        <v/>
      </c>
    </row>
    <row r="104" spans="1:9" x14ac:dyDescent="0.25">
      <c r="A104" s="16"/>
      <c r="B104" s="15" t="str">
        <f>IF($A104="","",SUMIFS(Ventas!$F$6:$F$3005,Ventas!$A$6:$A$3005,$A104,Ventas!$J$6:$J$3005,"Efectivo"))</f>
        <v/>
      </c>
      <c r="C104" s="15" t="str">
        <f>IF($A104="","",SUMIFS(Ventas!$F$6:$F$3005,Ventas!$A$6:$A$3005,$A104,Ventas!$J$6:$J$3005,"&lt;&gt;Efectivo"))</f>
        <v/>
      </c>
      <c r="D104" s="15" t="str">
        <f t="shared" si="3"/>
        <v/>
      </c>
      <c r="E104" s="12"/>
      <c r="F104" s="15" t="str">
        <f>IF($A104="","",SUMIFS(Compras!$E$6:$E$1005,Compras!$A$6:$A$1005,$A104,Compras!$F$6:$F$1005,"Efectivo")+SUMIFS('Gastos Fijos'!$D$6:$D$1005,'Gastos Fijos'!$A$6:$A$1005,$A104,'Gastos Fijos'!$E$6:$E$1005,"Efectivo"))</f>
        <v/>
      </c>
      <c r="G104" s="15" t="str">
        <f t="shared" si="4"/>
        <v/>
      </c>
      <c r="H104" s="12"/>
      <c r="I104" s="8" t="str">
        <f t="shared" si="5"/>
        <v/>
      </c>
    </row>
    <row r="105" spans="1:9" x14ac:dyDescent="0.25">
      <c r="A105" s="16"/>
      <c r="B105" s="15" t="str">
        <f>IF($A105="","",SUMIFS(Ventas!$F$6:$F$3005,Ventas!$A$6:$A$3005,$A105,Ventas!$J$6:$J$3005,"Efectivo"))</f>
        <v/>
      </c>
      <c r="C105" s="15" t="str">
        <f>IF($A105="","",SUMIFS(Ventas!$F$6:$F$3005,Ventas!$A$6:$A$3005,$A105,Ventas!$J$6:$J$3005,"&lt;&gt;Efectivo"))</f>
        <v/>
      </c>
      <c r="D105" s="15" t="str">
        <f t="shared" si="3"/>
        <v/>
      </c>
      <c r="E105" s="12"/>
      <c r="F105" s="15" t="str">
        <f>IF($A105="","",SUMIFS(Compras!$E$6:$E$1005,Compras!$A$6:$A$1005,$A105,Compras!$F$6:$F$1005,"Efectivo")+SUMIFS('Gastos Fijos'!$D$6:$D$1005,'Gastos Fijos'!$A$6:$A$1005,$A105,'Gastos Fijos'!$E$6:$E$1005,"Efectivo"))</f>
        <v/>
      </c>
      <c r="G105" s="15" t="str">
        <f t="shared" si="4"/>
        <v/>
      </c>
      <c r="H105" s="12"/>
      <c r="I105" s="8" t="str">
        <f t="shared" si="5"/>
        <v/>
      </c>
    </row>
    <row r="106" spans="1:9" x14ac:dyDescent="0.25">
      <c r="A106" s="16"/>
      <c r="B106" s="15" t="str">
        <f>IF($A106="","",SUMIFS(Ventas!$F$6:$F$3005,Ventas!$A$6:$A$3005,$A106,Ventas!$J$6:$J$3005,"Efectivo"))</f>
        <v/>
      </c>
      <c r="C106" s="15" t="str">
        <f>IF($A106="","",SUMIFS(Ventas!$F$6:$F$3005,Ventas!$A$6:$A$3005,$A106,Ventas!$J$6:$J$3005,"&lt;&gt;Efectivo"))</f>
        <v/>
      </c>
      <c r="D106" s="15" t="str">
        <f t="shared" si="3"/>
        <v/>
      </c>
      <c r="E106" s="12"/>
      <c r="F106" s="15" t="str">
        <f>IF($A106="","",SUMIFS(Compras!$E$6:$E$1005,Compras!$A$6:$A$1005,$A106,Compras!$F$6:$F$1005,"Efectivo")+SUMIFS('Gastos Fijos'!$D$6:$D$1005,'Gastos Fijos'!$A$6:$A$1005,$A106,'Gastos Fijos'!$E$6:$E$1005,"Efectivo"))</f>
        <v/>
      </c>
      <c r="G106" s="15" t="str">
        <f t="shared" si="4"/>
        <v/>
      </c>
      <c r="H106" s="12"/>
      <c r="I106" s="8" t="str">
        <f t="shared" si="5"/>
        <v/>
      </c>
    </row>
    <row r="107" spans="1:9" x14ac:dyDescent="0.25">
      <c r="A107" s="16"/>
      <c r="B107" s="15" t="str">
        <f>IF($A107="","",SUMIFS(Ventas!$F$6:$F$3005,Ventas!$A$6:$A$3005,$A107,Ventas!$J$6:$J$3005,"Efectivo"))</f>
        <v/>
      </c>
      <c r="C107" s="15" t="str">
        <f>IF($A107="","",SUMIFS(Ventas!$F$6:$F$3005,Ventas!$A$6:$A$3005,$A107,Ventas!$J$6:$J$3005,"&lt;&gt;Efectivo"))</f>
        <v/>
      </c>
      <c r="D107" s="15" t="str">
        <f t="shared" si="3"/>
        <v/>
      </c>
      <c r="E107" s="12"/>
      <c r="F107" s="15" t="str">
        <f>IF($A107="","",SUMIFS(Compras!$E$6:$E$1005,Compras!$A$6:$A$1005,$A107,Compras!$F$6:$F$1005,"Efectivo")+SUMIFS('Gastos Fijos'!$D$6:$D$1005,'Gastos Fijos'!$A$6:$A$1005,$A107,'Gastos Fijos'!$E$6:$E$1005,"Efectivo"))</f>
        <v/>
      </c>
      <c r="G107" s="15" t="str">
        <f t="shared" si="4"/>
        <v/>
      </c>
      <c r="H107" s="12"/>
      <c r="I107" s="8" t="str">
        <f t="shared" si="5"/>
        <v/>
      </c>
    </row>
    <row r="108" spans="1:9" x14ac:dyDescent="0.25">
      <c r="A108" s="16"/>
      <c r="B108" s="15" t="str">
        <f>IF($A108="","",SUMIFS(Ventas!$F$6:$F$3005,Ventas!$A$6:$A$3005,$A108,Ventas!$J$6:$J$3005,"Efectivo"))</f>
        <v/>
      </c>
      <c r="C108" s="15" t="str">
        <f>IF($A108="","",SUMIFS(Ventas!$F$6:$F$3005,Ventas!$A$6:$A$3005,$A108,Ventas!$J$6:$J$3005,"&lt;&gt;Efectivo"))</f>
        <v/>
      </c>
      <c r="D108" s="15" t="str">
        <f t="shared" si="3"/>
        <v/>
      </c>
      <c r="E108" s="12"/>
      <c r="F108" s="15" t="str">
        <f>IF($A108="","",SUMIFS(Compras!$E$6:$E$1005,Compras!$A$6:$A$1005,$A108,Compras!$F$6:$F$1005,"Efectivo")+SUMIFS('Gastos Fijos'!$D$6:$D$1005,'Gastos Fijos'!$A$6:$A$1005,$A108,'Gastos Fijos'!$E$6:$E$1005,"Efectivo"))</f>
        <v/>
      </c>
      <c r="G108" s="15" t="str">
        <f t="shared" si="4"/>
        <v/>
      </c>
      <c r="H108" s="12"/>
      <c r="I108" s="8" t="str">
        <f t="shared" si="5"/>
        <v/>
      </c>
    </row>
    <row r="109" spans="1:9" x14ac:dyDescent="0.25">
      <c r="A109" s="16"/>
      <c r="B109" s="15" t="str">
        <f>IF($A109="","",SUMIFS(Ventas!$F$6:$F$3005,Ventas!$A$6:$A$3005,$A109,Ventas!$J$6:$J$3005,"Efectivo"))</f>
        <v/>
      </c>
      <c r="C109" s="15" t="str">
        <f>IF($A109="","",SUMIFS(Ventas!$F$6:$F$3005,Ventas!$A$6:$A$3005,$A109,Ventas!$J$6:$J$3005,"&lt;&gt;Efectivo"))</f>
        <v/>
      </c>
      <c r="D109" s="15" t="str">
        <f t="shared" si="3"/>
        <v/>
      </c>
      <c r="E109" s="12"/>
      <c r="F109" s="15" t="str">
        <f>IF($A109="","",SUMIFS(Compras!$E$6:$E$1005,Compras!$A$6:$A$1005,$A109,Compras!$F$6:$F$1005,"Efectivo")+SUMIFS('Gastos Fijos'!$D$6:$D$1005,'Gastos Fijos'!$A$6:$A$1005,$A109,'Gastos Fijos'!$E$6:$E$1005,"Efectivo"))</f>
        <v/>
      </c>
      <c r="G109" s="15" t="str">
        <f t="shared" si="4"/>
        <v/>
      </c>
      <c r="H109" s="12"/>
      <c r="I109" s="8" t="str">
        <f t="shared" si="5"/>
        <v/>
      </c>
    </row>
    <row r="110" spans="1:9" x14ac:dyDescent="0.25">
      <c r="A110" s="16"/>
      <c r="B110" s="15" t="str">
        <f>IF($A110="","",SUMIFS(Ventas!$F$6:$F$3005,Ventas!$A$6:$A$3005,$A110,Ventas!$J$6:$J$3005,"Efectivo"))</f>
        <v/>
      </c>
      <c r="C110" s="15" t="str">
        <f>IF($A110="","",SUMIFS(Ventas!$F$6:$F$3005,Ventas!$A$6:$A$3005,$A110,Ventas!$J$6:$J$3005,"&lt;&gt;Efectivo"))</f>
        <v/>
      </c>
      <c r="D110" s="15" t="str">
        <f t="shared" si="3"/>
        <v/>
      </c>
      <c r="E110" s="12"/>
      <c r="F110" s="15" t="str">
        <f>IF($A110="","",SUMIFS(Compras!$E$6:$E$1005,Compras!$A$6:$A$1005,$A110,Compras!$F$6:$F$1005,"Efectivo")+SUMIFS('Gastos Fijos'!$D$6:$D$1005,'Gastos Fijos'!$A$6:$A$1005,$A110,'Gastos Fijos'!$E$6:$E$1005,"Efectivo"))</f>
        <v/>
      </c>
      <c r="G110" s="15" t="str">
        <f t="shared" si="4"/>
        <v/>
      </c>
      <c r="H110" s="12"/>
      <c r="I110" s="8" t="str">
        <f t="shared" si="5"/>
        <v/>
      </c>
    </row>
    <row r="111" spans="1:9" x14ac:dyDescent="0.25">
      <c r="A111" s="16"/>
      <c r="B111" s="15" t="str">
        <f>IF($A111="","",SUMIFS(Ventas!$F$6:$F$3005,Ventas!$A$6:$A$3005,$A111,Ventas!$J$6:$J$3005,"Efectivo"))</f>
        <v/>
      </c>
      <c r="C111" s="15" t="str">
        <f>IF($A111="","",SUMIFS(Ventas!$F$6:$F$3005,Ventas!$A$6:$A$3005,$A111,Ventas!$J$6:$J$3005,"&lt;&gt;Efectivo"))</f>
        <v/>
      </c>
      <c r="D111" s="15" t="str">
        <f t="shared" si="3"/>
        <v/>
      </c>
      <c r="E111" s="12"/>
      <c r="F111" s="15" t="str">
        <f>IF($A111="","",SUMIFS(Compras!$E$6:$E$1005,Compras!$A$6:$A$1005,$A111,Compras!$F$6:$F$1005,"Efectivo")+SUMIFS('Gastos Fijos'!$D$6:$D$1005,'Gastos Fijos'!$A$6:$A$1005,$A111,'Gastos Fijos'!$E$6:$E$1005,"Efectivo"))</f>
        <v/>
      </c>
      <c r="G111" s="15" t="str">
        <f t="shared" si="4"/>
        <v/>
      </c>
      <c r="H111" s="12"/>
      <c r="I111" s="8" t="str">
        <f t="shared" si="5"/>
        <v/>
      </c>
    </row>
    <row r="112" spans="1:9" x14ac:dyDescent="0.25">
      <c r="A112" s="16"/>
      <c r="B112" s="15" t="str">
        <f>IF($A112="","",SUMIFS(Ventas!$F$6:$F$3005,Ventas!$A$6:$A$3005,$A112,Ventas!$J$6:$J$3005,"Efectivo"))</f>
        <v/>
      </c>
      <c r="C112" s="15" t="str">
        <f>IF($A112="","",SUMIFS(Ventas!$F$6:$F$3005,Ventas!$A$6:$A$3005,$A112,Ventas!$J$6:$J$3005,"&lt;&gt;Efectivo"))</f>
        <v/>
      </c>
      <c r="D112" s="15" t="str">
        <f t="shared" si="3"/>
        <v/>
      </c>
      <c r="E112" s="12"/>
      <c r="F112" s="15" t="str">
        <f>IF($A112="","",SUMIFS(Compras!$E$6:$E$1005,Compras!$A$6:$A$1005,$A112,Compras!$F$6:$F$1005,"Efectivo")+SUMIFS('Gastos Fijos'!$D$6:$D$1005,'Gastos Fijos'!$A$6:$A$1005,$A112,'Gastos Fijos'!$E$6:$E$1005,"Efectivo"))</f>
        <v/>
      </c>
      <c r="G112" s="15" t="str">
        <f t="shared" si="4"/>
        <v/>
      </c>
      <c r="H112" s="12"/>
      <c r="I112" s="8" t="str">
        <f t="shared" si="5"/>
        <v/>
      </c>
    </row>
    <row r="113" spans="1:9" x14ac:dyDescent="0.25">
      <c r="A113" s="16"/>
      <c r="B113" s="15" t="str">
        <f>IF($A113="","",SUMIFS(Ventas!$F$6:$F$3005,Ventas!$A$6:$A$3005,$A113,Ventas!$J$6:$J$3005,"Efectivo"))</f>
        <v/>
      </c>
      <c r="C113" s="15" t="str">
        <f>IF($A113="","",SUMIFS(Ventas!$F$6:$F$3005,Ventas!$A$6:$A$3005,$A113,Ventas!$J$6:$J$3005,"&lt;&gt;Efectivo"))</f>
        <v/>
      </c>
      <c r="D113" s="15" t="str">
        <f t="shared" si="3"/>
        <v/>
      </c>
      <c r="E113" s="12"/>
      <c r="F113" s="15" t="str">
        <f>IF($A113="","",SUMIFS(Compras!$E$6:$E$1005,Compras!$A$6:$A$1005,$A113,Compras!$F$6:$F$1005,"Efectivo")+SUMIFS('Gastos Fijos'!$D$6:$D$1005,'Gastos Fijos'!$A$6:$A$1005,$A113,'Gastos Fijos'!$E$6:$E$1005,"Efectivo"))</f>
        <v/>
      </c>
      <c r="G113" s="15" t="str">
        <f t="shared" si="4"/>
        <v/>
      </c>
      <c r="H113" s="12"/>
      <c r="I113" s="8" t="str">
        <f t="shared" si="5"/>
        <v/>
      </c>
    </row>
    <row r="114" spans="1:9" x14ac:dyDescent="0.25">
      <c r="A114" s="16"/>
      <c r="B114" s="15" t="str">
        <f>IF($A114="","",SUMIFS(Ventas!$F$6:$F$3005,Ventas!$A$6:$A$3005,$A114,Ventas!$J$6:$J$3005,"Efectivo"))</f>
        <v/>
      </c>
      <c r="C114" s="15" t="str">
        <f>IF($A114="","",SUMIFS(Ventas!$F$6:$F$3005,Ventas!$A$6:$A$3005,$A114,Ventas!$J$6:$J$3005,"&lt;&gt;Efectivo"))</f>
        <v/>
      </c>
      <c r="D114" s="15" t="str">
        <f t="shared" si="3"/>
        <v/>
      </c>
      <c r="E114" s="12"/>
      <c r="F114" s="15" t="str">
        <f>IF($A114="","",SUMIFS(Compras!$E$6:$E$1005,Compras!$A$6:$A$1005,$A114,Compras!$F$6:$F$1005,"Efectivo")+SUMIFS('Gastos Fijos'!$D$6:$D$1005,'Gastos Fijos'!$A$6:$A$1005,$A114,'Gastos Fijos'!$E$6:$E$1005,"Efectivo"))</f>
        <v/>
      </c>
      <c r="G114" s="15" t="str">
        <f t="shared" si="4"/>
        <v/>
      </c>
      <c r="H114" s="12"/>
      <c r="I114" s="8" t="str">
        <f t="shared" si="5"/>
        <v/>
      </c>
    </row>
    <row r="115" spans="1:9" x14ac:dyDescent="0.25">
      <c r="A115" s="16"/>
      <c r="B115" s="15" t="str">
        <f>IF($A115="","",SUMIFS(Ventas!$F$6:$F$3005,Ventas!$A$6:$A$3005,$A115,Ventas!$J$6:$J$3005,"Efectivo"))</f>
        <v/>
      </c>
      <c r="C115" s="15" t="str">
        <f>IF($A115="","",SUMIFS(Ventas!$F$6:$F$3005,Ventas!$A$6:$A$3005,$A115,Ventas!$J$6:$J$3005,"&lt;&gt;Efectivo"))</f>
        <v/>
      </c>
      <c r="D115" s="15" t="str">
        <f t="shared" si="3"/>
        <v/>
      </c>
      <c r="E115" s="12"/>
      <c r="F115" s="15" t="str">
        <f>IF($A115="","",SUMIFS(Compras!$E$6:$E$1005,Compras!$A$6:$A$1005,$A115,Compras!$F$6:$F$1005,"Efectivo")+SUMIFS('Gastos Fijos'!$D$6:$D$1005,'Gastos Fijos'!$A$6:$A$1005,$A115,'Gastos Fijos'!$E$6:$E$1005,"Efectivo"))</f>
        <v/>
      </c>
      <c r="G115" s="15" t="str">
        <f t="shared" si="4"/>
        <v/>
      </c>
      <c r="H115" s="12"/>
      <c r="I115" s="8" t="str">
        <f t="shared" si="5"/>
        <v/>
      </c>
    </row>
    <row r="116" spans="1:9" x14ac:dyDescent="0.25">
      <c r="A116" s="16"/>
      <c r="B116" s="15" t="str">
        <f>IF($A116="","",SUMIFS(Ventas!$F$6:$F$3005,Ventas!$A$6:$A$3005,$A116,Ventas!$J$6:$J$3005,"Efectivo"))</f>
        <v/>
      </c>
      <c r="C116" s="15" t="str">
        <f>IF($A116="","",SUMIFS(Ventas!$F$6:$F$3005,Ventas!$A$6:$A$3005,$A116,Ventas!$J$6:$J$3005,"&lt;&gt;Efectivo"))</f>
        <v/>
      </c>
      <c r="D116" s="15" t="str">
        <f t="shared" si="3"/>
        <v/>
      </c>
      <c r="E116" s="12"/>
      <c r="F116" s="15" t="str">
        <f>IF($A116="","",SUMIFS(Compras!$E$6:$E$1005,Compras!$A$6:$A$1005,$A116,Compras!$F$6:$F$1005,"Efectivo")+SUMIFS('Gastos Fijos'!$D$6:$D$1005,'Gastos Fijos'!$A$6:$A$1005,$A116,'Gastos Fijos'!$E$6:$E$1005,"Efectivo"))</f>
        <v/>
      </c>
      <c r="G116" s="15" t="str">
        <f t="shared" si="4"/>
        <v/>
      </c>
      <c r="H116" s="12"/>
      <c r="I116" s="8" t="str">
        <f t="shared" si="5"/>
        <v/>
      </c>
    </row>
    <row r="117" spans="1:9" x14ac:dyDescent="0.25">
      <c r="A117" s="16"/>
      <c r="B117" s="15" t="str">
        <f>IF($A117="","",SUMIFS(Ventas!$F$6:$F$3005,Ventas!$A$6:$A$3005,$A117,Ventas!$J$6:$J$3005,"Efectivo"))</f>
        <v/>
      </c>
      <c r="C117" s="15" t="str">
        <f>IF($A117="","",SUMIFS(Ventas!$F$6:$F$3005,Ventas!$A$6:$A$3005,$A117,Ventas!$J$6:$J$3005,"&lt;&gt;Efectivo"))</f>
        <v/>
      </c>
      <c r="D117" s="15" t="str">
        <f t="shared" si="3"/>
        <v/>
      </c>
      <c r="E117" s="12"/>
      <c r="F117" s="15" t="str">
        <f>IF($A117="","",SUMIFS(Compras!$E$6:$E$1005,Compras!$A$6:$A$1005,$A117,Compras!$F$6:$F$1005,"Efectivo")+SUMIFS('Gastos Fijos'!$D$6:$D$1005,'Gastos Fijos'!$A$6:$A$1005,$A117,'Gastos Fijos'!$E$6:$E$1005,"Efectivo"))</f>
        <v/>
      </c>
      <c r="G117" s="15" t="str">
        <f t="shared" si="4"/>
        <v/>
      </c>
      <c r="H117" s="12"/>
      <c r="I117" s="8" t="str">
        <f t="shared" si="5"/>
        <v/>
      </c>
    </row>
    <row r="118" spans="1:9" x14ac:dyDescent="0.25">
      <c r="A118" s="16"/>
      <c r="B118" s="15" t="str">
        <f>IF($A118="","",SUMIFS(Ventas!$F$6:$F$3005,Ventas!$A$6:$A$3005,$A118,Ventas!$J$6:$J$3005,"Efectivo"))</f>
        <v/>
      </c>
      <c r="C118" s="15" t="str">
        <f>IF($A118="","",SUMIFS(Ventas!$F$6:$F$3005,Ventas!$A$6:$A$3005,$A118,Ventas!$J$6:$J$3005,"&lt;&gt;Efectivo"))</f>
        <v/>
      </c>
      <c r="D118" s="15" t="str">
        <f t="shared" si="3"/>
        <v/>
      </c>
      <c r="E118" s="12"/>
      <c r="F118" s="15" t="str">
        <f>IF($A118="","",SUMIFS(Compras!$E$6:$E$1005,Compras!$A$6:$A$1005,$A118,Compras!$F$6:$F$1005,"Efectivo")+SUMIFS('Gastos Fijos'!$D$6:$D$1005,'Gastos Fijos'!$A$6:$A$1005,$A118,'Gastos Fijos'!$E$6:$E$1005,"Efectivo"))</f>
        <v/>
      </c>
      <c r="G118" s="15" t="str">
        <f t="shared" si="4"/>
        <v/>
      </c>
      <c r="H118" s="12"/>
      <c r="I118" s="8" t="str">
        <f t="shared" si="5"/>
        <v/>
      </c>
    </row>
    <row r="119" spans="1:9" x14ac:dyDescent="0.25">
      <c r="A119" s="16"/>
      <c r="B119" s="15" t="str">
        <f>IF($A119="","",SUMIFS(Ventas!$F$6:$F$3005,Ventas!$A$6:$A$3005,$A119,Ventas!$J$6:$J$3005,"Efectivo"))</f>
        <v/>
      </c>
      <c r="C119" s="15" t="str">
        <f>IF($A119="","",SUMIFS(Ventas!$F$6:$F$3005,Ventas!$A$6:$A$3005,$A119,Ventas!$J$6:$J$3005,"&lt;&gt;Efectivo"))</f>
        <v/>
      </c>
      <c r="D119" s="15" t="str">
        <f t="shared" si="3"/>
        <v/>
      </c>
      <c r="E119" s="12"/>
      <c r="F119" s="15" t="str">
        <f>IF($A119="","",SUMIFS(Compras!$E$6:$E$1005,Compras!$A$6:$A$1005,$A119,Compras!$F$6:$F$1005,"Efectivo")+SUMIFS('Gastos Fijos'!$D$6:$D$1005,'Gastos Fijos'!$A$6:$A$1005,$A119,'Gastos Fijos'!$E$6:$E$1005,"Efectivo"))</f>
        <v/>
      </c>
      <c r="G119" s="15" t="str">
        <f t="shared" si="4"/>
        <v/>
      </c>
      <c r="H119" s="12"/>
      <c r="I119" s="8" t="str">
        <f t="shared" si="5"/>
        <v/>
      </c>
    </row>
    <row r="120" spans="1:9" x14ac:dyDescent="0.25">
      <c r="A120" s="16"/>
      <c r="B120" s="15" t="str">
        <f>IF($A120="","",SUMIFS(Ventas!$F$6:$F$3005,Ventas!$A$6:$A$3005,$A120,Ventas!$J$6:$J$3005,"Efectivo"))</f>
        <v/>
      </c>
      <c r="C120" s="15" t="str">
        <f>IF($A120="","",SUMIFS(Ventas!$F$6:$F$3005,Ventas!$A$6:$A$3005,$A120,Ventas!$J$6:$J$3005,"&lt;&gt;Efectivo"))</f>
        <v/>
      </c>
      <c r="D120" s="15" t="str">
        <f t="shared" si="3"/>
        <v/>
      </c>
      <c r="E120" s="12"/>
      <c r="F120" s="15" t="str">
        <f>IF($A120="","",SUMIFS(Compras!$E$6:$E$1005,Compras!$A$6:$A$1005,$A120,Compras!$F$6:$F$1005,"Efectivo")+SUMIFS('Gastos Fijos'!$D$6:$D$1005,'Gastos Fijos'!$A$6:$A$1005,$A120,'Gastos Fijos'!$E$6:$E$1005,"Efectivo"))</f>
        <v/>
      </c>
      <c r="G120" s="15" t="str">
        <f t="shared" si="4"/>
        <v/>
      </c>
      <c r="H120" s="12"/>
      <c r="I120" s="8" t="str">
        <f t="shared" si="5"/>
        <v/>
      </c>
    </row>
    <row r="121" spans="1:9" x14ac:dyDescent="0.25">
      <c r="A121" s="16"/>
      <c r="B121" s="15" t="str">
        <f>IF($A121="","",SUMIFS(Ventas!$F$6:$F$3005,Ventas!$A$6:$A$3005,$A121,Ventas!$J$6:$J$3005,"Efectivo"))</f>
        <v/>
      </c>
      <c r="C121" s="15" t="str">
        <f>IF($A121="","",SUMIFS(Ventas!$F$6:$F$3005,Ventas!$A$6:$A$3005,$A121,Ventas!$J$6:$J$3005,"&lt;&gt;Efectivo"))</f>
        <v/>
      </c>
      <c r="D121" s="15" t="str">
        <f t="shared" si="3"/>
        <v/>
      </c>
      <c r="E121" s="12"/>
      <c r="F121" s="15" t="str">
        <f>IF($A121="","",SUMIFS(Compras!$E$6:$E$1005,Compras!$A$6:$A$1005,$A121,Compras!$F$6:$F$1005,"Efectivo")+SUMIFS('Gastos Fijos'!$D$6:$D$1005,'Gastos Fijos'!$A$6:$A$1005,$A121,'Gastos Fijos'!$E$6:$E$1005,"Efectivo"))</f>
        <v/>
      </c>
      <c r="G121" s="15" t="str">
        <f t="shared" si="4"/>
        <v/>
      </c>
      <c r="H121" s="12"/>
      <c r="I121" s="8" t="str">
        <f t="shared" si="5"/>
        <v/>
      </c>
    </row>
    <row r="122" spans="1:9" x14ac:dyDescent="0.25">
      <c r="A122" s="16"/>
      <c r="B122" s="15" t="str">
        <f>IF($A122="","",SUMIFS(Ventas!$F$6:$F$3005,Ventas!$A$6:$A$3005,$A122,Ventas!$J$6:$J$3005,"Efectivo"))</f>
        <v/>
      </c>
      <c r="C122" s="15" t="str">
        <f>IF($A122="","",SUMIFS(Ventas!$F$6:$F$3005,Ventas!$A$6:$A$3005,$A122,Ventas!$J$6:$J$3005,"&lt;&gt;Efectivo"))</f>
        <v/>
      </c>
      <c r="D122" s="15" t="str">
        <f t="shared" si="3"/>
        <v/>
      </c>
      <c r="E122" s="12"/>
      <c r="F122" s="15" t="str">
        <f>IF($A122="","",SUMIFS(Compras!$E$6:$E$1005,Compras!$A$6:$A$1005,$A122,Compras!$F$6:$F$1005,"Efectivo")+SUMIFS('Gastos Fijos'!$D$6:$D$1005,'Gastos Fijos'!$A$6:$A$1005,$A122,'Gastos Fijos'!$E$6:$E$1005,"Efectivo"))</f>
        <v/>
      </c>
      <c r="G122" s="15" t="str">
        <f t="shared" si="4"/>
        <v/>
      </c>
      <c r="H122" s="12"/>
      <c r="I122" s="8" t="str">
        <f t="shared" si="5"/>
        <v/>
      </c>
    </row>
    <row r="123" spans="1:9" x14ac:dyDescent="0.25">
      <c r="A123" s="16"/>
      <c r="B123" s="15" t="str">
        <f>IF($A123="","",SUMIFS(Ventas!$F$6:$F$3005,Ventas!$A$6:$A$3005,$A123,Ventas!$J$6:$J$3005,"Efectivo"))</f>
        <v/>
      </c>
      <c r="C123" s="15" t="str">
        <f>IF($A123="","",SUMIFS(Ventas!$F$6:$F$3005,Ventas!$A$6:$A$3005,$A123,Ventas!$J$6:$J$3005,"&lt;&gt;Efectivo"))</f>
        <v/>
      </c>
      <c r="D123" s="15" t="str">
        <f t="shared" si="3"/>
        <v/>
      </c>
      <c r="E123" s="12"/>
      <c r="F123" s="15" t="str">
        <f>IF($A123="","",SUMIFS(Compras!$E$6:$E$1005,Compras!$A$6:$A$1005,$A123,Compras!$F$6:$F$1005,"Efectivo")+SUMIFS('Gastos Fijos'!$D$6:$D$1005,'Gastos Fijos'!$A$6:$A$1005,$A123,'Gastos Fijos'!$E$6:$E$1005,"Efectivo"))</f>
        <v/>
      </c>
      <c r="G123" s="15" t="str">
        <f t="shared" si="4"/>
        <v/>
      </c>
      <c r="H123" s="12"/>
      <c r="I123" s="8" t="str">
        <f t="shared" si="5"/>
        <v/>
      </c>
    </row>
    <row r="124" spans="1:9" x14ac:dyDescent="0.25">
      <c r="A124" s="16"/>
      <c r="B124" s="15" t="str">
        <f>IF($A124="","",SUMIFS(Ventas!$F$6:$F$3005,Ventas!$A$6:$A$3005,$A124,Ventas!$J$6:$J$3005,"Efectivo"))</f>
        <v/>
      </c>
      <c r="C124" s="15" t="str">
        <f>IF($A124="","",SUMIFS(Ventas!$F$6:$F$3005,Ventas!$A$6:$A$3005,$A124,Ventas!$J$6:$J$3005,"&lt;&gt;Efectivo"))</f>
        <v/>
      </c>
      <c r="D124" s="15" t="str">
        <f t="shared" si="3"/>
        <v/>
      </c>
      <c r="E124" s="12"/>
      <c r="F124" s="15" t="str">
        <f>IF($A124="","",SUMIFS(Compras!$E$6:$E$1005,Compras!$A$6:$A$1005,$A124,Compras!$F$6:$F$1005,"Efectivo")+SUMIFS('Gastos Fijos'!$D$6:$D$1005,'Gastos Fijos'!$A$6:$A$1005,$A124,'Gastos Fijos'!$E$6:$E$1005,"Efectivo"))</f>
        <v/>
      </c>
      <c r="G124" s="15" t="str">
        <f t="shared" si="4"/>
        <v/>
      </c>
      <c r="H124" s="12"/>
      <c r="I124" s="8" t="str">
        <f t="shared" si="5"/>
        <v/>
      </c>
    </row>
    <row r="125" spans="1:9" x14ac:dyDescent="0.25">
      <c r="A125" s="16"/>
      <c r="B125" s="15" t="str">
        <f>IF($A125="","",SUMIFS(Ventas!$F$6:$F$3005,Ventas!$A$6:$A$3005,$A125,Ventas!$J$6:$J$3005,"Efectivo"))</f>
        <v/>
      </c>
      <c r="C125" s="15" t="str">
        <f>IF($A125="","",SUMIFS(Ventas!$F$6:$F$3005,Ventas!$A$6:$A$3005,$A125,Ventas!$J$6:$J$3005,"&lt;&gt;Efectivo"))</f>
        <v/>
      </c>
      <c r="D125" s="15" t="str">
        <f t="shared" si="3"/>
        <v/>
      </c>
      <c r="E125" s="12"/>
      <c r="F125" s="15" t="str">
        <f>IF($A125="","",SUMIFS(Compras!$E$6:$E$1005,Compras!$A$6:$A$1005,$A125,Compras!$F$6:$F$1005,"Efectivo")+SUMIFS('Gastos Fijos'!$D$6:$D$1005,'Gastos Fijos'!$A$6:$A$1005,$A125,'Gastos Fijos'!$E$6:$E$1005,"Efectivo"))</f>
        <v/>
      </c>
      <c r="G125" s="15" t="str">
        <f t="shared" si="4"/>
        <v/>
      </c>
      <c r="H125" s="12"/>
      <c r="I125" s="8" t="str">
        <f t="shared" si="5"/>
        <v/>
      </c>
    </row>
    <row r="126" spans="1:9" x14ac:dyDescent="0.25">
      <c r="A126" s="16"/>
      <c r="B126" s="15" t="str">
        <f>IF($A126="","",SUMIFS(Ventas!$F$6:$F$3005,Ventas!$A$6:$A$3005,$A126,Ventas!$J$6:$J$3005,"Efectivo"))</f>
        <v/>
      </c>
      <c r="C126" s="15" t="str">
        <f>IF($A126="","",SUMIFS(Ventas!$F$6:$F$3005,Ventas!$A$6:$A$3005,$A126,Ventas!$J$6:$J$3005,"&lt;&gt;Efectivo"))</f>
        <v/>
      </c>
      <c r="D126" s="15" t="str">
        <f t="shared" si="3"/>
        <v/>
      </c>
      <c r="E126" s="12"/>
      <c r="F126" s="15" t="str">
        <f>IF($A126="","",SUMIFS(Compras!$E$6:$E$1005,Compras!$A$6:$A$1005,$A126,Compras!$F$6:$F$1005,"Efectivo")+SUMIFS('Gastos Fijos'!$D$6:$D$1005,'Gastos Fijos'!$A$6:$A$1005,$A126,'Gastos Fijos'!$E$6:$E$1005,"Efectivo"))</f>
        <v/>
      </c>
      <c r="G126" s="15" t="str">
        <f t="shared" si="4"/>
        <v/>
      </c>
      <c r="H126" s="12"/>
      <c r="I126" s="8" t="str">
        <f t="shared" si="5"/>
        <v/>
      </c>
    </row>
    <row r="127" spans="1:9" x14ac:dyDescent="0.25">
      <c r="A127" s="16"/>
      <c r="B127" s="15" t="str">
        <f>IF($A127="","",SUMIFS(Ventas!$F$6:$F$3005,Ventas!$A$6:$A$3005,$A127,Ventas!$J$6:$J$3005,"Efectivo"))</f>
        <v/>
      </c>
      <c r="C127" s="15" t="str">
        <f>IF($A127="","",SUMIFS(Ventas!$F$6:$F$3005,Ventas!$A$6:$A$3005,$A127,Ventas!$J$6:$J$3005,"&lt;&gt;Efectivo"))</f>
        <v/>
      </c>
      <c r="D127" s="15" t="str">
        <f t="shared" si="3"/>
        <v/>
      </c>
      <c r="E127" s="12"/>
      <c r="F127" s="15" t="str">
        <f>IF($A127="","",SUMIFS(Compras!$E$6:$E$1005,Compras!$A$6:$A$1005,$A127,Compras!$F$6:$F$1005,"Efectivo")+SUMIFS('Gastos Fijos'!$D$6:$D$1005,'Gastos Fijos'!$A$6:$A$1005,$A127,'Gastos Fijos'!$E$6:$E$1005,"Efectivo"))</f>
        <v/>
      </c>
      <c r="G127" s="15" t="str">
        <f t="shared" si="4"/>
        <v/>
      </c>
      <c r="H127" s="12"/>
      <c r="I127" s="8" t="str">
        <f t="shared" si="5"/>
        <v/>
      </c>
    </row>
    <row r="128" spans="1:9" x14ac:dyDescent="0.25">
      <c r="A128" s="16"/>
      <c r="B128" s="15" t="str">
        <f>IF($A128="","",SUMIFS(Ventas!$F$6:$F$3005,Ventas!$A$6:$A$3005,$A128,Ventas!$J$6:$J$3005,"Efectivo"))</f>
        <v/>
      </c>
      <c r="C128" s="15" t="str">
        <f>IF($A128="","",SUMIFS(Ventas!$F$6:$F$3005,Ventas!$A$6:$A$3005,$A128,Ventas!$J$6:$J$3005,"&lt;&gt;Efectivo"))</f>
        <v/>
      </c>
      <c r="D128" s="15" t="str">
        <f t="shared" si="3"/>
        <v/>
      </c>
      <c r="E128" s="12"/>
      <c r="F128" s="15" t="str">
        <f>IF($A128="","",SUMIFS(Compras!$E$6:$E$1005,Compras!$A$6:$A$1005,$A128,Compras!$F$6:$F$1005,"Efectivo")+SUMIFS('Gastos Fijos'!$D$6:$D$1005,'Gastos Fijos'!$A$6:$A$1005,$A128,'Gastos Fijos'!$E$6:$E$1005,"Efectivo"))</f>
        <v/>
      </c>
      <c r="G128" s="15" t="str">
        <f t="shared" si="4"/>
        <v/>
      </c>
      <c r="H128" s="12"/>
      <c r="I128" s="8" t="str">
        <f t="shared" si="5"/>
        <v/>
      </c>
    </row>
    <row r="129" spans="1:9" x14ac:dyDescent="0.25">
      <c r="A129" s="16"/>
      <c r="B129" s="15" t="str">
        <f>IF($A129="","",SUMIFS(Ventas!$F$6:$F$3005,Ventas!$A$6:$A$3005,$A129,Ventas!$J$6:$J$3005,"Efectivo"))</f>
        <v/>
      </c>
      <c r="C129" s="15" t="str">
        <f>IF($A129="","",SUMIFS(Ventas!$F$6:$F$3005,Ventas!$A$6:$A$3005,$A129,Ventas!$J$6:$J$3005,"&lt;&gt;Efectivo"))</f>
        <v/>
      </c>
      <c r="D129" s="15" t="str">
        <f t="shared" si="3"/>
        <v/>
      </c>
      <c r="E129" s="12"/>
      <c r="F129" s="15" t="str">
        <f>IF($A129="","",SUMIFS(Compras!$E$6:$E$1005,Compras!$A$6:$A$1005,$A129,Compras!$F$6:$F$1005,"Efectivo")+SUMIFS('Gastos Fijos'!$D$6:$D$1005,'Gastos Fijos'!$A$6:$A$1005,$A129,'Gastos Fijos'!$E$6:$E$1005,"Efectivo"))</f>
        <v/>
      </c>
      <c r="G129" s="15" t="str">
        <f t="shared" si="4"/>
        <v/>
      </c>
      <c r="H129" s="12"/>
      <c r="I129" s="8" t="str">
        <f t="shared" si="5"/>
        <v/>
      </c>
    </row>
    <row r="130" spans="1:9" x14ac:dyDescent="0.25">
      <c r="A130" s="16"/>
      <c r="B130" s="15" t="str">
        <f>IF($A130="","",SUMIFS(Ventas!$F$6:$F$3005,Ventas!$A$6:$A$3005,$A130,Ventas!$J$6:$J$3005,"Efectivo"))</f>
        <v/>
      </c>
      <c r="C130" s="15" t="str">
        <f>IF($A130="","",SUMIFS(Ventas!$F$6:$F$3005,Ventas!$A$6:$A$3005,$A130,Ventas!$J$6:$J$3005,"&lt;&gt;Efectivo"))</f>
        <v/>
      </c>
      <c r="D130" s="15" t="str">
        <f t="shared" si="3"/>
        <v/>
      </c>
      <c r="E130" s="12"/>
      <c r="F130" s="15" t="str">
        <f>IF($A130="","",SUMIFS(Compras!$E$6:$E$1005,Compras!$A$6:$A$1005,$A130,Compras!$F$6:$F$1005,"Efectivo")+SUMIFS('Gastos Fijos'!$D$6:$D$1005,'Gastos Fijos'!$A$6:$A$1005,$A130,'Gastos Fijos'!$E$6:$E$1005,"Efectivo"))</f>
        <v/>
      </c>
      <c r="G130" s="15" t="str">
        <f t="shared" si="4"/>
        <v/>
      </c>
      <c r="H130" s="12"/>
      <c r="I130" s="8" t="str">
        <f t="shared" si="5"/>
        <v/>
      </c>
    </row>
    <row r="131" spans="1:9" x14ac:dyDescent="0.25">
      <c r="A131" s="16"/>
      <c r="B131" s="15" t="str">
        <f>IF($A131="","",SUMIFS(Ventas!$F$6:$F$3005,Ventas!$A$6:$A$3005,$A131,Ventas!$J$6:$J$3005,"Efectivo"))</f>
        <v/>
      </c>
      <c r="C131" s="15" t="str">
        <f>IF($A131="","",SUMIFS(Ventas!$F$6:$F$3005,Ventas!$A$6:$A$3005,$A131,Ventas!$J$6:$J$3005,"&lt;&gt;Efectivo"))</f>
        <v/>
      </c>
      <c r="D131" s="15" t="str">
        <f t="shared" si="3"/>
        <v/>
      </c>
      <c r="E131" s="12"/>
      <c r="F131" s="15" t="str">
        <f>IF($A131="","",SUMIFS(Compras!$E$6:$E$1005,Compras!$A$6:$A$1005,$A131,Compras!$F$6:$F$1005,"Efectivo")+SUMIFS('Gastos Fijos'!$D$6:$D$1005,'Gastos Fijos'!$A$6:$A$1005,$A131,'Gastos Fijos'!$E$6:$E$1005,"Efectivo"))</f>
        <v/>
      </c>
      <c r="G131" s="15" t="str">
        <f t="shared" si="4"/>
        <v/>
      </c>
      <c r="H131" s="12"/>
      <c r="I131" s="8" t="str">
        <f t="shared" si="5"/>
        <v/>
      </c>
    </row>
    <row r="132" spans="1:9" x14ac:dyDescent="0.25">
      <c r="A132" s="16"/>
      <c r="B132" s="15" t="str">
        <f>IF($A132="","",SUMIFS(Ventas!$F$6:$F$3005,Ventas!$A$6:$A$3005,$A132,Ventas!$J$6:$J$3005,"Efectivo"))</f>
        <v/>
      </c>
      <c r="C132" s="15" t="str">
        <f>IF($A132="","",SUMIFS(Ventas!$F$6:$F$3005,Ventas!$A$6:$A$3005,$A132,Ventas!$J$6:$J$3005,"&lt;&gt;Efectivo"))</f>
        <v/>
      </c>
      <c r="D132" s="15" t="str">
        <f t="shared" si="3"/>
        <v/>
      </c>
      <c r="E132" s="12"/>
      <c r="F132" s="15" t="str">
        <f>IF($A132="","",SUMIFS(Compras!$E$6:$E$1005,Compras!$A$6:$A$1005,$A132,Compras!$F$6:$F$1005,"Efectivo")+SUMIFS('Gastos Fijos'!$D$6:$D$1005,'Gastos Fijos'!$A$6:$A$1005,$A132,'Gastos Fijos'!$E$6:$E$1005,"Efectivo"))</f>
        <v/>
      </c>
      <c r="G132" s="15" t="str">
        <f t="shared" si="4"/>
        <v/>
      </c>
      <c r="H132" s="12"/>
      <c r="I132" s="8" t="str">
        <f t="shared" si="5"/>
        <v/>
      </c>
    </row>
    <row r="133" spans="1:9" x14ac:dyDescent="0.25">
      <c r="A133" s="16"/>
      <c r="B133" s="15" t="str">
        <f>IF($A133="","",SUMIFS(Ventas!$F$6:$F$3005,Ventas!$A$6:$A$3005,$A133,Ventas!$J$6:$J$3005,"Efectivo"))</f>
        <v/>
      </c>
      <c r="C133" s="15" t="str">
        <f>IF($A133="","",SUMIFS(Ventas!$F$6:$F$3005,Ventas!$A$6:$A$3005,$A133,Ventas!$J$6:$J$3005,"&lt;&gt;Efectivo"))</f>
        <v/>
      </c>
      <c r="D133" s="15" t="str">
        <f t="shared" si="3"/>
        <v/>
      </c>
      <c r="E133" s="12"/>
      <c r="F133" s="15" t="str">
        <f>IF($A133="","",SUMIFS(Compras!$E$6:$E$1005,Compras!$A$6:$A$1005,$A133,Compras!$F$6:$F$1005,"Efectivo")+SUMIFS('Gastos Fijos'!$D$6:$D$1005,'Gastos Fijos'!$A$6:$A$1005,$A133,'Gastos Fijos'!$E$6:$E$1005,"Efectivo"))</f>
        <v/>
      </c>
      <c r="G133" s="15" t="str">
        <f t="shared" si="4"/>
        <v/>
      </c>
      <c r="H133" s="12"/>
      <c r="I133" s="8" t="str">
        <f t="shared" si="5"/>
        <v/>
      </c>
    </row>
    <row r="134" spans="1:9" x14ac:dyDescent="0.25">
      <c r="A134" s="16"/>
      <c r="B134" s="15" t="str">
        <f>IF($A134="","",SUMIFS(Ventas!$F$6:$F$3005,Ventas!$A$6:$A$3005,$A134,Ventas!$J$6:$J$3005,"Efectivo"))</f>
        <v/>
      </c>
      <c r="C134" s="15" t="str">
        <f>IF($A134="","",SUMIFS(Ventas!$F$6:$F$3005,Ventas!$A$6:$A$3005,$A134,Ventas!$J$6:$J$3005,"&lt;&gt;Efectivo"))</f>
        <v/>
      </c>
      <c r="D134" s="15" t="str">
        <f t="shared" ref="D134:D197" si="6">IF($A134="","",$B134+$C134)</f>
        <v/>
      </c>
      <c r="E134" s="12"/>
      <c r="F134" s="15" t="str">
        <f>IF($A134="","",SUMIFS(Compras!$E$6:$E$1005,Compras!$A$6:$A$1005,$A134,Compras!$F$6:$F$1005,"Efectivo")+SUMIFS('Gastos Fijos'!$D$6:$D$1005,'Gastos Fijos'!$A$6:$A$1005,$A134,'Gastos Fijos'!$E$6:$E$1005,"Efectivo"))</f>
        <v/>
      </c>
      <c r="G134" s="15" t="str">
        <f t="shared" ref="G134:G197" si="7">IF($A134="","",$E134+$B134-$F134)</f>
        <v/>
      </c>
      <c r="H134" s="12"/>
      <c r="I134" s="8" t="str">
        <f t="shared" ref="I134:I197" si="8">IF(OR($A134="",$H134=""),"",$H134-$G134)</f>
        <v/>
      </c>
    </row>
    <row r="135" spans="1:9" x14ac:dyDescent="0.25">
      <c r="A135" s="16"/>
      <c r="B135" s="15" t="str">
        <f>IF($A135="","",SUMIFS(Ventas!$F$6:$F$3005,Ventas!$A$6:$A$3005,$A135,Ventas!$J$6:$J$3005,"Efectivo"))</f>
        <v/>
      </c>
      <c r="C135" s="15" t="str">
        <f>IF($A135="","",SUMIFS(Ventas!$F$6:$F$3005,Ventas!$A$6:$A$3005,$A135,Ventas!$J$6:$J$3005,"&lt;&gt;Efectivo"))</f>
        <v/>
      </c>
      <c r="D135" s="15" t="str">
        <f t="shared" si="6"/>
        <v/>
      </c>
      <c r="E135" s="12"/>
      <c r="F135" s="15" t="str">
        <f>IF($A135="","",SUMIFS(Compras!$E$6:$E$1005,Compras!$A$6:$A$1005,$A135,Compras!$F$6:$F$1005,"Efectivo")+SUMIFS('Gastos Fijos'!$D$6:$D$1005,'Gastos Fijos'!$A$6:$A$1005,$A135,'Gastos Fijos'!$E$6:$E$1005,"Efectivo"))</f>
        <v/>
      </c>
      <c r="G135" s="15" t="str">
        <f t="shared" si="7"/>
        <v/>
      </c>
      <c r="H135" s="12"/>
      <c r="I135" s="8" t="str">
        <f t="shared" si="8"/>
        <v/>
      </c>
    </row>
    <row r="136" spans="1:9" x14ac:dyDescent="0.25">
      <c r="A136" s="16"/>
      <c r="B136" s="15" t="str">
        <f>IF($A136="","",SUMIFS(Ventas!$F$6:$F$3005,Ventas!$A$6:$A$3005,$A136,Ventas!$J$6:$J$3005,"Efectivo"))</f>
        <v/>
      </c>
      <c r="C136" s="15" t="str">
        <f>IF($A136="","",SUMIFS(Ventas!$F$6:$F$3005,Ventas!$A$6:$A$3005,$A136,Ventas!$J$6:$J$3005,"&lt;&gt;Efectivo"))</f>
        <v/>
      </c>
      <c r="D136" s="15" t="str">
        <f t="shared" si="6"/>
        <v/>
      </c>
      <c r="E136" s="12"/>
      <c r="F136" s="15" t="str">
        <f>IF($A136="","",SUMIFS(Compras!$E$6:$E$1005,Compras!$A$6:$A$1005,$A136,Compras!$F$6:$F$1005,"Efectivo")+SUMIFS('Gastos Fijos'!$D$6:$D$1005,'Gastos Fijos'!$A$6:$A$1005,$A136,'Gastos Fijos'!$E$6:$E$1005,"Efectivo"))</f>
        <v/>
      </c>
      <c r="G136" s="15" t="str">
        <f t="shared" si="7"/>
        <v/>
      </c>
      <c r="H136" s="12"/>
      <c r="I136" s="8" t="str">
        <f t="shared" si="8"/>
        <v/>
      </c>
    </row>
    <row r="137" spans="1:9" x14ac:dyDescent="0.25">
      <c r="A137" s="16"/>
      <c r="B137" s="15" t="str">
        <f>IF($A137="","",SUMIFS(Ventas!$F$6:$F$3005,Ventas!$A$6:$A$3005,$A137,Ventas!$J$6:$J$3005,"Efectivo"))</f>
        <v/>
      </c>
      <c r="C137" s="15" t="str">
        <f>IF($A137="","",SUMIFS(Ventas!$F$6:$F$3005,Ventas!$A$6:$A$3005,$A137,Ventas!$J$6:$J$3005,"&lt;&gt;Efectivo"))</f>
        <v/>
      </c>
      <c r="D137" s="15" t="str">
        <f t="shared" si="6"/>
        <v/>
      </c>
      <c r="E137" s="12"/>
      <c r="F137" s="15" t="str">
        <f>IF($A137="","",SUMIFS(Compras!$E$6:$E$1005,Compras!$A$6:$A$1005,$A137,Compras!$F$6:$F$1005,"Efectivo")+SUMIFS('Gastos Fijos'!$D$6:$D$1005,'Gastos Fijos'!$A$6:$A$1005,$A137,'Gastos Fijos'!$E$6:$E$1005,"Efectivo"))</f>
        <v/>
      </c>
      <c r="G137" s="15" t="str">
        <f t="shared" si="7"/>
        <v/>
      </c>
      <c r="H137" s="12"/>
      <c r="I137" s="8" t="str">
        <f t="shared" si="8"/>
        <v/>
      </c>
    </row>
    <row r="138" spans="1:9" x14ac:dyDescent="0.25">
      <c r="A138" s="16"/>
      <c r="B138" s="15" t="str">
        <f>IF($A138="","",SUMIFS(Ventas!$F$6:$F$3005,Ventas!$A$6:$A$3005,$A138,Ventas!$J$6:$J$3005,"Efectivo"))</f>
        <v/>
      </c>
      <c r="C138" s="15" t="str">
        <f>IF($A138="","",SUMIFS(Ventas!$F$6:$F$3005,Ventas!$A$6:$A$3005,$A138,Ventas!$J$6:$J$3005,"&lt;&gt;Efectivo"))</f>
        <v/>
      </c>
      <c r="D138" s="15" t="str">
        <f t="shared" si="6"/>
        <v/>
      </c>
      <c r="E138" s="12"/>
      <c r="F138" s="15" t="str">
        <f>IF($A138="","",SUMIFS(Compras!$E$6:$E$1005,Compras!$A$6:$A$1005,$A138,Compras!$F$6:$F$1005,"Efectivo")+SUMIFS('Gastos Fijos'!$D$6:$D$1005,'Gastos Fijos'!$A$6:$A$1005,$A138,'Gastos Fijos'!$E$6:$E$1005,"Efectivo"))</f>
        <v/>
      </c>
      <c r="G138" s="15" t="str">
        <f t="shared" si="7"/>
        <v/>
      </c>
      <c r="H138" s="12"/>
      <c r="I138" s="8" t="str">
        <f t="shared" si="8"/>
        <v/>
      </c>
    </row>
    <row r="139" spans="1:9" x14ac:dyDescent="0.25">
      <c r="A139" s="16"/>
      <c r="B139" s="15" t="str">
        <f>IF($A139="","",SUMIFS(Ventas!$F$6:$F$3005,Ventas!$A$6:$A$3005,$A139,Ventas!$J$6:$J$3005,"Efectivo"))</f>
        <v/>
      </c>
      <c r="C139" s="15" t="str">
        <f>IF($A139="","",SUMIFS(Ventas!$F$6:$F$3005,Ventas!$A$6:$A$3005,$A139,Ventas!$J$6:$J$3005,"&lt;&gt;Efectivo"))</f>
        <v/>
      </c>
      <c r="D139" s="15" t="str">
        <f t="shared" si="6"/>
        <v/>
      </c>
      <c r="E139" s="12"/>
      <c r="F139" s="15" t="str">
        <f>IF($A139="","",SUMIFS(Compras!$E$6:$E$1005,Compras!$A$6:$A$1005,$A139,Compras!$F$6:$F$1005,"Efectivo")+SUMIFS('Gastos Fijos'!$D$6:$D$1005,'Gastos Fijos'!$A$6:$A$1005,$A139,'Gastos Fijos'!$E$6:$E$1005,"Efectivo"))</f>
        <v/>
      </c>
      <c r="G139" s="15" t="str">
        <f t="shared" si="7"/>
        <v/>
      </c>
      <c r="H139" s="12"/>
      <c r="I139" s="8" t="str">
        <f t="shared" si="8"/>
        <v/>
      </c>
    </row>
    <row r="140" spans="1:9" x14ac:dyDescent="0.25">
      <c r="A140" s="16"/>
      <c r="B140" s="15" t="str">
        <f>IF($A140="","",SUMIFS(Ventas!$F$6:$F$3005,Ventas!$A$6:$A$3005,$A140,Ventas!$J$6:$J$3005,"Efectivo"))</f>
        <v/>
      </c>
      <c r="C140" s="15" t="str">
        <f>IF($A140="","",SUMIFS(Ventas!$F$6:$F$3005,Ventas!$A$6:$A$3005,$A140,Ventas!$J$6:$J$3005,"&lt;&gt;Efectivo"))</f>
        <v/>
      </c>
      <c r="D140" s="15" t="str">
        <f t="shared" si="6"/>
        <v/>
      </c>
      <c r="E140" s="12"/>
      <c r="F140" s="15" t="str">
        <f>IF($A140="","",SUMIFS(Compras!$E$6:$E$1005,Compras!$A$6:$A$1005,$A140,Compras!$F$6:$F$1005,"Efectivo")+SUMIFS('Gastos Fijos'!$D$6:$D$1005,'Gastos Fijos'!$A$6:$A$1005,$A140,'Gastos Fijos'!$E$6:$E$1005,"Efectivo"))</f>
        <v/>
      </c>
      <c r="G140" s="15" t="str">
        <f t="shared" si="7"/>
        <v/>
      </c>
      <c r="H140" s="12"/>
      <c r="I140" s="8" t="str">
        <f t="shared" si="8"/>
        <v/>
      </c>
    </row>
    <row r="141" spans="1:9" x14ac:dyDescent="0.25">
      <c r="A141" s="16"/>
      <c r="B141" s="15" t="str">
        <f>IF($A141="","",SUMIFS(Ventas!$F$6:$F$3005,Ventas!$A$6:$A$3005,$A141,Ventas!$J$6:$J$3005,"Efectivo"))</f>
        <v/>
      </c>
      <c r="C141" s="15" t="str">
        <f>IF($A141="","",SUMIFS(Ventas!$F$6:$F$3005,Ventas!$A$6:$A$3005,$A141,Ventas!$J$6:$J$3005,"&lt;&gt;Efectivo"))</f>
        <v/>
      </c>
      <c r="D141" s="15" t="str">
        <f t="shared" si="6"/>
        <v/>
      </c>
      <c r="E141" s="12"/>
      <c r="F141" s="15" t="str">
        <f>IF($A141="","",SUMIFS(Compras!$E$6:$E$1005,Compras!$A$6:$A$1005,$A141,Compras!$F$6:$F$1005,"Efectivo")+SUMIFS('Gastos Fijos'!$D$6:$D$1005,'Gastos Fijos'!$A$6:$A$1005,$A141,'Gastos Fijos'!$E$6:$E$1005,"Efectivo"))</f>
        <v/>
      </c>
      <c r="G141" s="15" t="str">
        <f t="shared" si="7"/>
        <v/>
      </c>
      <c r="H141" s="12"/>
      <c r="I141" s="8" t="str">
        <f t="shared" si="8"/>
        <v/>
      </c>
    </row>
    <row r="142" spans="1:9" x14ac:dyDescent="0.25">
      <c r="A142" s="16"/>
      <c r="B142" s="15" t="str">
        <f>IF($A142="","",SUMIFS(Ventas!$F$6:$F$3005,Ventas!$A$6:$A$3005,$A142,Ventas!$J$6:$J$3005,"Efectivo"))</f>
        <v/>
      </c>
      <c r="C142" s="15" t="str">
        <f>IF($A142="","",SUMIFS(Ventas!$F$6:$F$3005,Ventas!$A$6:$A$3005,$A142,Ventas!$J$6:$J$3005,"&lt;&gt;Efectivo"))</f>
        <v/>
      </c>
      <c r="D142" s="15" t="str">
        <f t="shared" si="6"/>
        <v/>
      </c>
      <c r="E142" s="12"/>
      <c r="F142" s="15" t="str">
        <f>IF($A142="","",SUMIFS(Compras!$E$6:$E$1005,Compras!$A$6:$A$1005,$A142,Compras!$F$6:$F$1005,"Efectivo")+SUMIFS('Gastos Fijos'!$D$6:$D$1005,'Gastos Fijos'!$A$6:$A$1005,$A142,'Gastos Fijos'!$E$6:$E$1005,"Efectivo"))</f>
        <v/>
      </c>
      <c r="G142" s="15" t="str">
        <f t="shared" si="7"/>
        <v/>
      </c>
      <c r="H142" s="12"/>
      <c r="I142" s="8" t="str">
        <f t="shared" si="8"/>
        <v/>
      </c>
    </row>
    <row r="143" spans="1:9" x14ac:dyDescent="0.25">
      <c r="A143" s="16"/>
      <c r="B143" s="15" t="str">
        <f>IF($A143="","",SUMIFS(Ventas!$F$6:$F$3005,Ventas!$A$6:$A$3005,$A143,Ventas!$J$6:$J$3005,"Efectivo"))</f>
        <v/>
      </c>
      <c r="C143" s="15" t="str">
        <f>IF($A143="","",SUMIFS(Ventas!$F$6:$F$3005,Ventas!$A$6:$A$3005,$A143,Ventas!$J$6:$J$3005,"&lt;&gt;Efectivo"))</f>
        <v/>
      </c>
      <c r="D143" s="15" t="str">
        <f t="shared" si="6"/>
        <v/>
      </c>
      <c r="E143" s="12"/>
      <c r="F143" s="15" t="str">
        <f>IF($A143="","",SUMIFS(Compras!$E$6:$E$1005,Compras!$A$6:$A$1005,$A143,Compras!$F$6:$F$1005,"Efectivo")+SUMIFS('Gastos Fijos'!$D$6:$D$1005,'Gastos Fijos'!$A$6:$A$1005,$A143,'Gastos Fijos'!$E$6:$E$1005,"Efectivo"))</f>
        <v/>
      </c>
      <c r="G143" s="15" t="str">
        <f t="shared" si="7"/>
        <v/>
      </c>
      <c r="H143" s="12"/>
      <c r="I143" s="8" t="str">
        <f t="shared" si="8"/>
        <v/>
      </c>
    </row>
    <row r="144" spans="1:9" x14ac:dyDescent="0.25">
      <c r="A144" s="16"/>
      <c r="B144" s="15" t="str">
        <f>IF($A144="","",SUMIFS(Ventas!$F$6:$F$3005,Ventas!$A$6:$A$3005,$A144,Ventas!$J$6:$J$3005,"Efectivo"))</f>
        <v/>
      </c>
      <c r="C144" s="15" t="str">
        <f>IF($A144="","",SUMIFS(Ventas!$F$6:$F$3005,Ventas!$A$6:$A$3005,$A144,Ventas!$J$6:$J$3005,"&lt;&gt;Efectivo"))</f>
        <v/>
      </c>
      <c r="D144" s="15" t="str">
        <f t="shared" si="6"/>
        <v/>
      </c>
      <c r="E144" s="12"/>
      <c r="F144" s="15" t="str">
        <f>IF($A144="","",SUMIFS(Compras!$E$6:$E$1005,Compras!$A$6:$A$1005,$A144,Compras!$F$6:$F$1005,"Efectivo")+SUMIFS('Gastos Fijos'!$D$6:$D$1005,'Gastos Fijos'!$A$6:$A$1005,$A144,'Gastos Fijos'!$E$6:$E$1005,"Efectivo"))</f>
        <v/>
      </c>
      <c r="G144" s="15" t="str">
        <f t="shared" si="7"/>
        <v/>
      </c>
      <c r="H144" s="12"/>
      <c r="I144" s="8" t="str">
        <f t="shared" si="8"/>
        <v/>
      </c>
    </row>
    <row r="145" spans="1:9" x14ac:dyDescent="0.25">
      <c r="A145" s="16"/>
      <c r="B145" s="15" t="str">
        <f>IF($A145="","",SUMIFS(Ventas!$F$6:$F$3005,Ventas!$A$6:$A$3005,$A145,Ventas!$J$6:$J$3005,"Efectivo"))</f>
        <v/>
      </c>
      <c r="C145" s="15" t="str">
        <f>IF($A145="","",SUMIFS(Ventas!$F$6:$F$3005,Ventas!$A$6:$A$3005,$A145,Ventas!$J$6:$J$3005,"&lt;&gt;Efectivo"))</f>
        <v/>
      </c>
      <c r="D145" s="15" t="str">
        <f t="shared" si="6"/>
        <v/>
      </c>
      <c r="E145" s="12"/>
      <c r="F145" s="15" t="str">
        <f>IF($A145="","",SUMIFS(Compras!$E$6:$E$1005,Compras!$A$6:$A$1005,$A145,Compras!$F$6:$F$1005,"Efectivo")+SUMIFS('Gastos Fijos'!$D$6:$D$1005,'Gastos Fijos'!$A$6:$A$1005,$A145,'Gastos Fijos'!$E$6:$E$1005,"Efectivo"))</f>
        <v/>
      </c>
      <c r="G145" s="15" t="str">
        <f t="shared" si="7"/>
        <v/>
      </c>
      <c r="H145" s="12"/>
      <c r="I145" s="8" t="str">
        <f t="shared" si="8"/>
        <v/>
      </c>
    </row>
    <row r="146" spans="1:9" x14ac:dyDescent="0.25">
      <c r="A146" s="16"/>
      <c r="B146" s="15" t="str">
        <f>IF($A146="","",SUMIFS(Ventas!$F$6:$F$3005,Ventas!$A$6:$A$3005,$A146,Ventas!$J$6:$J$3005,"Efectivo"))</f>
        <v/>
      </c>
      <c r="C146" s="15" t="str">
        <f>IF($A146="","",SUMIFS(Ventas!$F$6:$F$3005,Ventas!$A$6:$A$3005,$A146,Ventas!$J$6:$J$3005,"&lt;&gt;Efectivo"))</f>
        <v/>
      </c>
      <c r="D146" s="15" t="str">
        <f t="shared" si="6"/>
        <v/>
      </c>
      <c r="E146" s="12"/>
      <c r="F146" s="15" t="str">
        <f>IF($A146="","",SUMIFS(Compras!$E$6:$E$1005,Compras!$A$6:$A$1005,$A146,Compras!$F$6:$F$1005,"Efectivo")+SUMIFS('Gastos Fijos'!$D$6:$D$1005,'Gastos Fijos'!$A$6:$A$1005,$A146,'Gastos Fijos'!$E$6:$E$1005,"Efectivo"))</f>
        <v/>
      </c>
      <c r="G146" s="15" t="str">
        <f t="shared" si="7"/>
        <v/>
      </c>
      <c r="H146" s="12"/>
      <c r="I146" s="8" t="str">
        <f t="shared" si="8"/>
        <v/>
      </c>
    </row>
    <row r="147" spans="1:9" x14ac:dyDescent="0.25">
      <c r="A147" s="16"/>
      <c r="B147" s="15" t="str">
        <f>IF($A147="","",SUMIFS(Ventas!$F$6:$F$3005,Ventas!$A$6:$A$3005,$A147,Ventas!$J$6:$J$3005,"Efectivo"))</f>
        <v/>
      </c>
      <c r="C147" s="15" t="str">
        <f>IF($A147="","",SUMIFS(Ventas!$F$6:$F$3005,Ventas!$A$6:$A$3005,$A147,Ventas!$J$6:$J$3005,"&lt;&gt;Efectivo"))</f>
        <v/>
      </c>
      <c r="D147" s="15" t="str">
        <f t="shared" si="6"/>
        <v/>
      </c>
      <c r="E147" s="12"/>
      <c r="F147" s="15" t="str">
        <f>IF($A147="","",SUMIFS(Compras!$E$6:$E$1005,Compras!$A$6:$A$1005,$A147,Compras!$F$6:$F$1005,"Efectivo")+SUMIFS('Gastos Fijos'!$D$6:$D$1005,'Gastos Fijos'!$A$6:$A$1005,$A147,'Gastos Fijos'!$E$6:$E$1005,"Efectivo"))</f>
        <v/>
      </c>
      <c r="G147" s="15" t="str">
        <f t="shared" si="7"/>
        <v/>
      </c>
      <c r="H147" s="12"/>
      <c r="I147" s="8" t="str">
        <f t="shared" si="8"/>
        <v/>
      </c>
    </row>
    <row r="148" spans="1:9" x14ac:dyDescent="0.25">
      <c r="A148" s="16"/>
      <c r="B148" s="15" t="str">
        <f>IF($A148="","",SUMIFS(Ventas!$F$6:$F$3005,Ventas!$A$6:$A$3005,$A148,Ventas!$J$6:$J$3005,"Efectivo"))</f>
        <v/>
      </c>
      <c r="C148" s="15" t="str">
        <f>IF($A148="","",SUMIFS(Ventas!$F$6:$F$3005,Ventas!$A$6:$A$3005,$A148,Ventas!$J$6:$J$3005,"&lt;&gt;Efectivo"))</f>
        <v/>
      </c>
      <c r="D148" s="15" t="str">
        <f t="shared" si="6"/>
        <v/>
      </c>
      <c r="E148" s="12"/>
      <c r="F148" s="15" t="str">
        <f>IF($A148="","",SUMIFS(Compras!$E$6:$E$1005,Compras!$A$6:$A$1005,$A148,Compras!$F$6:$F$1005,"Efectivo")+SUMIFS('Gastos Fijos'!$D$6:$D$1005,'Gastos Fijos'!$A$6:$A$1005,$A148,'Gastos Fijos'!$E$6:$E$1005,"Efectivo"))</f>
        <v/>
      </c>
      <c r="G148" s="15" t="str">
        <f t="shared" si="7"/>
        <v/>
      </c>
      <c r="H148" s="12"/>
      <c r="I148" s="8" t="str">
        <f t="shared" si="8"/>
        <v/>
      </c>
    </row>
    <row r="149" spans="1:9" x14ac:dyDescent="0.25">
      <c r="A149" s="16"/>
      <c r="B149" s="15" t="str">
        <f>IF($A149="","",SUMIFS(Ventas!$F$6:$F$3005,Ventas!$A$6:$A$3005,$A149,Ventas!$J$6:$J$3005,"Efectivo"))</f>
        <v/>
      </c>
      <c r="C149" s="15" t="str">
        <f>IF($A149="","",SUMIFS(Ventas!$F$6:$F$3005,Ventas!$A$6:$A$3005,$A149,Ventas!$J$6:$J$3005,"&lt;&gt;Efectivo"))</f>
        <v/>
      </c>
      <c r="D149" s="15" t="str">
        <f t="shared" si="6"/>
        <v/>
      </c>
      <c r="E149" s="12"/>
      <c r="F149" s="15" t="str">
        <f>IF($A149="","",SUMIFS(Compras!$E$6:$E$1005,Compras!$A$6:$A$1005,$A149,Compras!$F$6:$F$1005,"Efectivo")+SUMIFS('Gastos Fijos'!$D$6:$D$1005,'Gastos Fijos'!$A$6:$A$1005,$A149,'Gastos Fijos'!$E$6:$E$1005,"Efectivo"))</f>
        <v/>
      </c>
      <c r="G149" s="15" t="str">
        <f t="shared" si="7"/>
        <v/>
      </c>
      <c r="H149" s="12"/>
      <c r="I149" s="8" t="str">
        <f t="shared" si="8"/>
        <v/>
      </c>
    </row>
    <row r="150" spans="1:9" x14ac:dyDescent="0.25">
      <c r="A150" s="16"/>
      <c r="B150" s="15" t="str">
        <f>IF($A150="","",SUMIFS(Ventas!$F$6:$F$3005,Ventas!$A$6:$A$3005,$A150,Ventas!$J$6:$J$3005,"Efectivo"))</f>
        <v/>
      </c>
      <c r="C150" s="15" t="str">
        <f>IF($A150="","",SUMIFS(Ventas!$F$6:$F$3005,Ventas!$A$6:$A$3005,$A150,Ventas!$J$6:$J$3005,"&lt;&gt;Efectivo"))</f>
        <v/>
      </c>
      <c r="D150" s="15" t="str">
        <f t="shared" si="6"/>
        <v/>
      </c>
      <c r="E150" s="12"/>
      <c r="F150" s="15" t="str">
        <f>IF($A150="","",SUMIFS(Compras!$E$6:$E$1005,Compras!$A$6:$A$1005,$A150,Compras!$F$6:$F$1005,"Efectivo")+SUMIFS('Gastos Fijos'!$D$6:$D$1005,'Gastos Fijos'!$A$6:$A$1005,$A150,'Gastos Fijos'!$E$6:$E$1005,"Efectivo"))</f>
        <v/>
      </c>
      <c r="G150" s="15" t="str">
        <f t="shared" si="7"/>
        <v/>
      </c>
      <c r="H150" s="12"/>
      <c r="I150" s="8" t="str">
        <f t="shared" si="8"/>
        <v/>
      </c>
    </row>
    <row r="151" spans="1:9" x14ac:dyDescent="0.25">
      <c r="A151" s="16"/>
      <c r="B151" s="15" t="str">
        <f>IF($A151="","",SUMIFS(Ventas!$F$6:$F$3005,Ventas!$A$6:$A$3005,$A151,Ventas!$J$6:$J$3005,"Efectivo"))</f>
        <v/>
      </c>
      <c r="C151" s="15" t="str">
        <f>IF($A151="","",SUMIFS(Ventas!$F$6:$F$3005,Ventas!$A$6:$A$3005,$A151,Ventas!$J$6:$J$3005,"&lt;&gt;Efectivo"))</f>
        <v/>
      </c>
      <c r="D151" s="15" t="str">
        <f t="shared" si="6"/>
        <v/>
      </c>
      <c r="E151" s="12"/>
      <c r="F151" s="15" t="str">
        <f>IF($A151="","",SUMIFS(Compras!$E$6:$E$1005,Compras!$A$6:$A$1005,$A151,Compras!$F$6:$F$1005,"Efectivo")+SUMIFS('Gastos Fijos'!$D$6:$D$1005,'Gastos Fijos'!$A$6:$A$1005,$A151,'Gastos Fijos'!$E$6:$E$1005,"Efectivo"))</f>
        <v/>
      </c>
      <c r="G151" s="15" t="str">
        <f t="shared" si="7"/>
        <v/>
      </c>
      <c r="H151" s="12"/>
      <c r="I151" s="8" t="str">
        <f t="shared" si="8"/>
        <v/>
      </c>
    </row>
    <row r="152" spans="1:9" x14ac:dyDescent="0.25">
      <c r="A152" s="16"/>
      <c r="B152" s="15" t="str">
        <f>IF($A152="","",SUMIFS(Ventas!$F$6:$F$3005,Ventas!$A$6:$A$3005,$A152,Ventas!$J$6:$J$3005,"Efectivo"))</f>
        <v/>
      </c>
      <c r="C152" s="15" t="str">
        <f>IF($A152="","",SUMIFS(Ventas!$F$6:$F$3005,Ventas!$A$6:$A$3005,$A152,Ventas!$J$6:$J$3005,"&lt;&gt;Efectivo"))</f>
        <v/>
      </c>
      <c r="D152" s="15" t="str">
        <f t="shared" si="6"/>
        <v/>
      </c>
      <c r="E152" s="12"/>
      <c r="F152" s="15" t="str">
        <f>IF($A152="","",SUMIFS(Compras!$E$6:$E$1005,Compras!$A$6:$A$1005,$A152,Compras!$F$6:$F$1005,"Efectivo")+SUMIFS('Gastos Fijos'!$D$6:$D$1005,'Gastos Fijos'!$A$6:$A$1005,$A152,'Gastos Fijos'!$E$6:$E$1005,"Efectivo"))</f>
        <v/>
      </c>
      <c r="G152" s="15" t="str">
        <f t="shared" si="7"/>
        <v/>
      </c>
      <c r="H152" s="12"/>
      <c r="I152" s="8" t="str">
        <f t="shared" si="8"/>
        <v/>
      </c>
    </row>
    <row r="153" spans="1:9" x14ac:dyDescent="0.25">
      <c r="A153" s="16"/>
      <c r="B153" s="15" t="str">
        <f>IF($A153="","",SUMIFS(Ventas!$F$6:$F$3005,Ventas!$A$6:$A$3005,$A153,Ventas!$J$6:$J$3005,"Efectivo"))</f>
        <v/>
      </c>
      <c r="C153" s="15" t="str">
        <f>IF($A153="","",SUMIFS(Ventas!$F$6:$F$3005,Ventas!$A$6:$A$3005,$A153,Ventas!$J$6:$J$3005,"&lt;&gt;Efectivo"))</f>
        <v/>
      </c>
      <c r="D153" s="15" t="str">
        <f t="shared" si="6"/>
        <v/>
      </c>
      <c r="E153" s="12"/>
      <c r="F153" s="15" t="str">
        <f>IF($A153="","",SUMIFS(Compras!$E$6:$E$1005,Compras!$A$6:$A$1005,$A153,Compras!$F$6:$F$1005,"Efectivo")+SUMIFS('Gastos Fijos'!$D$6:$D$1005,'Gastos Fijos'!$A$6:$A$1005,$A153,'Gastos Fijos'!$E$6:$E$1005,"Efectivo"))</f>
        <v/>
      </c>
      <c r="G153" s="15" t="str">
        <f t="shared" si="7"/>
        <v/>
      </c>
      <c r="H153" s="12"/>
      <c r="I153" s="8" t="str">
        <f t="shared" si="8"/>
        <v/>
      </c>
    </row>
    <row r="154" spans="1:9" x14ac:dyDescent="0.25">
      <c r="A154" s="16"/>
      <c r="B154" s="15" t="str">
        <f>IF($A154="","",SUMIFS(Ventas!$F$6:$F$3005,Ventas!$A$6:$A$3005,$A154,Ventas!$J$6:$J$3005,"Efectivo"))</f>
        <v/>
      </c>
      <c r="C154" s="15" t="str">
        <f>IF($A154="","",SUMIFS(Ventas!$F$6:$F$3005,Ventas!$A$6:$A$3005,$A154,Ventas!$J$6:$J$3005,"&lt;&gt;Efectivo"))</f>
        <v/>
      </c>
      <c r="D154" s="15" t="str">
        <f t="shared" si="6"/>
        <v/>
      </c>
      <c r="E154" s="12"/>
      <c r="F154" s="15" t="str">
        <f>IF($A154="","",SUMIFS(Compras!$E$6:$E$1005,Compras!$A$6:$A$1005,$A154,Compras!$F$6:$F$1005,"Efectivo")+SUMIFS('Gastos Fijos'!$D$6:$D$1005,'Gastos Fijos'!$A$6:$A$1005,$A154,'Gastos Fijos'!$E$6:$E$1005,"Efectivo"))</f>
        <v/>
      </c>
      <c r="G154" s="15" t="str">
        <f t="shared" si="7"/>
        <v/>
      </c>
      <c r="H154" s="12"/>
      <c r="I154" s="8" t="str">
        <f t="shared" si="8"/>
        <v/>
      </c>
    </row>
    <row r="155" spans="1:9" x14ac:dyDescent="0.25">
      <c r="A155" s="16"/>
      <c r="B155" s="15" t="str">
        <f>IF($A155="","",SUMIFS(Ventas!$F$6:$F$3005,Ventas!$A$6:$A$3005,$A155,Ventas!$J$6:$J$3005,"Efectivo"))</f>
        <v/>
      </c>
      <c r="C155" s="15" t="str">
        <f>IF($A155="","",SUMIFS(Ventas!$F$6:$F$3005,Ventas!$A$6:$A$3005,$A155,Ventas!$J$6:$J$3005,"&lt;&gt;Efectivo"))</f>
        <v/>
      </c>
      <c r="D155" s="15" t="str">
        <f t="shared" si="6"/>
        <v/>
      </c>
      <c r="E155" s="12"/>
      <c r="F155" s="15" t="str">
        <f>IF($A155="","",SUMIFS(Compras!$E$6:$E$1005,Compras!$A$6:$A$1005,$A155,Compras!$F$6:$F$1005,"Efectivo")+SUMIFS('Gastos Fijos'!$D$6:$D$1005,'Gastos Fijos'!$A$6:$A$1005,$A155,'Gastos Fijos'!$E$6:$E$1005,"Efectivo"))</f>
        <v/>
      </c>
      <c r="G155" s="15" t="str">
        <f t="shared" si="7"/>
        <v/>
      </c>
      <c r="H155" s="12"/>
      <c r="I155" s="8" t="str">
        <f t="shared" si="8"/>
        <v/>
      </c>
    </row>
    <row r="156" spans="1:9" x14ac:dyDescent="0.25">
      <c r="A156" s="16"/>
      <c r="B156" s="15" t="str">
        <f>IF($A156="","",SUMIFS(Ventas!$F$6:$F$3005,Ventas!$A$6:$A$3005,$A156,Ventas!$J$6:$J$3005,"Efectivo"))</f>
        <v/>
      </c>
      <c r="C156" s="15" t="str">
        <f>IF($A156="","",SUMIFS(Ventas!$F$6:$F$3005,Ventas!$A$6:$A$3005,$A156,Ventas!$J$6:$J$3005,"&lt;&gt;Efectivo"))</f>
        <v/>
      </c>
      <c r="D156" s="15" t="str">
        <f t="shared" si="6"/>
        <v/>
      </c>
      <c r="E156" s="12"/>
      <c r="F156" s="15" t="str">
        <f>IF($A156="","",SUMIFS(Compras!$E$6:$E$1005,Compras!$A$6:$A$1005,$A156,Compras!$F$6:$F$1005,"Efectivo")+SUMIFS('Gastos Fijos'!$D$6:$D$1005,'Gastos Fijos'!$A$6:$A$1005,$A156,'Gastos Fijos'!$E$6:$E$1005,"Efectivo"))</f>
        <v/>
      </c>
      <c r="G156" s="15" t="str">
        <f t="shared" si="7"/>
        <v/>
      </c>
      <c r="H156" s="12"/>
      <c r="I156" s="8" t="str">
        <f t="shared" si="8"/>
        <v/>
      </c>
    </row>
    <row r="157" spans="1:9" x14ac:dyDescent="0.25">
      <c r="A157" s="16"/>
      <c r="B157" s="15" t="str">
        <f>IF($A157="","",SUMIFS(Ventas!$F$6:$F$3005,Ventas!$A$6:$A$3005,$A157,Ventas!$J$6:$J$3005,"Efectivo"))</f>
        <v/>
      </c>
      <c r="C157" s="15" t="str">
        <f>IF($A157="","",SUMIFS(Ventas!$F$6:$F$3005,Ventas!$A$6:$A$3005,$A157,Ventas!$J$6:$J$3005,"&lt;&gt;Efectivo"))</f>
        <v/>
      </c>
      <c r="D157" s="15" t="str">
        <f t="shared" si="6"/>
        <v/>
      </c>
      <c r="E157" s="12"/>
      <c r="F157" s="15" t="str">
        <f>IF($A157="","",SUMIFS(Compras!$E$6:$E$1005,Compras!$A$6:$A$1005,$A157,Compras!$F$6:$F$1005,"Efectivo")+SUMIFS('Gastos Fijos'!$D$6:$D$1005,'Gastos Fijos'!$A$6:$A$1005,$A157,'Gastos Fijos'!$E$6:$E$1005,"Efectivo"))</f>
        <v/>
      </c>
      <c r="G157" s="15" t="str">
        <f t="shared" si="7"/>
        <v/>
      </c>
      <c r="H157" s="12"/>
      <c r="I157" s="8" t="str">
        <f t="shared" si="8"/>
        <v/>
      </c>
    </row>
    <row r="158" spans="1:9" x14ac:dyDescent="0.25">
      <c r="A158" s="16"/>
      <c r="B158" s="15" t="str">
        <f>IF($A158="","",SUMIFS(Ventas!$F$6:$F$3005,Ventas!$A$6:$A$3005,$A158,Ventas!$J$6:$J$3005,"Efectivo"))</f>
        <v/>
      </c>
      <c r="C158" s="15" t="str">
        <f>IF($A158="","",SUMIFS(Ventas!$F$6:$F$3005,Ventas!$A$6:$A$3005,$A158,Ventas!$J$6:$J$3005,"&lt;&gt;Efectivo"))</f>
        <v/>
      </c>
      <c r="D158" s="15" t="str">
        <f t="shared" si="6"/>
        <v/>
      </c>
      <c r="E158" s="12"/>
      <c r="F158" s="15" t="str">
        <f>IF($A158="","",SUMIFS(Compras!$E$6:$E$1005,Compras!$A$6:$A$1005,$A158,Compras!$F$6:$F$1005,"Efectivo")+SUMIFS('Gastos Fijos'!$D$6:$D$1005,'Gastos Fijos'!$A$6:$A$1005,$A158,'Gastos Fijos'!$E$6:$E$1005,"Efectivo"))</f>
        <v/>
      </c>
      <c r="G158" s="15" t="str">
        <f t="shared" si="7"/>
        <v/>
      </c>
      <c r="H158" s="12"/>
      <c r="I158" s="8" t="str">
        <f t="shared" si="8"/>
        <v/>
      </c>
    </row>
    <row r="159" spans="1:9" x14ac:dyDescent="0.25">
      <c r="A159" s="16"/>
      <c r="B159" s="15" t="str">
        <f>IF($A159="","",SUMIFS(Ventas!$F$6:$F$3005,Ventas!$A$6:$A$3005,$A159,Ventas!$J$6:$J$3005,"Efectivo"))</f>
        <v/>
      </c>
      <c r="C159" s="15" t="str">
        <f>IF($A159="","",SUMIFS(Ventas!$F$6:$F$3005,Ventas!$A$6:$A$3005,$A159,Ventas!$J$6:$J$3005,"&lt;&gt;Efectivo"))</f>
        <v/>
      </c>
      <c r="D159" s="15" t="str">
        <f t="shared" si="6"/>
        <v/>
      </c>
      <c r="E159" s="12"/>
      <c r="F159" s="15" t="str">
        <f>IF($A159="","",SUMIFS(Compras!$E$6:$E$1005,Compras!$A$6:$A$1005,$A159,Compras!$F$6:$F$1005,"Efectivo")+SUMIFS('Gastos Fijos'!$D$6:$D$1005,'Gastos Fijos'!$A$6:$A$1005,$A159,'Gastos Fijos'!$E$6:$E$1005,"Efectivo"))</f>
        <v/>
      </c>
      <c r="G159" s="15" t="str">
        <f t="shared" si="7"/>
        <v/>
      </c>
      <c r="H159" s="12"/>
      <c r="I159" s="8" t="str">
        <f t="shared" si="8"/>
        <v/>
      </c>
    </row>
    <row r="160" spans="1:9" x14ac:dyDescent="0.25">
      <c r="A160" s="16"/>
      <c r="B160" s="15" t="str">
        <f>IF($A160="","",SUMIFS(Ventas!$F$6:$F$3005,Ventas!$A$6:$A$3005,$A160,Ventas!$J$6:$J$3005,"Efectivo"))</f>
        <v/>
      </c>
      <c r="C160" s="15" t="str">
        <f>IF($A160="","",SUMIFS(Ventas!$F$6:$F$3005,Ventas!$A$6:$A$3005,$A160,Ventas!$J$6:$J$3005,"&lt;&gt;Efectivo"))</f>
        <v/>
      </c>
      <c r="D160" s="15" t="str">
        <f t="shared" si="6"/>
        <v/>
      </c>
      <c r="E160" s="12"/>
      <c r="F160" s="15" t="str">
        <f>IF($A160="","",SUMIFS(Compras!$E$6:$E$1005,Compras!$A$6:$A$1005,$A160,Compras!$F$6:$F$1005,"Efectivo")+SUMIFS('Gastos Fijos'!$D$6:$D$1005,'Gastos Fijos'!$A$6:$A$1005,$A160,'Gastos Fijos'!$E$6:$E$1005,"Efectivo"))</f>
        <v/>
      </c>
      <c r="G160" s="15" t="str">
        <f t="shared" si="7"/>
        <v/>
      </c>
      <c r="H160" s="12"/>
      <c r="I160" s="8" t="str">
        <f t="shared" si="8"/>
        <v/>
      </c>
    </row>
    <row r="161" spans="1:9" x14ac:dyDescent="0.25">
      <c r="A161" s="16"/>
      <c r="B161" s="15" t="str">
        <f>IF($A161="","",SUMIFS(Ventas!$F$6:$F$3005,Ventas!$A$6:$A$3005,$A161,Ventas!$J$6:$J$3005,"Efectivo"))</f>
        <v/>
      </c>
      <c r="C161" s="15" t="str">
        <f>IF($A161="","",SUMIFS(Ventas!$F$6:$F$3005,Ventas!$A$6:$A$3005,$A161,Ventas!$J$6:$J$3005,"&lt;&gt;Efectivo"))</f>
        <v/>
      </c>
      <c r="D161" s="15" t="str">
        <f t="shared" si="6"/>
        <v/>
      </c>
      <c r="E161" s="12"/>
      <c r="F161" s="15" t="str">
        <f>IF($A161="","",SUMIFS(Compras!$E$6:$E$1005,Compras!$A$6:$A$1005,$A161,Compras!$F$6:$F$1005,"Efectivo")+SUMIFS('Gastos Fijos'!$D$6:$D$1005,'Gastos Fijos'!$A$6:$A$1005,$A161,'Gastos Fijos'!$E$6:$E$1005,"Efectivo"))</f>
        <v/>
      </c>
      <c r="G161" s="15" t="str">
        <f t="shared" si="7"/>
        <v/>
      </c>
      <c r="H161" s="12"/>
      <c r="I161" s="8" t="str">
        <f t="shared" si="8"/>
        <v/>
      </c>
    </row>
    <row r="162" spans="1:9" x14ac:dyDescent="0.25">
      <c r="A162" s="16"/>
      <c r="B162" s="15" t="str">
        <f>IF($A162="","",SUMIFS(Ventas!$F$6:$F$3005,Ventas!$A$6:$A$3005,$A162,Ventas!$J$6:$J$3005,"Efectivo"))</f>
        <v/>
      </c>
      <c r="C162" s="15" t="str">
        <f>IF($A162="","",SUMIFS(Ventas!$F$6:$F$3005,Ventas!$A$6:$A$3005,$A162,Ventas!$J$6:$J$3005,"&lt;&gt;Efectivo"))</f>
        <v/>
      </c>
      <c r="D162" s="15" t="str">
        <f t="shared" si="6"/>
        <v/>
      </c>
      <c r="E162" s="12"/>
      <c r="F162" s="15" t="str">
        <f>IF($A162="","",SUMIFS(Compras!$E$6:$E$1005,Compras!$A$6:$A$1005,$A162,Compras!$F$6:$F$1005,"Efectivo")+SUMIFS('Gastos Fijos'!$D$6:$D$1005,'Gastos Fijos'!$A$6:$A$1005,$A162,'Gastos Fijos'!$E$6:$E$1005,"Efectivo"))</f>
        <v/>
      </c>
      <c r="G162" s="15" t="str">
        <f t="shared" si="7"/>
        <v/>
      </c>
      <c r="H162" s="12"/>
      <c r="I162" s="8" t="str">
        <f t="shared" si="8"/>
        <v/>
      </c>
    </row>
    <row r="163" spans="1:9" x14ac:dyDescent="0.25">
      <c r="A163" s="16"/>
      <c r="B163" s="15" t="str">
        <f>IF($A163="","",SUMIFS(Ventas!$F$6:$F$3005,Ventas!$A$6:$A$3005,$A163,Ventas!$J$6:$J$3005,"Efectivo"))</f>
        <v/>
      </c>
      <c r="C163" s="15" t="str">
        <f>IF($A163="","",SUMIFS(Ventas!$F$6:$F$3005,Ventas!$A$6:$A$3005,$A163,Ventas!$J$6:$J$3005,"&lt;&gt;Efectivo"))</f>
        <v/>
      </c>
      <c r="D163" s="15" t="str">
        <f t="shared" si="6"/>
        <v/>
      </c>
      <c r="E163" s="12"/>
      <c r="F163" s="15" t="str">
        <f>IF($A163="","",SUMIFS(Compras!$E$6:$E$1005,Compras!$A$6:$A$1005,$A163,Compras!$F$6:$F$1005,"Efectivo")+SUMIFS('Gastos Fijos'!$D$6:$D$1005,'Gastos Fijos'!$A$6:$A$1005,$A163,'Gastos Fijos'!$E$6:$E$1005,"Efectivo"))</f>
        <v/>
      </c>
      <c r="G163" s="15" t="str">
        <f t="shared" si="7"/>
        <v/>
      </c>
      <c r="H163" s="12"/>
      <c r="I163" s="8" t="str">
        <f t="shared" si="8"/>
        <v/>
      </c>
    </row>
    <row r="164" spans="1:9" x14ac:dyDescent="0.25">
      <c r="A164" s="16"/>
      <c r="B164" s="15" t="str">
        <f>IF($A164="","",SUMIFS(Ventas!$F$6:$F$3005,Ventas!$A$6:$A$3005,$A164,Ventas!$J$6:$J$3005,"Efectivo"))</f>
        <v/>
      </c>
      <c r="C164" s="15" t="str">
        <f>IF($A164="","",SUMIFS(Ventas!$F$6:$F$3005,Ventas!$A$6:$A$3005,$A164,Ventas!$J$6:$J$3005,"&lt;&gt;Efectivo"))</f>
        <v/>
      </c>
      <c r="D164" s="15" t="str">
        <f t="shared" si="6"/>
        <v/>
      </c>
      <c r="E164" s="12"/>
      <c r="F164" s="15" t="str">
        <f>IF($A164="","",SUMIFS(Compras!$E$6:$E$1005,Compras!$A$6:$A$1005,$A164,Compras!$F$6:$F$1005,"Efectivo")+SUMIFS('Gastos Fijos'!$D$6:$D$1005,'Gastos Fijos'!$A$6:$A$1005,$A164,'Gastos Fijos'!$E$6:$E$1005,"Efectivo"))</f>
        <v/>
      </c>
      <c r="G164" s="15" t="str">
        <f t="shared" si="7"/>
        <v/>
      </c>
      <c r="H164" s="12"/>
      <c r="I164" s="8" t="str">
        <f t="shared" si="8"/>
        <v/>
      </c>
    </row>
    <row r="165" spans="1:9" x14ac:dyDescent="0.25">
      <c r="A165" s="16"/>
      <c r="B165" s="15" t="str">
        <f>IF($A165="","",SUMIFS(Ventas!$F$6:$F$3005,Ventas!$A$6:$A$3005,$A165,Ventas!$J$6:$J$3005,"Efectivo"))</f>
        <v/>
      </c>
      <c r="C165" s="15" t="str">
        <f>IF($A165="","",SUMIFS(Ventas!$F$6:$F$3005,Ventas!$A$6:$A$3005,$A165,Ventas!$J$6:$J$3005,"&lt;&gt;Efectivo"))</f>
        <v/>
      </c>
      <c r="D165" s="15" t="str">
        <f t="shared" si="6"/>
        <v/>
      </c>
      <c r="E165" s="12"/>
      <c r="F165" s="15" t="str">
        <f>IF($A165="","",SUMIFS(Compras!$E$6:$E$1005,Compras!$A$6:$A$1005,$A165,Compras!$F$6:$F$1005,"Efectivo")+SUMIFS('Gastos Fijos'!$D$6:$D$1005,'Gastos Fijos'!$A$6:$A$1005,$A165,'Gastos Fijos'!$E$6:$E$1005,"Efectivo"))</f>
        <v/>
      </c>
      <c r="G165" s="15" t="str">
        <f t="shared" si="7"/>
        <v/>
      </c>
      <c r="H165" s="12"/>
      <c r="I165" s="8" t="str">
        <f t="shared" si="8"/>
        <v/>
      </c>
    </row>
    <row r="166" spans="1:9" x14ac:dyDescent="0.25">
      <c r="A166" s="16"/>
      <c r="B166" s="15" t="str">
        <f>IF($A166="","",SUMIFS(Ventas!$F$6:$F$3005,Ventas!$A$6:$A$3005,$A166,Ventas!$J$6:$J$3005,"Efectivo"))</f>
        <v/>
      </c>
      <c r="C166" s="15" t="str">
        <f>IF($A166="","",SUMIFS(Ventas!$F$6:$F$3005,Ventas!$A$6:$A$3005,$A166,Ventas!$J$6:$J$3005,"&lt;&gt;Efectivo"))</f>
        <v/>
      </c>
      <c r="D166" s="15" t="str">
        <f t="shared" si="6"/>
        <v/>
      </c>
      <c r="E166" s="12"/>
      <c r="F166" s="15" t="str">
        <f>IF($A166="","",SUMIFS(Compras!$E$6:$E$1005,Compras!$A$6:$A$1005,$A166,Compras!$F$6:$F$1005,"Efectivo")+SUMIFS('Gastos Fijos'!$D$6:$D$1005,'Gastos Fijos'!$A$6:$A$1005,$A166,'Gastos Fijos'!$E$6:$E$1005,"Efectivo"))</f>
        <v/>
      </c>
      <c r="G166" s="15" t="str">
        <f t="shared" si="7"/>
        <v/>
      </c>
      <c r="H166" s="12"/>
      <c r="I166" s="8" t="str">
        <f t="shared" si="8"/>
        <v/>
      </c>
    </row>
    <row r="167" spans="1:9" x14ac:dyDescent="0.25">
      <c r="A167" s="16"/>
      <c r="B167" s="15" t="str">
        <f>IF($A167="","",SUMIFS(Ventas!$F$6:$F$3005,Ventas!$A$6:$A$3005,$A167,Ventas!$J$6:$J$3005,"Efectivo"))</f>
        <v/>
      </c>
      <c r="C167" s="15" t="str">
        <f>IF($A167="","",SUMIFS(Ventas!$F$6:$F$3005,Ventas!$A$6:$A$3005,$A167,Ventas!$J$6:$J$3005,"&lt;&gt;Efectivo"))</f>
        <v/>
      </c>
      <c r="D167" s="15" t="str">
        <f t="shared" si="6"/>
        <v/>
      </c>
      <c r="E167" s="12"/>
      <c r="F167" s="15" t="str">
        <f>IF($A167="","",SUMIFS(Compras!$E$6:$E$1005,Compras!$A$6:$A$1005,$A167,Compras!$F$6:$F$1005,"Efectivo")+SUMIFS('Gastos Fijos'!$D$6:$D$1005,'Gastos Fijos'!$A$6:$A$1005,$A167,'Gastos Fijos'!$E$6:$E$1005,"Efectivo"))</f>
        <v/>
      </c>
      <c r="G167" s="15" t="str">
        <f t="shared" si="7"/>
        <v/>
      </c>
      <c r="H167" s="12"/>
      <c r="I167" s="8" t="str">
        <f t="shared" si="8"/>
        <v/>
      </c>
    </row>
    <row r="168" spans="1:9" x14ac:dyDescent="0.25">
      <c r="A168" s="16"/>
      <c r="B168" s="15" t="str">
        <f>IF($A168="","",SUMIFS(Ventas!$F$6:$F$3005,Ventas!$A$6:$A$3005,$A168,Ventas!$J$6:$J$3005,"Efectivo"))</f>
        <v/>
      </c>
      <c r="C168" s="15" t="str">
        <f>IF($A168="","",SUMIFS(Ventas!$F$6:$F$3005,Ventas!$A$6:$A$3005,$A168,Ventas!$J$6:$J$3005,"&lt;&gt;Efectivo"))</f>
        <v/>
      </c>
      <c r="D168" s="15" t="str">
        <f t="shared" si="6"/>
        <v/>
      </c>
      <c r="E168" s="12"/>
      <c r="F168" s="15" t="str">
        <f>IF($A168="","",SUMIFS(Compras!$E$6:$E$1005,Compras!$A$6:$A$1005,$A168,Compras!$F$6:$F$1005,"Efectivo")+SUMIFS('Gastos Fijos'!$D$6:$D$1005,'Gastos Fijos'!$A$6:$A$1005,$A168,'Gastos Fijos'!$E$6:$E$1005,"Efectivo"))</f>
        <v/>
      </c>
      <c r="G168" s="15" t="str">
        <f t="shared" si="7"/>
        <v/>
      </c>
      <c r="H168" s="12"/>
      <c r="I168" s="8" t="str">
        <f t="shared" si="8"/>
        <v/>
      </c>
    </row>
    <row r="169" spans="1:9" x14ac:dyDescent="0.25">
      <c r="A169" s="16"/>
      <c r="B169" s="15" t="str">
        <f>IF($A169="","",SUMIFS(Ventas!$F$6:$F$3005,Ventas!$A$6:$A$3005,$A169,Ventas!$J$6:$J$3005,"Efectivo"))</f>
        <v/>
      </c>
      <c r="C169" s="15" t="str">
        <f>IF($A169="","",SUMIFS(Ventas!$F$6:$F$3005,Ventas!$A$6:$A$3005,$A169,Ventas!$J$6:$J$3005,"&lt;&gt;Efectivo"))</f>
        <v/>
      </c>
      <c r="D169" s="15" t="str">
        <f t="shared" si="6"/>
        <v/>
      </c>
      <c r="E169" s="12"/>
      <c r="F169" s="15" t="str">
        <f>IF($A169="","",SUMIFS(Compras!$E$6:$E$1005,Compras!$A$6:$A$1005,$A169,Compras!$F$6:$F$1005,"Efectivo")+SUMIFS('Gastos Fijos'!$D$6:$D$1005,'Gastos Fijos'!$A$6:$A$1005,$A169,'Gastos Fijos'!$E$6:$E$1005,"Efectivo"))</f>
        <v/>
      </c>
      <c r="G169" s="15" t="str">
        <f t="shared" si="7"/>
        <v/>
      </c>
      <c r="H169" s="12"/>
      <c r="I169" s="8" t="str">
        <f t="shared" si="8"/>
        <v/>
      </c>
    </row>
    <row r="170" spans="1:9" x14ac:dyDescent="0.25">
      <c r="A170" s="16"/>
      <c r="B170" s="15" t="str">
        <f>IF($A170="","",SUMIFS(Ventas!$F$6:$F$3005,Ventas!$A$6:$A$3005,$A170,Ventas!$J$6:$J$3005,"Efectivo"))</f>
        <v/>
      </c>
      <c r="C170" s="15" t="str">
        <f>IF($A170="","",SUMIFS(Ventas!$F$6:$F$3005,Ventas!$A$6:$A$3005,$A170,Ventas!$J$6:$J$3005,"&lt;&gt;Efectivo"))</f>
        <v/>
      </c>
      <c r="D170" s="15" t="str">
        <f t="shared" si="6"/>
        <v/>
      </c>
      <c r="E170" s="12"/>
      <c r="F170" s="15" t="str">
        <f>IF($A170="","",SUMIFS(Compras!$E$6:$E$1005,Compras!$A$6:$A$1005,$A170,Compras!$F$6:$F$1005,"Efectivo")+SUMIFS('Gastos Fijos'!$D$6:$D$1005,'Gastos Fijos'!$A$6:$A$1005,$A170,'Gastos Fijos'!$E$6:$E$1005,"Efectivo"))</f>
        <v/>
      </c>
      <c r="G170" s="15" t="str">
        <f t="shared" si="7"/>
        <v/>
      </c>
      <c r="H170" s="12"/>
      <c r="I170" s="8" t="str">
        <f t="shared" si="8"/>
        <v/>
      </c>
    </row>
    <row r="171" spans="1:9" x14ac:dyDescent="0.25">
      <c r="A171" s="16"/>
      <c r="B171" s="15" t="str">
        <f>IF($A171="","",SUMIFS(Ventas!$F$6:$F$3005,Ventas!$A$6:$A$3005,$A171,Ventas!$J$6:$J$3005,"Efectivo"))</f>
        <v/>
      </c>
      <c r="C171" s="15" t="str">
        <f>IF($A171="","",SUMIFS(Ventas!$F$6:$F$3005,Ventas!$A$6:$A$3005,$A171,Ventas!$J$6:$J$3005,"&lt;&gt;Efectivo"))</f>
        <v/>
      </c>
      <c r="D171" s="15" t="str">
        <f t="shared" si="6"/>
        <v/>
      </c>
      <c r="E171" s="12"/>
      <c r="F171" s="15" t="str">
        <f>IF($A171="","",SUMIFS(Compras!$E$6:$E$1005,Compras!$A$6:$A$1005,$A171,Compras!$F$6:$F$1005,"Efectivo")+SUMIFS('Gastos Fijos'!$D$6:$D$1005,'Gastos Fijos'!$A$6:$A$1005,$A171,'Gastos Fijos'!$E$6:$E$1005,"Efectivo"))</f>
        <v/>
      </c>
      <c r="G171" s="15" t="str">
        <f t="shared" si="7"/>
        <v/>
      </c>
      <c r="H171" s="12"/>
      <c r="I171" s="8" t="str">
        <f t="shared" si="8"/>
        <v/>
      </c>
    </row>
    <row r="172" spans="1:9" x14ac:dyDescent="0.25">
      <c r="A172" s="16"/>
      <c r="B172" s="15" t="str">
        <f>IF($A172="","",SUMIFS(Ventas!$F$6:$F$3005,Ventas!$A$6:$A$3005,$A172,Ventas!$J$6:$J$3005,"Efectivo"))</f>
        <v/>
      </c>
      <c r="C172" s="15" t="str">
        <f>IF($A172="","",SUMIFS(Ventas!$F$6:$F$3005,Ventas!$A$6:$A$3005,$A172,Ventas!$J$6:$J$3005,"&lt;&gt;Efectivo"))</f>
        <v/>
      </c>
      <c r="D172" s="15" t="str">
        <f t="shared" si="6"/>
        <v/>
      </c>
      <c r="E172" s="12"/>
      <c r="F172" s="15" t="str">
        <f>IF($A172="","",SUMIFS(Compras!$E$6:$E$1005,Compras!$A$6:$A$1005,$A172,Compras!$F$6:$F$1005,"Efectivo")+SUMIFS('Gastos Fijos'!$D$6:$D$1005,'Gastos Fijos'!$A$6:$A$1005,$A172,'Gastos Fijos'!$E$6:$E$1005,"Efectivo"))</f>
        <v/>
      </c>
      <c r="G172" s="15" t="str">
        <f t="shared" si="7"/>
        <v/>
      </c>
      <c r="H172" s="12"/>
      <c r="I172" s="8" t="str">
        <f t="shared" si="8"/>
        <v/>
      </c>
    </row>
    <row r="173" spans="1:9" x14ac:dyDescent="0.25">
      <c r="A173" s="16"/>
      <c r="B173" s="15" t="str">
        <f>IF($A173="","",SUMIFS(Ventas!$F$6:$F$3005,Ventas!$A$6:$A$3005,$A173,Ventas!$J$6:$J$3005,"Efectivo"))</f>
        <v/>
      </c>
      <c r="C173" s="15" t="str">
        <f>IF($A173="","",SUMIFS(Ventas!$F$6:$F$3005,Ventas!$A$6:$A$3005,$A173,Ventas!$J$6:$J$3005,"&lt;&gt;Efectivo"))</f>
        <v/>
      </c>
      <c r="D173" s="15" t="str">
        <f t="shared" si="6"/>
        <v/>
      </c>
      <c r="E173" s="12"/>
      <c r="F173" s="15" t="str">
        <f>IF($A173="","",SUMIFS(Compras!$E$6:$E$1005,Compras!$A$6:$A$1005,$A173,Compras!$F$6:$F$1005,"Efectivo")+SUMIFS('Gastos Fijos'!$D$6:$D$1005,'Gastos Fijos'!$A$6:$A$1005,$A173,'Gastos Fijos'!$E$6:$E$1005,"Efectivo"))</f>
        <v/>
      </c>
      <c r="G173" s="15" t="str">
        <f t="shared" si="7"/>
        <v/>
      </c>
      <c r="H173" s="12"/>
      <c r="I173" s="8" t="str">
        <f t="shared" si="8"/>
        <v/>
      </c>
    </row>
    <row r="174" spans="1:9" x14ac:dyDescent="0.25">
      <c r="A174" s="16"/>
      <c r="B174" s="15" t="str">
        <f>IF($A174="","",SUMIFS(Ventas!$F$6:$F$3005,Ventas!$A$6:$A$3005,$A174,Ventas!$J$6:$J$3005,"Efectivo"))</f>
        <v/>
      </c>
      <c r="C174" s="15" t="str">
        <f>IF($A174="","",SUMIFS(Ventas!$F$6:$F$3005,Ventas!$A$6:$A$3005,$A174,Ventas!$J$6:$J$3005,"&lt;&gt;Efectivo"))</f>
        <v/>
      </c>
      <c r="D174" s="15" t="str">
        <f t="shared" si="6"/>
        <v/>
      </c>
      <c r="E174" s="12"/>
      <c r="F174" s="15" t="str">
        <f>IF($A174="","",SUMIFS(Compras!$E$6:$E$1005,Compras!$A$6:$A$1005,$A174,Compras!$F$6:$F$1005,"Efectivo")+SUMIFS('Gastos Fijos'!$D$6:$D$1005,'Gastos Fijos'!$A$6:$A$1005,$A174,'Gastos Fijos'!$E$6:$E$1005,"Efectivo"))</f>
        <v/>
      </c>
      <c r="G174" s="15" t="str">
        <f t="shared" si="7"/>
        <v/>
      </c>
      <c r="H174" s="12"/>
      <c r="I174" s="8" t="str">
        <f t="shared" si="8"/>
        <v/>
      </c>
    </row>
    <row r="175" spans="1:9" x14ac:dyDescent="0.25">
      <c r="A175" s="16"/>
      <c r="B175" s="15" t="str">
        <f>IF($A175="","",SUMIFS(Ventas!$F$6:$F$3005,Ventas!$A$6:$A$3005,$A175,Ventas!$J$6:$J$3005,"Efectivo"))</f>
        <v/>
      </c>
      <c r="C175" s="15" t="str">
        <f>IF($A175="","",SUMIFS(Ventas!$F$6:$F$3005,Ventas!$A$6:$A$3005,$A175,Ventas!$J$6:$J$3005,"&lt;&gt;Efectivo"))</f>
        <v/>
      </c>
      <c r="D175" s="15" t="str">
        <f t="shared" si="6"/>
        <v/>
      </c>
      <c r="E175" s="12"/>
      <c r="F175" s="15" t="str">
        <f>IF($A175="","",SUMIFS(Compras!$E$6:$E$1005,Compras!$A$6:$A$1005,$A175,Compras!$F$6:$F$1005,"Efectivo")+SUMIFS('Gastos Fijos'!$D$6:$D$1005,'Gastos Fijos'!$A$6:$A$1005,$A175,'Gastos Fijos'!$E$6:$E$1005,"Efectivo"))</f>
        <v/>
      </c>
      <c r="G175" s="15" t="str">
        <f t="shared" si="7"/>
        <v/>
      </c>
      <c r="H175" s="12"/>
      <c r="I175" s="8" t="str">
        <f t="shared" si="8"/>
        <v/>
      </c>
    </row>
    <row r="176" spans="1:9" x14ac:dyDescent="0.25">
      <c r="A176" s="16"/>
      <c r="B176" s="15" t="str">
        <f>IF($A176="","",SUMIFS(Ventas!$F$6:$F$3005,Ventas!$A$6:$A$3005,$A176,Ventas!$J$6:$J$3005,"Efectivo"))</f>
        <v/>
      </c>
      <c r="C176" s="15" t="str">
        <f>IF($A176="","",SUMIFS(Ventas!$F$6:$F$3005,Ventas!$A$6:$A$3005,$A176,Ventas!$J$6:$J$3005,"&lt;&gt;Efectivo"))</f>
        <v/>
      </c>
      <c r="D176" s="15" t="str">
        <f t="shared" si="6"/>
        <v/>
      </c>
      <c r="E176" s="12"/>
      <c r="F176" s="15" t="str">
        <f>IF($A176="","",SUMIFS(Compras!$E$6:$E$1005,Compras!$A$6:$A$1005,$A176,Compras!$F$6:$F$1005,"Efectivo")+SUMIFS('Gastos Fijos'!$D$6:$D$1005,'Gastos Fijos'!$A$6:$A$1005,$A176,'Gastos Fijos'!$E$6:$E$1005,"Efectivo"))</f>
        <v/>
      </c>
      <c r="G176" s="15" t="str">
        <f t="shared" si="7"/>
        <v/>
      </c>
      <c r="H176" s="12"/>
      <c r="I176" s="8" t="str">
        <f t="shared" si="8"/>
        <v/>
      </c>
    </row>
    <row r="177" spans="1:9" x14ac:dyDescent="0.25">
      <c r="A177" s="16"/>
      <c r="B177" s="15" t="str">
        <f>IF($A177="","",SUMIFS(Ventas!$F$6:$F$3005,Ventas!$A$6:$A$3005,$A177,Ventas!$J$6:$J$3005,"Efectivo"))</f>
        <v/>
      </c>
      <c r="C177" s="15" t="str">
        <f>IF($A177="","",SUMIFS(Ventas!$F$6:$F$3005,Ventas!$A$6:$A$3005,$A177,Ventas!$J$6:$J$3005,"&lt;&gt;Efectivo"))</f>
        <v/>
      </c>
      <c r="D177" s="15" t="str">
        <f t="shared" si="6"/>
        <v/>
      </c>
      <c r="E177" s="12"/>
      <c r="F177" s="15" t="str">
        <f>IF($A177="","",SUMIFS(Compras!$E$6:$E$1005,Compras!$A$6:$A$1005,$A177,Compras!$F$6:$F$1005,"Efectivo")+SUMIFS('Gastos Fijos'!$D$6:$D$1005,'Gastos Fijos'!$A$6:$A$1005,$A177,'Gastos Fijos'!$E$6:$E$1005,"Efectivo"))</f>
        <v/>
      </c>
      <c r="G177" s="15" t="str">
        <f t="shared" si="7"/>
        <v/>
      </c>
      <c r="H177" s="12"/>
      <c r="I177" s="8" t="str">
        <f t="shared" si="8"/>
        <v/>
      </c>
    </row>
    <row r="178" spans="1:9" x14ac:dyDescent="0.25">
      <c r="A178" s="16"/>
      <c r="B178" s="15" t="str">
        <f>IF($A178="","",SUMIFS(Ventas!$F$6:$F$3005,Ventas!$A$6:$A$3005,$A178,Ventas!$J$6:$J$3005,"Efectivo"))</f>
        <v/>
      </c>
      <c r="C178" s="15" t="str">
        <f>IF($A178="","",SUMIFS(Ventas!$F$6:$F$3005,Ventas!$A$6:$A$3005,$A178,Ventas!$J$6:$J$3005,"&lt;&gt;Efectivo"))</f>
        <v/>
      </c>
      <c r="D178" s="15" t="str">
        <f t="shared" si="6"/>
        <v/>
      </c>
      <c r="E178" s="12"/>
      <c r="F178" s="15" t="str">
        <f>IF($A178="","",SUMIFS(Compras!$E$6:$E$1005,Compras!$A$6:$A$1005,$A178,Compras!$F$6:$F$1005,"Efectivo")+SUMIFS('Gastos Fijos'!$D$6:$D$1005,'Gastos Fijos'!$A$6:$A$1005,$A178,'Gastos Fijos'!$E$6:$E$1005,"Efectivo"))</f>
        <v/>
      </c>
      <c r="G178" s="15" t="str">
        <f t="shared" si="7"/>
        <v/>
      </c>
      <c r="H178" s="12"/>
      <c r="I178" s="8" t="str">
        <f t="shared" si="8"/>
        <v/>
      </c>
    </row>
    <row r="179" spans="1:9" x14ac:dyDescent="0.25">
      <c r="A179" s="16"/>
      <c r="B179" s="15" t="str">
        <f>IF($A179="","",SUMIFS(Ventas!$F$6:$F$3005,Ventas!$A$6:$A$3005,$A179,Ventas!$J$6:$J$3005,"Efectivo"))</f>
        <v/>
      </c>
      <c r="C179" s="15" t="str">
        <f>IF($A179="","",SUMIFS(Ventas!$F$6:$F$3005,Ventas!$A$6:$A$3005,$A179,Ventas!$J$6:$J$3005,"&lt;&gt;Efectivo"))</f>
        <v/>
      </c>
      <c r="D179" s="15" t="str">
        <f t="shared" si="6"/>
        <v/>
      </c>
      <c r="E179" s="12"/>
      <c r="F179" s="15" t="str">
        <f>IF($A179="","",SUMIFS(Compras!$E$6:$E$1005,Compras!$A$6:$A$1005,$A179,Compras!$F$6:$F$1005,"Efectivo")+SUMIFS('Gastos Fijos'!$D$6:$D$1005,'Gastos Fijos'!$A$6:$A$1005,$A179,'Gastos Fijos'!$E$6:$E$1005,"Efectivo"))</f>
        <v/>
      </c>
      <c r="G179" s="15" t="str">
        <f t="shared" si="7"/>
        <v/>
      </c>
      <c r="H179" s="12"/>
      <c r="I179" s="8" t="str">
        <f t="shared" si="8"/>
        <v/>
      </c>
    </row>
    <row r="180" spans="1:9" x14ac:dyDescent="0.25">
      <c r="A180" s="16"/>
      <c r="B180" s="15" t="str">
        <f>IF($A180="","",SUMIFS(Ventas!$F$6:$F$3005,Ventas!$A$6:$A$3005,$A180,Ventas!$J$6:$J$3005,"Efectivo"))</f>
        <v/>
      </c>
      <c r="C180" s="15" t="str">
        <f>IF($A180="","",SUMIFS(Ventas!$F$6:$F$3005,Ventas!$A$6:$A$3005,$A180,Ventas!$J$6:$J$3005,"&lt;&gt;Efectivo"))</f>
        <v/>
      </c>
      <c r="D180" s="15" t="str">
        <f t="shared" si="6"/>
        <v/>
      </c>
      <c r="E180" s="12"/>
      <c r="F180" s="15" t="str">
        <f>IF($A180="","",SUMIFS(Compras!$E$6:$E$1005,Compras!$A$6:$A$1005,$A180,Compras!$F$6:$F$1005,"Efectivo")+SUMIFS('Gastos Fijos'!$D$6:$D$1005,'Gastos Fijos'!$A$6:$A$1005,$A180,'Gastos Fijos'!$E$6:$E$1005,"Efectivo"))</f>
        <v/>
      </c>
      <c r="G180" s="15" t="str">
        <f t="shared" si="7"/>
        <v/>
      </c>
      <c r="H180" s="12"/>
      <c r="I180" s="8" t="str">
        <f t="shared" si="8"/>
        <v/>
      </c>
    </row>
    <row r="181" spans="1:9" x14ac:dyDescent="0.25">
      <c r="A181" s="16"/>
      <c r="B181" s="15" t="str">
        <f>IF($A181="","",SUMIFS(Ventas!$F$6:$F$3005,Ventas!$A$6:$A$3005,$A181,Ventas!$J$6:$J$3005,"Efectivo"))</f>
        <v/>
      </c>
      <c r="C181" s="15" t="str">
        <f>IF($A181="","",SUMIFS(Ventas!$F$6:$F$3005,Ventas!$A$6:$A$3005,$A181,Ventas!$J$6:$J$3005,"&lt;&gt;Efectivo"))</f>
        <v/>
      </c>
      <c r="D181" s="15" t="str">
        <f t="shared" si="6"/>
        <v/>
      </c>
      <c r="E181" s="12"/>
      <c r="F181" s="15" t="str">
        <f>IF($A181="","",SUMIFS(Compras!$E$6:$E$1005,Compras!$A$6:$A$1005,$A181,Compras!$F$6:$F$1005,"Efectivo")+SUMIFS('Gastos Fijos'!$D$6:$D$1005,'Gastos Fijos'!$A$6:$A$1005,$A181,'Gastos Fijos'!$E$6:$E$1005,"Efectivo"))</f>
        <v/>
      </c>
      <c r="G181" s="15" t="str">
        <f t="shared" si="7"/>
        <v/>
      </c>
      <c r="H181" s="12"/>
      <c r="I181" s="8" t="str">
        <f t="shared" si="8"/>
        <v/>
      </c>
    </row>
    <row r="182" spans="1:9" x14ac:dyDescent="0.25">
      <c r="A182" s="16"/>
      <c r="B182" s="15" t="str">
        <f>IF($A182="","",SUMIFS(Ventas!$F$6:$F$3005,Ventas!$A$6:$A$3005,$A182,Ventas!$J$6:$J$3005,"Efectivo"))</f>
        <v/>
      </c>
      <c r="C182" s="15" t="str">
        <f>IF($A182="","",SUMIFS(Ventas!$F$6:$F$3005,Ventas!$A$6:$A$3005,$A182,Ventas!$J$6:$J$3005,"&lt;&gt;Efectivo"))</f>
        <v/>
      </c>
      <c r="D182" s="15" t="str">
        <f t="shared" si="6"/>
        <v/>
      </c>
      <c r="E182" s="12"/>
      <c r="F182" s="15" t="str">
        <f>IF($A182="","",SUMIFS(Compras!$E$6:$E$1005,Compras!$A$6:$A$1005,$A182,Compras!$F$6:$F$1005,"Efectivo")+SUMIFS('Gastos Fijos'!$D$6:$D$1005,'Gastos Fijos'!$A$6:$A$1005,$A182,'Gastos Fijos'!$E$6:$E$1005,"Efectivo"))</f>
        <v/>
      </c>
      <c r="G182" s="15" t="str">
        <f t="shared" si="7"/>
        <v/>
      </c>
      <c r="H182" s="12"/>
      <c r="I182" s="8" t="str">
        <f t="shared" si="8"/>
        <v/>
      </c>
    </row>
    <row r="183" spans="1:9" x14ac:dyDescent="0.25">
      <c r="A183" s="16"/>
      <c r="B183" s="15" t="str">
        <f>IF($A183="","",SUMIFS(Ventas!$F$6:$F$3005,Ventas!$A$6:$A$3005,$A183,Ventas!$J$6:$J$3005,"Efectivo"))</f>
        <v/>
      </c>
      <c r="C183" s="15" t="str">
        <f>IF($A183="","",SUMIFS(Ventas!$F$6:$F$3005,Ventas!$A$6:$A$3005,$A183,Ventas!$J$6:$J$3005,"&lt;&gt;Efectivo"))</f>
        <v/>
      </c>
      <c r="D183" s="15" t="str">
        <f t="shared" si="6"/>
        <v/>
      </c>
      <c r="E183" s="12"/>
      <c r="F183" s="15" t="str">
        <f>IF($A183="","",SUMIFS(Compras!$E$6:$E$1005,Compras!$A$6:$A$1005,$A183,Compras!$F$6:$F$1005,"Efectivo")+SUMIFS('Gastos Fijos'!$D$6:$D$1005,'Gastos Fijos'!$A$6:$A$1005,$A183,'Gastos Fijos'!$E$6:$E$1005,"Efectivo"))</f>
        <v/>
      </c>
      <c r="G183" s="15" t="str">
        <f t="shared" si="7"/>
        <v/>
      </c>
      <c r="H183" s="12"/>
      <c r="I183" s="8" t="str">
        <f t="shared" si="8"/>
        <v/>
      </c>
    </row>
    <row r="184" spans="1:9" x14ac:dyDescent="0.25">
      <c r="A184" s="16"/>
      <c r="B184" s="15" t="str">
        <f>IF($A184="","",SUMIFS(Ventas!$F$6:$F$3005,Ventas!$A$6:$A$3005,$A184,Ventas!$J$6:$J$3005,"Efectivo"))</f>
        <v/>
      </c>
      <c r="C184" s="15" t="str">
        <f>IF($A184="","",SUMIFS(Ventas!$F$6:$F$3005,Ventas!$A$6:$A$3005,$A184,Ventas!$J$6:$J$3005,"&lt;&gt;Efectivo"))</f>
        <v/>
      </c>
      <c r="D184" s="15" t="str">
        <f t="shared" si="6"/>
        <v/>
      </c>
      <c r="E184" s="12"/>
      <c r="F184" s="15" t="str">
        <f>IF($A184="","",SUMIFS(Compras!$E$6:$E$1005,Compras!$A$6:$A$1005,$A184,Compras!$F$6:$F$1005,"Efectivo")+SUMIFS('Gastos Fijos'!$D$6:$D$1005,'Gastos Fijos'!$A$6:$A$1005,$A184,'Gastos Fijos'!$E$6:$E$1005,"Efectivo"))</f>
        <v/>
      </c>
      <c r="G184" s="15" t="str">
        <f t="shared" si="7"/>
        <v/>
      </c>
      <c r="H184" s="12"/>
      <c r="I184" s="8" t="str">
        <f t="shared" si="8"/>
        <v/>
      </c>
    </row>
    <row r="185" spans="1:9" x14ac:dyDescent="0.25">
      <c r="A185" s="16"/>
      <c r="B185" s="15" t="str">
        <f>IF($A185="","",SUMIFS(Ventas!$F$6:$F$3005,Ventas!$A$6:$A$3005,$A185,Ventas!$J$6:$J$3005,"Efectivo"))</f>
        <v/>
      </c>
      <c r="C185" s="15" t="str">
        <f>IF($A185="","",SUMIFS(Ventas!$F$6:$F$3005,Ventas!$A$6:$A$3005,$A185,Ventas!$J$6:$J$3005,"&lt;&gt;Efectivo"))</f>
        <v/>
      </c>
      <c r="D185" s="15" t="str">
        <f t="shared" si="6"/>
        <v/>
      </c>
      <c r="E185" s="12"/>
      <c r="F185" s="15" t="str">
        <f>IF($A185="","",SUMIFS(Compras!$E$6:$E$1005,Compras!$A$6:$A$1005,$A185,Compras!$F$6:$F$1005,"Efectivo")+SUMIFS('Gastos Fijos'!$D$6:$D$1005,'Gastos Fijos'!$A$6:$A$1005,$A185,'Gastos Fijos'!$E$6:$E$1005,"Efectivo"))</f>
        <v/>
      </c>
      <c r="G185" s="15" t="str">
        <f t="shared" si="7"/>
        <v/>
      </c>
      <c r="H185" s="12"/>
      <c r="I185" s="8" t="str">
        <f t="shared" si="8"/>
        <v/>
      </c>
    </row>
    <row r="186" spans="1:9" x14ac:dyDescent="0.25">
      <c r="A186" s="16"/>
      <c r="B186" s="15" t="str">
        <f>IF($A186="","",SUMIFS(Ventas!$F$6:$F$3005,Ventas!$A$6:$A$3005,$A186,Ventas!$J$6:$J$3005,"Efectivo"))</f>
        <v/>
      </c>
      <c r="C186" s="15" t="str">
        <f>IF($A186="","",SUMIFS(Ventas!$F$6:$F$3005,Ventas!$A$6:$A$3005,$A186,Ventas!$J$6:$J$3005,"&lt;&gt;Efectivo"))</f>
        <v/>
      </c>
      <c r="D186" s="15" t="str">
        <f t="shared" si="6"/>
        <v/>
      </c>
      <c r="E186" s="12"/>
      <c r="F186" s="15" t="str">
        <f>IF($A186="","",SUMIFS(Compras!$E$6:$E$1005,Compras!$A$6:$A$1005,$A186,Compras!$F$6:$F$1005,"Efectivo")+SUMIFS('Gastos Fijos'!$D$6:$D$1005,'Gastos Fijos'!$A$6:$A$1005,$A186,'Gastos Fijos'!$E$6:$E$1005,"Efectivo"))</f>
        <v/>
      </c>
      <c r="G186" s="15" t="str">
        <f t="shared" si="7"/>
        <v/>
      </c>
      <c r="H186" s="12"/>
      <c r="I186" s="8" t="str">
        <f t="shared" si="8"/>
        <v/>
      </c>
    </row>
    <row r="187" spans="1:9" x14ac:dyDescent="0.25">
      <c r="A187" s="16"/>
      <c r="B187" s="15" t="str">
        <f>IF($A187="","",SUMIFS(Ventas!$F$6:$F$3005,Ventas!$A$6:$A$3005,$A187,Ventas!$J$6:$J$3005,"Efectivo"))</f>
        <v/>
      </c>
      <c r="C187" s="15" t="str">
        <f>IF($A187="","",SUMIFS(Ventas!$F$6:$F$3005,Ventas!$A$6:$A$3005,$A187,Ventas!$J$6:$J$3005,"&lt;&gt;Efectivo"))</f>
        <v/>
      </c>
      <c r="D187" s="15" t="str">
        <f t="shared" si="6"/>
        <v/>
      </c>
      <c r="E187" s="12"/>
      <c r="F187" s="15" t="str">
        <f>IF($A187="","",SUMIFS(Compras!$E$6:$E$1005,Compras!$A$6:$A$1005,$A187,Compras!$F$6:$F$1005,"Efectivo")+SUMIFS('Gastos Fijos'!$D$6:$D$1005,'Gastos Fijos'!$A$6:$A$1005,$A187,'Gastos Fijos'!$E$6:$E$1005,"Efectivo"))</f>
        <v/>
      </c>
      <c r="G187" s="15" t="str">
        <f t="shared" si="7"/>
        <v/>
      </c>
      <c r="H187" s="12"/>
      <c r="I187" s="8" t="str">
        <f t="shared" si="8"/>
        <v/>
      </c>
    </row>
    <row r="188" spans="1:9" x14ac:dyDescent="0.25">
      <c r="A188" s="16"/>
      <c r="B188" s="15" t="str">
        <f>IF($A188="","",SUMIFS(Ventas!$F$6:$F$3005,Ventas!$A$6:$A$3005,$A188,Ventas!$J$6:$J$3005,"Efectivo"))</f>
        <v/>
      </c>
      <c r="C188" s="15" t="str">
        <f>IF($A188="","",SUMIFS(Ventas!$F$6:$F$3005,Ventas!$A$6:$A$3005,$A188,Ventas!$J$6:$J$3005,"&lt;&gt;Efectivo"))</f>
        <v/>
      </c>
      <c r="D188" s="15" t="str">
        <f t="shared" si="6"/>
        <v/>
      </c>
      <c r="E188" s="12"/>
      <c r="F188" s="15" t="str">
        <f>IF($A188="","",SUMIFS(Compras!$E$6:$E$1005,Compras!$A$6:$A$1005,$A188,Compras!$F$6:$F$1005,"Efectivo")+SUMIFS('Gastos Fijos'!$D$6:$D$1005,'Gastos Fijos'!$A$6:$A$1005,$A188,'Gastos Fijos'!$E$6:$E$1005,"Efectivo"))</f>
        <v/>
      </c>
      <c r="G188" s="15" t="str">
        <f t="shared" si="7"/>
        <v/>
      </c>
      <c r="H188" s="12"/>
      <c r="I188" s="8" t="str">
        <f t="shared" si="8"/>
        <v/>
      </c>
    </row>
    <row r="189" spans="1:9" x14ac:dyDescent="0.25">
      <c r="A189" s="16"/>
      <c r="B189" s="15" t="str">
        <f>IF($A189="","",SUMIFS(Ventas!$F$6:$F$3005,Ventas!$A$6:$A$3005,$A189,Ventas!$J$6:$J$3005,"Efectivo"))</f>
        <v/>
      </c>
      <c r="C189" s="15" t="str">
        <f>IF($A189="","",SUMIFS(Ventas!$F$6:$F$3005,Ventas!$A$6:$A$3005,$A189,Ventas!$J$6:$J$3005,"&lt;&gt;Efectivo"))</f>
        <v/>
      </c>
      <c r="D189" s="15" t="str">
        <f t="shared" si="6"/>
        <v/>
      </c>
      <c r="E189" s="12"/>
      <c r="F189" s="15" t="str">
        <f>IF($A189="","",SUMIFS(Compras!$E$6:$E$1005,Compras!$A$6:$A$1005,$A189,Compras!$F$6:$F$1005,"Efectivo")+SUMIFS('Gastos Fijos'!$D$6:$D$1005,'Gastos Fijos'!$A$6:$A$1005,$A189,'Gastos Fijos'!$E$6:$E$1005,"Efectivo"))</f>
        <v/>
      </c>
      <c r="G189" s="15" t="str">
        <f t="shared" si="7"/>
        <v/>
      </c>
      <c r="H189" s="12"/>
      <c r="I189" s="8" t="str">
        <f t="shared" si="8"/>
        <v/>
      </c>
    </row>
    <row r="190" spans="1:9" x14ac:dyDescent="0.25">
      <c r="A190" s="16"/>
      <c r="B190" s="15" t="str">
        <f>IF($A190="","",SUMIFS(Ventas!$F$6:$F$3005,Ventas!$A$6:$A$3005,$A190,Ventas!$J$6:$J$3005,"Efectivo"))</f>
        <v/>
      </c>
      <c r="C190" s="15" t="str">
        <f>IF($A190="","",SUMIFS(Ventas!$F$6:$F$3005,Ventas!$A$6:$A$3005,$A190,Ventas!$J$6:$J$3005,"&lt;&gt;Efectivo"))</f>
        <v/>
      </c>
      <c r="D190" s="15" t="str">
        <f t="shared" si="6"/>
        <v/>
      </c>
      <c r="E190" s="12"/>
      <c r="F190" s="15" t="str">
        <f>IF($A190="","",SUMIFS(Compras!$E$6:$E$1005,Compras!$A$6:$A$1005,$A190,Compras!$F$6:$F$1005,"Efectivo")+SUMIFS('Gastos Fijos'!$D$6:$D$1005,'Gastos Fijos'!$A$6:$A$1005,$A190,'Gastos Fijos'!$E$6:$E$1005,"Efectivo"))</f>
        <v/>
      </c>
      <c r="G190" s="15" t="str">
        <f t="shared" si="7"/>
        <v/>
      </c>
      <c r="H190" s="12"/>
      <c r="I190" s="8" t="str">
        <f t="shared" si="8"/>
        <v/>
      </c>
    </row>
    <row r="191" spans="1:9" x14ac:dyDescent="0.25">
      <c r="A191" s="16"/>
      <c r="B191" s="15" t="str">
        <f>IF($A191="","",SUMIFS(Ventas!$F$6:$F$3005,Ventas!$A$6:$A$3005,$A191,Ventas!$J$6:$J$3005,"Efectivo"))</f>
        <v/>
      </c>
      <c r="C191" s="15" t="str">
        <f>IF($A191="","",SUMIFS(Ventas!$F$6:$F$3005,Ventas!$A$6:$A$3005,$A191,Ventas!$J$6:$J$3005,"&lt;&gt;Efectivo"))</f>
        <v/>
      </c>
      <c r="D191" s="15" t="str">
        <f t="shared" si="6"/>
        <v/>
      </c>
      <c r="E191" s="12"/>
      <c r="F191" s="15" t="str">
        <f>IF($A191="","",SUMIFS(Compras!$E$6:$E$1005,Compras!$A$6:$A$1005,$A191,Compras!$F$6:$F$1005,"Efectivo")+SUMIFS('Gastos Fijos'!$D$6:$D$1005,'Gastos Fijos'!$A$6:$A$1005,$A191,'Gastos Fijos'!$E$6:$E$1005,"Efectivo"))</f>
        <v/>
      </c>
      <c r="G191" s="15" t="str">
        <f t="shared" si="7"/>
        <v/>
      </c>
      <c r="H191" s="12"/>
      <c r="I191" s="8" t="str">
        <f t="shared" si="8"/>
        <v/>
      </c>
    </row>
    <row r="192" spans="1:9" x14ac:dyDescent="0.25">
      <c r="A192" s="16"/>
      <c r="B192" s="15" t="str">
        <f>IF($A192="","",SUMIFS(Ventas!$F$6:$F$3005,Ventas!$A$6:$A$3005,$A192,Ventas!$J$6:$J$3005,"Efectivo"))</f>
        <v/>
      </c>
      <c r="C192" s="15" t="str">
        <f>IF($A192="","",SUMIFS(Ventas!$F$6:$F$3005,Ventas!$A$6:$A$3005,$A192,Ventas!$J$6:$J$3005,"&lt;&gt;Efectivo"))</f>
        <v/>
      </c>
      <c r="D192" s="15" t="str">
        <f t="shared" si="6"/>
        <v/>
      </c>
      <c r="E192" s="12"/>
      <c r="F192" s="15" t="str">
        <f>IF($A192="","",SUMIFS(Compras!$E$6:$E$1005,Compras!$A$6:$A$1005,$A192,Compras!$F$6:$F$1005,"Efectivo")+SUMIFS('Gastos Fijos'!$D$6:$D$1005,'Gastos Fijos'!$A$6:$A$1005,$A192,'Gastos Fijos'!$E$6:$E$1005,"Efectivo"))</f>
        <v/>
      </c>
      <c r="G192" s="15" t="str">
        <f t="shared" si="7"/>
        <v/>
      </c>
      <c r="H192" s="12"/>
      <c r="I192" s="8" t="str">
        <f t="shared" si="8"/>
        <v/>
      </c>
    </row>
    <row r="193" spans="1:9" x14ac:dyDescent="0.25">
      <c r="A193" s="16"/>
      <c r="B193" s="15" t="str">
        <f>IF($A193="","",SUMIFS(Ventas!$F$6:$F$3005,Ventas!$A$6:$A$3005,$A193,Ventas!$J$6:$J$3005,"Efectivo"))</f>
        <v/>
      </c>
      <c r="C193" s="15" t="str">
        <f>IF($A193="","",SUMIFS(Ventas!$F$6:$F$3005,Ventas!$A$6:$A$3005,$A193,Ventas!$J$6:$J$3005,"&lt;&gt;Efectivo"))</f>
        <v/>
      </c>
      <c r="D193" s="15" t="str">
        <f t="shared" si="6"/>
        <v/>
      </c>
      <c r="E193" s="12"/>
      <c r="F193" s="15" t="str">
        <f>IF($A193="","",SUMIFS(Compras!$E$6:$E$1005,Compras!$A$6:$A$1005,$A193,Compras!$F$6:$F$1005,"Efectivo")+SUMIFS('Gastos Fijos'!$D$6:$D$1005,'Gastos Fijos'!$A$6:$A$1005,$A193,'Gastos Fijos'!$E$6:$E$1005,"Efectivo"))</f>
        <v/>
      </c>
      <c r="G193" s="15" t="str">
        <f t="shared" si="7"/>
        <v/>
      </c>
      <c r="H193" s="12"/>
      <c r="I193" s="8" t="str">
        <f t="shared" si="8"/>
        <v/>
      </c>
    </row>
    <row r="194" spans="1:9" x14ac:dyDescent="0.25">
      <c r="A194" s="16"/>
      <c r="B194" s="15" t="str">
        <f>IF($A194="","",SUMIFS(Ventas!$F$6:$F$3005,Ventas!$A$6:$A$3005,$A194,Ventas!$J$6:$J$3005,"Efectivo"))</f>
        <v/>
      </c>
      <c r="C194" s="15" t="str">
        <f>IF($A194="","",SUMIFS(Ventas!$F$6:$F$3005,Ventas!$A$6:$A$3005,$A194,Ventas!$J$6:$J$3005,"&lt;&gt;Efectivo"))</f>
        <v/>
      </c>
      <c r="D194" s="15" t="str">
        <f t="shared" si="6"/>
        <v/>
      </c>
      <c r="E194" s="12"/>
      <c r="F194" s="15" t="str">
        <f>IF($A194="","",SUMIFS(Compras!$E$6:$E$1005,Compras!$A$6:$A$1005,$A194,Compras!$F$6:$F$1005,"Efectivo")+SUMIFS('Gastos Fijos'!$D$6:$D$1005,'Gastos Fijos'!$A$6:$A$1005,$A194,'Gastos Fijos'!$E$6:$E$1005,"Efectivo"))</f>
        <v/>
      </c>
      <c r="G194" s="15" t="str">
        <f t="shared" si="7"/>
        <v/>
      </c>
      <c r="H194" s="12"/>
      <c r="I194" s="8" t="str">
        <f t="shared" si="8"/>
        <v/>
      </c>
    </row>
    <row r="195" spans="1:9" x14ac:dyDescent="0.25">
      <c r="A195" s="16"/>
      <c r="B195" s="15" t="str">
        <f>IF($A195="","",SUMIFS(Ventas!$F$6:$F$3005,Ventas!$A$6:$A$3005,$A195,Ventas!$J$6:$J$3005,"Efectivo"))</f>
        <v/>
      </c>
      <c r="C195" s="15" t="str">
        <f>IF($A195="","",SUMIFS(Ventas!$F$6:$F$3005,Ventas!$A$6:$A$3005,$A195,Ventas!$J$6:$J$3005,"&lt;&gt;Efectivo"))</f>
        <v/>
      </c>
      <c r="D195" s="15" t="str">
        <f t="shared" si="6"/>
        <v/>
      </c>
      <c r="E195" s="12"/>
      <c r="F195" s="15" t="str">
        <f>IF($A195="","",SUMIFS(Compras!$E$6:$E$1005,Compras!$A$6:$A$1005,$A195,Compras!$F$6:$F$1005,"Efectivo")+SUMIFS('Gastos Fijos'!$D$6:$D$1005,'Gastos Fijos'!$A$6:$A$1005,$A195,'Gastos Fijos'!$E$6:$E$1005,"Efectivo"))</f>
        <v/>
      </c>
      <c r="G195" s="15" t="str">
        <f t="shared" si="7"/>
        <v/>
      </c>
      <c r="H195" s="12"/>
      <c r="I195" s="8" t="str">
        <f t="shared" si="8"/>
        <v/>
      </c>
    </row>
    <row r="196" spans="1:9" x14ac:dyDescent="0.25">
      <c r="A196" s="16"/>
      <c r="B196" s="15" t="str">
        <f>IF($A196="","",SUMIFS(Ventas!$F$6:$F$3005,Ventas!$A$6:$A$3005,$A196,Ventas!$J$6:$J$3005,"Efectivo"))</f>
        <v/>
      </c>
      <c r="C196" s="15" t="str">
        <f>IF($A196="","",SUMIFS(Ventas!$F$6:$F$3005,Ventas!$A$6:$A$3005,$A196,Ventas!$J$6:$J$3005,"&lt;&gt;Efectivo"))</f>
        <v/>
      </c>
      <c r="D196" s="15" t="str">
        <f t="shared" si="6"/>
        <v/>
      </c>
      <c r="E196" s="12"/>
      <c r="F196" s="15" t="str">
        <f>IF($A196="","",SUMIFS(Compras!$E$6:$E$1005,Compras!$A$6:$A$1005,$A196,Compras!$F$6:$F$1005,"Efectivo")+SUMIFS('Gastos Fijos'!$D$6:$D$1005,'Gastos Fijos'!$A$6:$A$1005,$A196,'Gastos Fijos'!$E$6:$E$1005,"Efectivo"))</f>
        <v/>
      </c>
      <c r="G196" s="15" t="str">
        <f t="shared" si="7"/>
        <v/>
      </c>
      <c r="H196" s="12"/>
      <c r="I196" s="8" t="str">
        <f t="shared" si="8"/>
        <v/>
      </c>
    </row>
    <row r="197" spans="1:9" x14ac:dyDescent="0.25">
      <c r="A197" s="16"/>
      <c r="B197" s="15" t="str">
        <f>IF($A197="","",SUMIFS(Ventas!$F$6:$F$3005,Ventas!$A$6:$A$3005,$A197,Ventas!$J$6:$J$3005,"Efectivo"))</f>
        <v/>
      </c>
      <c r="C197" s="15" t="str">
        <f>IF($A197="","",SUMIFS(Ventas!$F$6:$F$3005,Ventas!$A$6:$A$3005,$A197,Ventas!$J$6:$J$3005,"&lt;&gt;Efectivo"))</f>
        <v/>
      </c>
      <c r="D197" s="15" t="str">
        <f t="shared" si="6"/>
        <v/>
      </c>
      <c r="E197" s="12"/>
      <c r="F197" s="15" t="str">
        <f>IF($A197="","",SUMIFS(Compras!$E$6:$E$1005,Compras!$A$6:$A$1005,$A197,Compras!$F$6:$F$1005,"Efectivo")+SUMIFS('Gastos Fijos'!$D$6:$D$1005,'Gastos Fijos'!$A$6:$A$1005,$A197,'Gastos Fijos'!$E$6:$E$1005,"Efectivo"))</f>
        <v/>
      </c>
      <c r="G197" s="15" t="str">
        <f t="shared" si="7"/>
        <v/>
      </c>
      <c r="H197" s="12"/>
      <c r="I197" s="8" t="str">
        <f t="shared" si="8"/>
        <v/>
      </c>
    </row>
    <row r="198" spans="1:9" x14ac:dyDescent="0.25">
      <c r="A198" s="16"/>
      <c r="B198" s="15" t="str">
        <f>IF($A198="","",SUMIFS(Ventas!$F$6:$F$3005,Ventas!$A$6:$A$3005,$A198,Ventas!$J$6:$J$3005,"Efectivo"))</f>
        <v/>
      </c>
      <c r="C198" s="15" t="str">
        <f>IF($A198="","",SUMIFS(Ventas!$F$6:$F$3005,Ventas!$A$6:$A$3005,$A198,Ventas!$J$6:$J$3005,"&lt;&gt;Efectivo"))</f>
        <v/>
      </c>
      <c r="D198" s="15" t="str">
        <f t="shared" ref="D198:D261" si="9">IF($A198="","",$B198+$C198)</f>
        <v/>
      </c>
      <c r="E198" s="12"/>
      <c r="F198" s="15" t="str">
        <f>IF($A198="","",SUMIFS(Compras!$E$6:$E$1005,Compras!$A$6:$A$1005,$A198,Compras!$F$6:$F$1005,"Efectivo")+SUMIFS('Gastos Fijos'!$D$6:$D$1005,'Gastos Fijos'!$A$6:$A$1005,$A198,'Gastos Fijos'!$E$6:$E$1005,"Efectivo"))</f>
        <v/>
      </c>
      <c r="G198" s="15" t="str">
        <f t="shared" ref="G198:G261" si="10">IF($A198="","",$E198+$B198-$F198)</f>
        <v/>
      </c>
      <c r="H198" s="12"/>
      <c r="I198" s="8" t="str">
        <f t="shared" ref="I198:I261" si="11">IF(OR($A198="",$H198=""),"",$H198-$G198)</f>
        <v/>
      </c>
    </row>
    <row r="199" spans="1:9" x14ac:dyDescent="0.25">
      <c r="A199" s="16"/>
      <c r="B199" s="15" t="str">
        <f>IF($A199="","",SUMIFS(Ventas!$F$6:$F$3005,Ventas!$A$6:$A$3005,$A199,Ventas!$J$6:$J$3005,"Efectivo"))</f>
        <v/>
      </c>
      <c r="C199" s="15" t="str">
        <f>IF($A199="","",SUMIFS(Ventas!$F$6:$F$3005,Ventas!$A$6:$A$3005,$A199,Ventas!$J$6:$J$3005,"&lt;&gt;Efectivo"))</f>
        <v/>
      </c>
      <c r="D199" s="15" t="str">
        <f t="shared" si="9"/>
        <v/>
      </c>
      <c r="E199" s="12"/>
      <c r="F199" s="15" t="str">
        <f>IF($A199="","",SUMIFS(Compras!$E$6:$E$1005,Compras!$A$6:$A$1005,$A199,Compras!$F$6:$F$1005,"Efectivo")+SUMIFS('Gastos Fijos'!$D$6:$D$1005,'Gastos Fijos'!$A$6:$A$1005,$A199,'Gastos Fijos'!$E$6:$E$1005,"Efectivo"))</f>
        <v/>
      </c>
      <c r="G199" s="15" t="str">
        <f t="shared" si="10"/>
        <v/>
      </c>
      <c r="H199" s="12"/>
      <c r="I199" s="8" t="str">
        <f t="shared" si="11"/>
        <v/>
      </c>
    </row>
    <row r="200" spans="1:9" x14ac:dyDescent="0.25">
      <c r="A200" s="16"/>
      <c r="B200" s="15" t="str">
        <f>IF($A200="","",SUMIFS(Ventas!$F$6:$F$3005,Ventas!$A$6:$A$3005,$A200,Ventas!$J$6:$J$3005,"Efectivo"))</f>
        <v/>
      </c>
      <c r="C200" s="15" t="str">
        <f>IF($A200="","",SUMIFS(Ventas!$F$6:$F$3005,Ventas!$A$6:$A$3005,$A200,Ventas!$J$6:$J$3005,"&lt;&gt;Efectivo"))</f>
        <v/>
      </c>
      <c r="D200" s="15" t="str">
        <f t="shared" si="9"/>
        <v/>
      </c>
      <c r="E200" s="12"/>
      <c r="F200" s="15" t="str">
        <f>IF($A200="","",SUMIFS(Compras!$E$6:$E$1005,Compras!$A$6:$A$1005,$A200,Compras!$F$6:$F$1005,"Efectivo")+SUMIFS('Gastos Fijos'!$D$6:$D$1005,'Gastos Fijos'!$A$6:$A$1005,$A200,'Gastos Fijos'!$E$6:$E$1005,"Efectivo"))</f>
        <v/>
      </c>
      <c r="G200" s="15" t="str">
        <f t="shared" si="10"/>
        <v/>
      </c>
      <c r="H200" s="12"/>
      <c r="I200" s="8" t="str">
        <f t="shared" si="11"/>
        <v/>
      </c>
    </row>
    <row r="201" spans="1:9" x14ac:dyDescent="0.25">
      <c r="A201" s="16"/>
      <c r="B201" s="15" t="str">
        <f>IF($A201="","",SUMIFS(Ventas!$F$6:$F$3005,Ventas!$A$6:$A$3005,$A201,Ventas!$J$6:$J$3005,"Efectivo"))</f>
        <v/>
      </c>
      <c r="C201" s="15" t="str">
        <f>IF($A201="","",SUMIFS(Ventas!$F$6:$F$3005,Ventas!$A$6:$A$3005,$A201,Ventas!$J$6:$J$3005,"&lt;&gt;Efectivo"))</f>
        <v/>
      </c>
      <c r="D201" s="15" t="str">
        <f t="shared" si="9"/>
        <v/>
      </c>
      <c r="E201" s="12"/>
      <c r="F201" s="15" t="str">
        <f>IF($A201="","",SUMIFS(Compras!$E$6:$E$1005,Compras!$A$6:$A$1005,$A201,Compras!$F$6:$F$1005,"Efectivo")+SUMIFS('Gastos Fijos'!$D$6:$D$1005,'Gastos Fijos'!$A$6:$A$1005,$A201,'Gastos Fijos'!$E$6:$E$1005,"Efectivo"))</f>
        <v/>
      </c>
      <c r="G201" s="15" t="str">
        <f t="shared" si="10"/>
        <v/>
      </c>
      <c r="H201" s="12"/>
      <c r="I201" s="8" t="str">
        <f t="shared" si="11"/>
        <v/>
      </c>
    </row>
    <row r="202" spans="1:9" x14ac:dyDescent="0.25">
      <c r="A202" s="16"/>
      <c r="B202" s="15" t="str">
        <f>IF($A202="","",SUMIFS(Ventas!$F$6:$F$3005,Ventas!$A$6:$A$3005,$A202,Ventas!$J$6:$J$3005,"Efectivo"))</f>
        <v/>
      </c>
      <c r="C202" s="15" t="str">
        <f>IF($A202="","",SUMIFS(Ventas!$F$6:$F$3005,Ventas!$A$6:$A$3005,$A202,Ventas!$J$6:$J$3005,"&lt;&gt;Efectivo"))</f>
        <v/>
      </c>
      <c r="D202" s="15" t="str">
        <f t="shared" si="9"/>
        <v/>
      </c>
      <c r="E202" s="12"/>
      <c r="F202" s="15" t="str">
        <f>IF($A202="","",SUMIFS(Compras!$E$6:$E$1005,Compras!$A$6:$A$1005,$A202,Compras!$F$6:$F$1005,"Efectivo")+SUMIFS('Gastos Fijos'!$D$6:$D$1005,'Gastos Fijos'!$A$6:$A$1005,$A202,'Gastos Fijos'!$E$6:$E$1005,"Efectivo"))</f>
        <v/>
      </c>
      <c r="G202" s="15" t="str">
        <f t="shared" si="10"/>
        <v/>
      </c>
      <c r="H202" s="12"/>
      <c r="I202" s="8" t="str">
        <f t="shared" si="11"/>
        <v/>
      </c>
    </row>
    <row r="203" spans="1:9" x14ac:dyDescent="0.25">
      <c r="A203" s="16"/>
      <c r="B203" s="15" t="str">
        <f>IF($A203="","",SUMIFS(Ventas!$F$6:$F$3005,Ventas!$A$6:$A$3005,$A203,Ventas!$J$6:$J$3005,"Efectivo"))</f>
        <v/>
      </c>
      <c r="C203" s="15" t="str">
        <f>IF($A203="","",SUMIFS(Ventas!$F$6:$F$3005,Ventas!$A$6:$A$3005,$A203,Ventas!$J$6:$J$3005,"&lt;&gt;Efectivo"))</f>
        <v/>
      </c>
      <c r="D203" s="15" t="str">
        <f t="shared" si="9"/>
        <v/>
      </c>
      <c r="E203" s="12"/>
      <c r="F203" s="15" t="str">
        <f>IF($A203="","",SUMIFS(Compras!$E$6:$E$1005,Compras!$A$6:$A$1005,$A203,Compras!$F$6:$F$1005,"Efectivo")+SUMIFS('Gastos Fijos'!$D$6:$D$1005,'Gastos Fijos'!$A$6:$A$1005,$A203,'Gastos Fijos'!$E$6:$E$1005,"Efectivo"))</f>
        <v/>
      </c>
      <c r="G203" s="15" t="str">
        <f t="shared" si="10"/>
        <v/>
      </c>
      <c r="H203" s="12"/>
      <c r="I203" s="8" t="str">
        <f t="shared" si="11"/>
        <v/>
      </c>
    </row>
    <row r="204" spans="1:9" x14ac:dyDescent="0.25">
      <c r="A204" s="16"/>
      <c r="B204" s="15" t="str">
        <f>IF($A204="","",SUMIFS(Ventas!$F$6:$F$3005,Ventas!$A$6:$A$3005,$A204,Ventas!$J$6:$J$3005,"Efectivo"))</f>
        <v/>
      </c>
      <c r="C204" s="15" t="str">
        <f>IF($A204="","",SUMIFS(Ventas!$F$6:$F$3005,Ventas!$A$6:$A$3005,$A204,Ventas!$J$6:$J$3005,"&lt;&gt;Efectivo"))</f>
        <v/>
      </c>
      <c r="D204" s="15" t="str">
        <f t="shared" si="9"/>
        <v/>
      </c>
      <c r="E204" s="12"/>
      <c r="F204" s="15" t="str">
        <f>IF($A204="","",SUMIFS(Compras!$E$6:$E$1005,Compras!$A$6:$A$1005,$A204,Compras!$F$6:$F$1005,"Efectivo")+SUMIFS('Gastos Fijos'!$D$6:$D$1005,'Gastos Fijos'!$A$6:$A$1005,$A204,'Gastos Fijos'!$E$6:$E$1005,"Efectivo"))</f>
        <v/>
      </c>
      <c r="G204" s="15" t="str">
        <f t="shared" si="10"/>
        <v/>
      </c>
      <c r="H204" s="12"/>
      <c r="I204" s="8" t="str">
        <f t="shared" si="11"/>
        <v/>
      </c>
    </row>
    <row r="205" spans="1:9" x14ac:dyDescent="0.25">
      <c r="A205" s="16"/>
      <c r="B205" s="15" t="str">
        <f>IF($A205="","",SUMIFS(Ventas!$F$6:$F$3005,Ventas!$A$6:$A$3005,$A205,Ventas!$J$6:$J$3005,"Efectivo"))</f>
        <v/>
      </c>
      <c r="C205" s="15" t="str">
        <f>IF($A205="","",SUMIFS(Ventas!$F$6:$F$3005,Ventas!$A$6:$A$3005,$A205,Ventas!$J$6:$J$3005,"&lt;&gt;Efectivo"))</f>
        <v/>
      </c>
      <c r="D205" s="15" t="str">
        <f t="shared" si="9"/>
        <v/>
      </c>
      <c r="E205" s="12"/>
      <c r="F205" s="15" t="str">
        <f>IF($A205="","",SUMIFS(Compras!$E$6:$E$1005,Compras!$A$6:$A$1005,$A205,Compras!$F$6:$F$1005,"Efectivo")+SUMIFS('Gastos Fijos'!$D$6:$D$1005,'Gastos Fijos'!$A$6:$A$1005,$A205,'Gastos Fijos'!$E$6:$E$1005,"Efectivo"))</f>
        <v/>
      </c>
      <c r="G205" s="15" t="str">
        <f t="shared" si="10"/>
        <v/>
      </c>
      <c r="H205" s="12"/>
      <c r="I205" s="8" t="str">
        <f t="shared" si="11"/>
        <v/>
      </c>
    </row>
    <row r="206" spans="1:9" x14ac:dyDescent="0.25">
      <c r="A206" s="16"/>
      <c r="B206" s="15" t="str">
        <f>IF($A206="","",SUMIFS(Ventas!$F$6:$F$3005,Ventas!$A$6:$A$3005,$A206,Ventas!$J$6:$J$3005,"Efectivo"))</f>
        <v/>
      </c>
      <c r="C206" s="15" t="str">
        <f>IF($A206="","",SUMIFS(Ventas!$F$6:$F$3005,Ventas!$A$6:$A$3005,$A206,Ventas!$J$6:$J$3005,"&lt;&gt;Efectivo"))</f>
        <v/>
      </c>
      <c r="D206" s="15" t="str">
        <f t="shared" si="9"/>
        <v/>
      </c>
      <c r="E206" s="12"/>
      <c r="F206" s="15" t="str">
        <f>IF($A206="","",SUMIFS(Compras!$E$6:$E$1005,Compras!$A$6:$A$1005,$A206,Compras!$F$6:$F$1005,"Efectivo")+SUMIFS('Gastos Fijos'!$D$6:$D$1005,'Gastos Fijos'!$A$6:$A$1005,$A206,'Gastos Fijos'!$E$6:$E$1005,"Efectivo"))</f>
        <v/>
      </c>
      <c r="G206" s="15" t="str">
        <f t="shared" si="10"/>
        <v/>
      </c>
      <c r="H206" s="12"/>
      <c r="I206" s="8" t="str">
        <f t="shared" si="11"/>
        <v/>
      </c>
    </row>
    <row r="207" spans="1:9" x14ac:dyDescent="0.25">
      <c r="A207" s="16"/>
      <c r="B207" s="15" t="str">
        <f>IF($A207="","",SUMIFS(Ventas!$F$6:$F$3005,Ventas!$A$6:$A$3005,$A207,Ventas!$J$6:$J$3005,"Efectivo"))</f>
        <v/>
      </c>
      <c r="C207" s="15" t="str">
        <f>IF($A207="","",SUMIFS(Ventas!$F$6:$F$3005,Ventas!$A$6:$A$3005,$A207,Ventas!$J$6:$J$3005,"&lt;&gt;Efectivo"))</f>
        <v/>
      </c>
      <c r="D207" s="15" t="str">
        <f t="shared" si="9"/>
        <v/>
      </c>
      <c r="E207" s="12"/>
      <c r="F207" s="15" t="str">
        <f>IF($A207="","",SUMIFS(Compras!$E$6:$E$1005,Compras!$A$6:$A$1005,$A207,Compras!$F$6:$F$1005,"Efectivo")+SUMIFS('Gastos Fijos'!$D$6:$D$1005,'Gastos Fijos'!$A$6:$A$1005,$A207,'Gastos Fijos'!$E$6:$E$1005,"Efectivo"))</f>
        <v/>
      </c>
      <c r="G207" s="15" t="str">
        <f t="shared" si="10"/>
        <v/>
      </c>
      <c r="H207" s="12"/>
      <c r="I207" s="8" t="str">
        <f t="shared" si="11"/>
        <v/>
      </c>
    </row>
    <row r="208" spans="1:9" x14ac:dyDescent="0.25">
      <c r="A208" s="16"/>
      <c r="B208" s="15" t="str">
        <f>IF($A208="","",SUMIFS(Ventas!$F$6:$F$3005,Ventas!$A$6:$A$3005,$A208,Ventas!$J$6:$J$3005,"Efectivo"))</f>
        <v/>
      </c>
      <c r="C208" s="15" t="str">
        <f>IF($A208="","",SUMIFS(Ventas!$F$6:$F$3005,Ventas!$A$6:$A$3005,$A208,Ventas!$J$6:$J$3005,"&lt;&gt;Efectivo"))</f>
        <v/>
      </c>
      <c r="D208" s="15" t="str">
        <f t="shared" si="9"/>
        <v/>
      </c>
      <c r="E208" s="12"/>
      <c r="F208" s="15" t="str">
        <f>IF($A208="","",SUMIFS(Compras!$E$6:$E$1005,Compras!$A$6:$A$1005,$A208,Compras!$F$6:$F$1005,"Efectivo")+SUMIFS('Gastos Fijos'!$D$6:$D$1005,'Gastos Fijos'!$A$6:$A$1005,$A208,'Gastos Fijos'!$E$6:$E$1005,"Efectivo"))</f>
        <v/>
      </c>
      <c r="G208" s="15" t="str">
        <f t="shared" si="10"/>
        <v/>
      </c>
      <c r="H208" s="12"/>
      <c r="I208" s="8" t="str">
        <f t="shared" si="11"/>
        <v/>
      </c>
    </row>
    <row r="209" spans="1:9" x14ac:dyDescent="0.25">
      <c r="A209" s="16"/>
      <c r="B209" s="15" t="str">
        <f>IF($A209="","",SUMIFS(Ventas!$F$6:$F$3005,Ventas!$A$6:$A$3005,$A209,Ventas!$J$6:$J$3005,"Efectivo"))</f>
        <v/>
      </c>
      <c r="C209" s="15" t="str">
        <f>IF($A209="","",SUMIFS(Ventas!$F$6:$F$3005,Ventas!$A$6:$A$3005,$A209,Ventas!$J$6:$J$3005,"&lt;&gt;Efectivo"))</f>
        <v/>
      </c>
      <c r="D209" s="15" t="str">
        <f t="shared" si="9"/>
        <v/>
      </c>
      <c r="E209" s="12"/>
      <c r="F209" s="15" t="str">
        <f>IF($A209="","",SUMIFS(Compras!$E$6:$E$1005,Compras!$A$6:$A$1005,$A209,Compras!$F$6:$F$1005,"Efectivo")+SUMIFS('Gastos Fijos'!$D$6:$D$1005,'Gastos Fijos'!$A$6:$A$1005,$A209,'Gastos Fijos'!$E$6:$E$1005,"Efectivo"))</f>
        <v/>
      </c>
      <c r="G209" s="15" t="str">
        <f t="shared" si="10"/>
        <v/>
      </c>
      <c r="H209" s="12"/>
      <c r="I209" s="8" t="str">
        <f t="shared" si="11"/>
        <v/>
      </c>
    </row>
    <row r="210" spans="1:9" x14ac:dyDescent="0.25">
      <c r="A210" s="16"/>
      <c r="B210" s="15" t="str">
        <f>IF($A210="","",SUMIFS(Ventas!$F$6:$F$3005,Ventas!$A$6:$A$3005,$A210,Ventas!$J$6:$J$3005,"Efectivo"))</f>
        <v/>
      </c>
      <c r="C210" s="15" t="str">
        <f>IF($A210="","",SUMIFS(Ventas!$F$6:$F$3005,Ventas!$A$6:$A$3005,$A210,Ventas!$J$6:$J$3005,"&lt;&gt;Efectivo"))</f>
        <v/>
      </c>
      <c r="D210" s="15" t="str">
        <f t="shared" si="9"/>
        <v/>
      </c>
      <c r="E210" s="12"/>
      <c r="F210" s="15" t="str">
        <f>IF($A210="","",SUMIFS(Compras!$E$6:$E$1005,Compras!$A$6:$A$1005,$A210,Compras!$F$6:$F$1005,"Efectivo")+SUMIFS('Gastos Fijos'!$D$6:$D$1005,'Gastos Fijos'!$A$6:$A$1005,$A210,'Gastos Fijos'!$E$6:$E$1005,"Efectivo"))</f>
        <v/>
      </c>
      <c r="G210" s="15" t="str">
        <f t="shared" si="10"/>
        <v/>
      </c>
      <c r="H210" s="12"/>
      <c r="I210" s="8" t="str">
        <f t="shared" si="11"/>
        <v/>
      </c>
    </row>
    <row r="211" spans="1:9" x14ac:dyDescent="0.25">
      <c r="A211" s="16"/>
      <c r="B211" s="15" t="str">
        <f>IF($A211="","",SUMIFS(Ventas!$F$6:$F$3005,Ventas!$A$6:$A$3005,$A211,Ventas!$J$6:$J$3005,"Efectivo"))</f>
        <v/>
      </c>
      <c r="C211" s="15" t="str">
        <f>IF($A211="","",SUMIFS(Ventas!$F$6:$F$3005,Ventas!$A$6:$A$3005,$A211,Ventas!$J$6:$J$3005,"&lt;&gt;Efectivo"))</f>
        <v/>
      </c>
      <c r="D211" s="15" t="str">
        <f t="shared" si="9"/>
        <v/>
      </c>
      <c r="E211" s="12"/>
      <c r="F211" s="15" t="str">
        <f>IF($A211="","",SUMIFS(Compras!$E$6:$E$1005,Compras!$A$6:$A$1005,$A211,Compras!$F$6:$F$1005,"Efectivo")+SUMIFS('Gastos Fijos'!$D$6:$D$1005,'Gastos Fijos'!$A$6:$A$1005,$A211,'Gastos Fijos'!$E$6:$E$1005,"Efectivo"))</f>
        <v/>
      </c>
      <c r="G211" s="15" t="str">
        <f t="shared" si="10"/>
        <v/>
      </c>
      <c r="H211" s="12"/>
      <c r="I211" s="8" t="str">
        <f t="shared" si="11"/>
        <v/>
      </c>
    </row>
    <row r="212" spans="1:9" x14ac:dyDescent="0.25">
      <c r="A212" s="16"/>
      <c r="B212" s="15" t="str">
        <f>IF($A212="","",SUMIFS(Ventas!$F$6:$F$3005,Ventas!$A$6:$A$3005,$A212,Ventas!$J$6:$J$3005,"Efectivo"))</f>
        <v/>
      </c>
      <c r="C212" s="15" t="str">
        <f>IF($A212="","",SUMIFS(Ventas!$F$6:$F$3005,Ventas!$A$6:$A$3005,$A212,Ventas!$J$6:$J$3005,"&lt;&gt;Efectivo"))</f>
        <v/>
      </c>
      <c r="D212" s="15" t="str">
        <f t="shared" si="9"/>
        <v/>
      </c>
      <c r="E212" s="12"/>
      <c r="F212" s="15" t="str">
        <f>IF($A212="","",SUMIFS(Compras!$E$6:$E$1005,Compras!$A$6:$A$1005,$A212,Compras!$F$6:$F$1005,"Efectivo")+SUMIFS('Gastos Fijos'!$D$6:$D$1005,'Gastos Fijos'!$A$6:$A$1005,$A212,'Gastos Fijos'!$E$6:$E$1005,"Efectivo"))</f>
        <v/>
      </c>
      <c r="G212" s="15" t="str">
        <f t="shared" si="10"/>
        <v/>
      </c>
      <c r="H212" s="12"/>
      <c r="I212" s="8" t="str">
        <f t="shared" si="11"/>
        <v/>
      </c>
    </row>
    <row r="213" spans="1:9" x14ac:dyDescent="0.25">
      <c r="A213" s="16"/>
      <c r="B213" s="15" t="str">
        <f>IF($A213="","",SUMIFS(Ventas!$F$6:$F$3005,Ventas!$A$6:$A$3005,$A213,Ventas!$J$6:$J$3005,"Efectivo"))</f>
        <v/>
      </c>
      <c r="C213" s="15" t="str">
        <f>IF($A213="","",SUMIFS(Ventas!$F$6:$F$3005,Ventas!$A$6:$A$3005,$A213,Ventas!$J$6:$J$3005,"&lt;&gt;Efectivo"))</f>
        <v/>
      </c>
      <c r="D213" s="15" t="str">
        <f t="shared" si="9"/>
        <v/>
      </c>
      <c r="E213" s="12"/>
      <c r="F213" s="15" t="str">
        <f>IF($A213="","",SUMIFS(Compras!$E$6:$E$1005,Compras!$A$6:$A$1005,$A213,Compras!$F$6:$F$1005,"Efectivo")+SUMIFS('Gastos Fijos'!$D$6:$D$1005,'Gastos Fijos'!$A$6:$A$1005,$A213,'Gastos Fijos'!$E$6:$E$1005,"Efectivo"))</f>
        <v/>
      </c>
      <c r="G213" s="15" t="str">
        <f t="shared" si="10"/>
        <v/>
      </c>
      <c r="H213" s="12"/>
      <c r="I213" s="8" t="str">
        <f t="shared" si="11"/>
        <v/>
      </c>
    </row>
    <row r="214" spans="1:9" x14ac:dyDescent="0.25">
      <c r="A214" s="16"/>
      <c r="B214" s="15" t="str">
        <f>IF($A214="","",SUMIFS(Ventas!$F$6:$F$3005,Ventas!$A$6:$A$3005,$A214,Ventas!$J$6:$J$3005,"Efectivo"))</f>
        <v/>
      </c>
      <c r="C214" s="15" t="str">
        <f>IF($A214="","",SUMIFS(Ventas!$F$6:$F$3005,Ventas!$A$6:$A$3005,$A214,Ventas!$J$6:$J$3005,"&lt;&gt;Efectivo"))</f>
        <v/>
      </c>
      <c r="D214" s="15" t="str">
        <f t="shared" si="9"/>
        <v/>
      </c>
      <c r="E214" s="12"/>
      <c r="F214" s="15" t="str">
        <f>IF($A214="","",SUMIFS(Compras!$E$6:$E$1005,Compras!$A$6:$A$1005,$A214,Compras!$F$6:$F$1005,"Efectivo")+SUMIFS('Gastos Fijos'!$D$6:$D$1005,'Gastos Fijos'!$A$6:$A$1005,$A214,'Gastos Fijos'!$E$6:$E$1005,"Efectivo"))</f>
        <v/>
      </c>
      <c r="G214" s="15" t="str">
        <f t="shared" si="10"/>
        <v/>
      </c>
      <c r="H214" s="12"/>
      <c r="I214" s="8" t="str">
        <f t="shared" si="11"/>
        <v/>
      </c>
    </row>
    <row r="215" spans="1:9" x14ac:dyDescent="0.25">
      <c r="A215" s="16"/>
      <c r="B215" s="15" t="str">
        <f>IF($A215="","",SUMIFS(Ventas!$F$6:$F$3005,Ventas!$A$6:$A$3005,$A215,Ventas!$J$6:$J$3005,"Efectivo"))</f>
        <v/>
      </c>
      <c r="C215" s="15" t="str">
        <f>IF($A215="","",SUMIFS(Ventas!$F$6:$F$3005,Ventas!$A$6:$A$3005,$A215,Ventas!$J$6:$J$3005,"&lt;&gt;Efectivo"))</f>
        <v/>
      </c>
      <c r="D215" s="15" t="str">
        <f t="shared" si="9"/>
        <v/>
      </c>
      <c r="E215" s="12"/>
      <c r="F215" s="15" t="str">
        <f>IF($A215="","",SUMIFS(Compras!$E$6:$E$1005,Compras!$A$6:$A$1005,$A215,Compras!$F$6:$F$1005,"Efectivo")+SUMIFS('Gastos Fijos'!$D$6:$D$1005,'Gastos Fijos'!$A$6:$A$1005,$A215,'Gastos Fijos'!$E$6:$E$1005,"Efectivo"))</f>
        <v/>
      </c>
      <c r="G215" s="15" t="str">
        <f t="shared" si="10"/>
        <v/>
      </c>
      <c r="H215" s="12"/>
      <c r="I215" s="8" t="str">
        <f t="shared" si="11"/>
        <v/>
      </c>
    </row>
    <row r="216" spans="1:9" x14ac:dyDescent="0.25">
      <c r="A216" s="16"/>
      <c r="B216" s="15" t="str">
        <f>IF($A216="","",SUMIFS(Ventas!$F$6:$F$3005,Ventas!$A$6:$A$3005,$A216,Ventas!$J$6:$J$3005,"Efectivo"))</f>
        <v/>
      </c>
      <c r="C216" s="15" t="str">
        <f>IF($A216="","",SUMIFS(Ventas!$F$6:$F$3005,Ventas!$A$6:$A$3005,$A216,Ventas!$J$6:$J$3005,"&lt;&gt;Efectivo"))</f>
        <v/>
      </c>
      <c r="D216" s="15" t="str">
        <f t="shared" si="9"/>
        <v/>
      </c>
      <c r="E216" s="12"/>
      <c r="F216" s="15" t="str">
        <f>IF($A216="","",SUMIFS(Compras!$E$6:$E$1005,Compras!$A$6:$A$1005,$A216,Compras!$F$6:$F$1005,"Efectivo")+SUMIFS('Gastos Fijos'!$D$6:$D$1005,'Gastos Fijos'!$A$6:$A$1005,$A216,'Gastos Fijos'!$E$6:$E$1005,"Efectivo"))</f>
        <v/>
      </c>
      <c r="G216" s="15" t="str">
        <f t="shared" si="10"/>
        <v/>
      </c>
      <c r="H216" s="12"/>
      <c r="I216" s="8" t="str">
        <f t="shared" si="11"/>
        <v/>
      </c>
    </row>
    <row r="217" spans="1:9" x14ac:dyDescent="0.25">
      <c r="A217" s="16"/>
      <c r="B217" s="15" t="str">
        <f>IF($A217="","",SUMIFS(Ventas!$F$6:$F$3005,Ventas!$A$6:$A$3005,$A217,Ventas!$J$6:$J$3005,"Efectivo"))</f>
        <v/>
      </c>
      <c r="C217" s="15" t="str">
        <f>IF($A217="","",SUMIFS(Ventas!$F$6:$F$3005,Ventas!$A$6:$A$3005,$A217,Ventas!$J$6:$J$3005,"&lt;&gt;Efectivo"))</f>
        <v/>
      </c>
      <c r="D217" s="15" t="str">
        <f t="shared" si="9"/>
        <v/>
      </c>
      <c r="E217" s="12"/>
      <c r="F217" s="15" t="str">
        <f>IF($A217="","",SUMIFS(Compras!$E$6:$E$1005,Compras!$A$6:$A$1005,$A217,Compras!$F$6:$F$1005,"Efectivo")+SUMIFS('Gastos Fijos'!$D$6:$D$1005,'Gastos Fijos'!$A$6:$A$1005,$A217,'Gastos Fijos'!$E$6:$E$1005,"Efectivo"))</f>
        <v/>
      </c>
      <c r="G217" s="15" t="str">
        <f t="shared" si="10"/>
        <v/>
      </c>
      <c r="H217" s="12"/>
      <c r="I217" s="8" t="str">
        <f t="shared" si="11"/>
        <v/>
      </c>
    </row>
    <row r="218" spans="1:9" x14ac:dyDescent="0.25">
      <c r="A218" s="16"/>
      <c r="B218" s="15" t="str">
        <f>IF($A218="","",SUMIFS(Ventas!$F$6:$F$3005,Ventas!$A$6:$A$3005,$A218,Ventas!$J$6:$J$3005,"Efectivo"))</f>
        <v/>
      </c>
      <c r="C218" s="15" t="str">
        <f>IF($A218="","",SUMIFS(Ventas!$F$6:$F$3005,Ventas!$A$6:$A$3005,$A218,Ventas!$J$6:$J$3005,"&lt;&gt;Efectivo"))</f>
        <v/>
      </c>
      <c r="D218" s="15" t="str">
        <f t="shared" si="9"/>
        <v/>
      </c>
      <c r="E218" s="12"/>
      <c r="F218" s="15" t="str">
        <f>IF($A218="","",SUMIFS(Compras!$E$6:$E$1005,Compras!$A$6:$A$1005,$A218,Compras!$F$6:$F$1005,"Efectivo")+SUMIFS('Gastos Fijos'!$D$6:$D$1005,'Gastos Fijos'!$A$6:$A$1005,$A218,'Gastos Fijos'!$E$6:$E$1005,"Efectivo"))</f>
        <v/>
      </c>
      <c r="G218" s="15" t="str">
        <f t="shared" si="10"/>
        <v/>
      </c>
      <c r="H218" s="12"/>
      <c r="I218" s="8" t="str">
        <f t="shared" si="11"/>
        <v/>
      </c>
    </row>
    <row r="219" spans="1:9" x14ac:dyDescent="0.25">
      <c r="A219" s="16"/>
      <c r="B219" s="15" t="str">
        <f>IF($A219="","",SUMIFS(Ventas!$F$6:$F$3005,Ventas!$A$6:$A$3005,$A219,Ventas!$J$6:$J$3005,"Efectivo"))</f>
        <v/>
      </c>
      <c r="C219" s="15" t="str">
        <f>IF($A219="","",SUMIFS(Ventas!$F$6:$F$3005,Ventas!$A$6:$A$3005,$A219,Ventas!$J$6:$J$3005,"&lt;&gt;Efectivo"))</f>
        <v/>
      </c>
      <c r="D219" s="15" t="str">
        <f t="shared" si="9"/>
        <v/>
      </c>
      <c r="E219" s="12"/>
      <c r="F219" s="15" t="str">
        <f>IF($A219="","",SUMIFS(Compras!$E$6:$E$1005,Compras!$A$6:$A$1005,$A219,Compras!$F$6:$F$1005,"Efectivo")+SUMIFS('Gastos Fijos'!$D$6:$D$1005,'Gastos Fijos'!$A$6:$A$1005,$A219,'Gastos Fijos'!$E$6:$E$1005,"Efectivo"))</f>
        <v/>
      </c>
      <c r="G219" s="15" t="str">
        <f t="shared" si="10"/>
        <v/>
      </c>
      <c r="H219" s="12"/>
      <c r="I219" s="8" t="str">
        <f t="shared" si="11"/>
        <v/>
      </c>
    </row>
    <row r="220" spans="1:9" x14ac:dyDescent="0.25">
      <c r="A220" s="16"/>
      <c r="B220" s="15" t="str">
        <f>IF($A220="","",SUMIFS(Ventas!$F$6:$F$3005,Ventas!$A$6:$A$3005,$A220,Ventas!$J$6:$J$3005,"Efectivo"))</f>
        <v/>
      </c>
      <c r="C220" s="15" t="str">
        <f>IF($A220="","",SUMIFS(Ventas!$F$6:$F$3005,Ventas!$A$6:$A$3005,$A220,Ventas!$J$6:$J$3005,"&lt;&gt;Efectivo"))</f>
        <v/>
      </c>
      <c r="D220" s="15" t="str">
        <f t="shared" si="9"/>
        <v/>
      </c>
      <c r="E220" s="12"/>
      <c r="F220" s="15" t="str">
        <f>IF($A220="","",SUMIFS(Compras!$E$6:$E$1005,Compras!$A$6:$A$1005,$A220,Compras!$F$6:$F$1005,"Efectivo")+SUMIFS('Gastos Fijos'!$D$6:$D$1005,'Gastos Fijos'!$A$6:$A$1005,$A220,'Gastos Fijos'!$E$6:$E$1005,"Efectivo"))</f>
        <v/>
      </c>
      <c r="G220" s="15" t="str">
        <f t="shared" si="10"/>
        <v/>
      </c>
      <c r="H220" s="12"/>
      <c r="I220" s="8" t="str">
        <f t="shared" si="11"/>
        <v/>
      </c>
    </row>
    <row r="221" spans="1:9" x14ac:dyDescent="0.25">
      <c r="A221" s="16"/>
      <c r="B221" s="15" t="str">
        <f>IF($A221="","",SUMIFS(Ventas!$F$6:$F$3005,Ventas!$A$6:$A$3005,$A221,Ventas!$J$6:$J$3005,"Efectivo"))</f>
        <v/>
      </c>
      <c r="C221" s="15" t="str">
        <f>IF($A221="","",SUMIFS(Ventas!$F$6:$F$3005,Ventas!$A$6:$A$3005,$A221,Ventas!$J$6:$J$3005,"&lt;&gt;Efectivo"))</f>
        <v/>
      </c>
      <c r="D221" s="15" t="str">
        <f t="shared" si="9"/>
        <v/>
      </c>
      <c r="E221" s="12"/>
      <c r="F221" s="15" t="str">
        <f>IF($A221="","",SUMIFS(Compras!$E$6:$E$1005,Compras!$A$6:$A$1005,$A221,Compras!$F$6:$F$1005,"Efectivo")+SUMIFS('Gastos Fijos'!$D$6:$D$1005,'Gastos Fijos'!$A$6:$A$1005,$A221,'Gastos Fijos'!$E$6:$E$1005,"Efectivo"))</f>
        <v/>
      </c>
      <c r="G221" s="15" t="str">
        <f t="shared" si="10"/>
        <v/>
      </c>
      <c r="H221" s="12"/>
      <c r="I221" s="8" t="str">
        <f t="shared" si="11"/>
        <v/>
      </c>
    </row>
    <row r="222" spans="1:9" x14ac:dyDescent="0.25">
      <c r="A222" s="16"/>
      <c r="B222" s="15" t="str">
        <f>IF($A222="","",SUMIFS(Ventas!$F$6:$F$3005,Ventas!$A$6:$A$3005,$A222,Ventas!$J$6:$J$3005,"Efectivo"))</f>
        <v/>
      </c>
      <c r="C222" s="15" t="str">
        <f>IF($A222="","",SUMIFS(Ventas!$F$6:$F$3005,Ventas!$A$6:$A$3005,$A222,Ventas!$J$6:$J$3005,"&lt;&gt;Efectivo"))</f>
        <v/>
      </c>
      <c r="D222" s="15" t="str">
        <f t="shared" si="9"/>
        <v/>
      </c>
      <c r="E222" s="12"/>
      <c r="F222" s="15" t="str">
        <f>IF($A222="","",SUMIFS(Compras!$E$6:$E$1005,Compras!$A$6:$A$1005,$A222,Compras!$F$6:$F$1005,"Efectivo")+SUMIFS('Gastos Fijos'!$D$6:$D$1005,'Gastos Fijos'!$A$6:$A$1005,$A222,'Gastos Fijos'!$E$6:$E$1005,"Efectivo"))</f>
        <v/>
      </c>
      <c r="G222" s="15" t="str">
        <f t="shared" si="10"/>
        <v/>
      </c>
      <c r="H222" s="12"/>
      <c r="I222" s="8" t="str">
        <f t="shared" si="11"/>
        <v/>
      </c>
    </row>
    <row r="223" spans="1:9" x14ac:dyDescent="0.25">
      <c r="A223" s="16"/>
      <c r="B223" s="15" t="str">
        <f>IF($A223="","",SUMIFS(Ventas!$F$6:$F$3005,Ventas!$A$6:$A$3005,$A223,Ventas!$J$6:$J$3005,"Efectivo"))</f>
        <v/>
      </c>
      <c r="C223" s="15" t="str">
        <f>IF($A223="","",SUMIFS(Ventas!$F$6:$F$3005,Ventas!$A$6:$A$3005,$A223,Ventas!$J$6:$J$3005,"&lt;&gt;Efectivo"))</f>
        <v/>
      </c>
      <c r="D223" s="15" t="str">
        <f t="shared" si="9"/>
        <v/>
      </c>
      <c r="E223" s="12"/>
      <c r="F223" s="15" t="str">
        <f>IF($A223="","",SUMIFS(Compras!$E$6:$E$1005,Compras!$A$6:$A$1005,$A223,Compras!$F$6:$F$1005,"Efectivo")+SUMIFS('Gastos Fijos'!$D$6:$D$1005,'Gastos Fijos'!$A$6:$A$1005,$A223,'Gastos Fijos'!$E$6:$E$1005,"Efectivo"))</f>
        <v/>
      </c>
      <c r="G223" s="15" t="str">
        <f t="shared" si="10"/>
        <v/>
      </c>
      <c r="H223" s="12"/>
      <c r="I223" s="8" t="str">
        <f t="shared" si="11"/>
        <v/>
      </c>
    </row>
    <row r="224" spans="1:9" x14ac:dyDescent="0.25">
      <c r="A224" s="16"/>
      <c r="B224" s="15" t="str">
        <f>IF($A224="","",SUMIFS(Ventas!$F$6:$F$3005,Ventas!$A$6:$A$3005,$A224,Ventas!$J$6:$J$3005,"Efectivo"))</f>
        <v/>
      </c>
      <c r="C224" s="15" t="str">
        <f>IF($A224="","",SUMIFS(Ventas!$F$6:$F$3005,Ventas!$A$6:$A$3005,$A224,Ventas!$J$6:$J$3005,"&lt;&gt;Efectivo"))</f>
        <v/>
      </c>
      <c r="D224" s="15" t="str">
        <f t="shared" si="9"/>
        <v/>
      </c>
      <c r="E224" s="12"/>
      <c r="F224" s="15" t="str">
        <f>IF($A224="","",SUMIFS(Compras!$E$6:$E$1005,Compras!$A$6:$A$1005,$A224,Compras!$F$6:$F$1005,"Efectivo")+SUMIFS('Gastos Fijos'!$D$6:$D$1005,'Gastos Fijos'!$A$6:$A$1005,$A224,'Gastos Fijos'!$E$6:$E$1005,"Efectivo"))</f>
        <v/>
      </c>
      <c r="G224" s="15" t="str">
        <f t="shared" si="10"/>
        <v/>
      </c>
      <c r="H224" s="12"/>
      <c r="I224" s="8" t="str">
        <f t="shared" si="11"/>
        <v/>
      </c>
    </row>
    <row r="225" spans="1:9" x14ac:dyDescent="0.25">
      <c r="A225" s="16"/>
      <c r="B225" s="15" t="str">
        <f>IF($A225="","",SUMIFS(Ventas!$F$6:$F$3005,Ventas!$A$6:$A$3005,$A225,Ventas!$J$6:$J$3005,"Efectivo"))</f>
        <v/>
      </c>
      <c r="C225" s="15" t="str">
        <f>IF($A225="","",SUMIFS(Ventas!$F$6:$F$3005,Ventas!$A$6:$A$3005,$A225,Ventas!$J$6:$J$3005,"&lt;&gt;Efectivo"))</f>
        <v/>
      </c>
      <c r="D225" s="15" t="str">
        <f t="shared" si="9"/>
        <v/>
      </c>
      <c r="E225" s="12"/>
      <c r="F225" s="15" t="str">
        <f>IF($A225="","",SUMIFS(Compras!$E$6:$E$1005,Compras!$A$6:$A$1005,$A225,Compras!$F$6:$F$1005,"Efectivo")+SUMIFS('Gastos Fijos'!$D$6:$D$1005,'Gastos Fijos'!$A$6:$A$1005,$A225,'Gastos Fijos'!$E$6:$E$1005,"Efectivo"))</f>
        <v/>
      </c>
      <c r="G225" s="15" t="str">
        <f t="shared" si="10"/>
        <v/>
      </c>
      <c r="H225" s="12"/>
      <c r="I225" s="8" t="str">
        <f t="shared" si="11"/>
        <v/>
      </c>
    </row>
    <row r="226" spans="1:9" x14ac:dyDescent="0.25">
      <c r="A226" s="16"/>
      <c r="B226" s="15" t="str">
        <f>IF($A226="","",SUMIFS(Ventas!$F$6:$F$3005,Ventas!$A$6:$A$3005,$A226,Ventas!$J$6:$J$3005,"Efectivo"))</f>
        <v/>
      </c>
      <c r="C226" s="15" t="str">
        <f>IF($A226="","",SUMIFS(Ventas!$F$6:$F$3005,Ventas!$A$6:$A$3005,$A226,Ventas!$J$6:$J$3005,"&lt;&gt;Efectivo"))</f>
        <v/>
      </c>
      <c r="D226" s="15" t="str">
        <f t="shared" si="9"/>
        <v/>
      </c>
      <c r="E226" s="12"/>
      <c r="F226" s="15" t="str">
        <f>IF($A226="","",SUMIFS(Compras!$E$6:$E$1005,Compras!$A$6:$A$1005,$A226,Compras!$F$6:$F$1005,"Efectivo")+SUMIFS('Gastos Fijos'!$D$6:$D$1005,'Gastos Fijos'!$A$6:$A$1005,$A226,'Gastos Fijos'!$E$6:$E$1005,"Efectivo"))</f>
        <v/>
      </c>
      <c r="G226" s="15" t="str">
        <f t="shared" si="10"/>
        <v/>
      </c>
      <c r="H226" s="12"/>
      <c r="I226" s="8" t="str">
        <f t="shared" si="11"/>
        <v/>
      </c>
    </row>
    <row r="227" spans="1:9" x14ac:dyDescent="0.25">
      <c r="A227" s="16"/>
      <c r="B227" s="15" t="str">
        <f>IF($A227="","",SUMIFS(Ventas!$F$6:$F$3005,Ventas!$A$6:$A$3005,$A227,Ventas!$J$6:$J$3005,"Efectivo"))</f>
        <v/>
      </c>
      <c r="C227" s="15" t="str">
        <f>IF($A227="","",SUMIFS(Ventas!$F$6:$F$3005,Ventas!$A$6:$A$3005,$A227,Ventas!$J$6:$J$3005,"&lt;&gt;Efectivo"))</f>
        <v/>
      </c>
      <c r="D227" s="15" t="str">
        <f t="shared" si="9"/>
        <v/>
      </c>
      <c r="E227" s="12"/>
      <c r="F227" s="15" t="str">
        <f>IF($A227="","",SUMIFS(Compras!$E$6:$E$1005,Compras!$A$6:$A$1005,$A227,Compras!$F$6:$F$1005,"Efectivo")+SUMIFS('Gastos Fijos'!$D$6:$D$1005,'Gastos Fijos'!$A$6:$A$1005,$A227,'Gastos Fijos'!$E$6:$E$1005,"Efectivo"))</f>
        <v/>
      </c>
      <c r="G227" s="15" t="str">
        <f t="shared" si="10"/>
        <v/>
      </c>
      <c r="H227" s="12"/>
      <c r="I227" s="8" t="str">
        <f t="shared" si="11"/>
        <v/>
      </c>
    </row>
    <row r="228" spans="1:9" x14ac:dyDescent="0.25">
      <c r="A228" s="16"/>
      <c r="B228" s="15" t="str">
        <f>IF($A228="","",SUMIFS(Ventas!$F$6:$F$3005,Ventas!$A$6:$A$3005,$A228,Ventas!$J$6:$J$3005,"Efectivo"))</f>
        <v/>
      </c>
      <c r="C228" s="15" t="str">
        <f>IF($A228="","",SUMIFS(Ventas!$F$6:$F$3005,Ventas!$A$6:$A$3005,$A228,Ventas!$J$6:$J$3005,"&lt;&gt;Efectivo"))</f>
        <v/>
      </c>
      <c r="D228" s="15" t="str">
        <f t="shared" si="9"/>
        <v/>
      </c>
      <c r="E228" s="12"/>
      <c r="F228" s="15" t="str">
        <f>IF($A228="","",SUMIFS(Compras!$E$6:$E$1005,Compras!$A$6:$A$1005,$A228,Compras!$F$6:$F$1005,"Efectivo")+SUMIFS('Gastos Fijos'!$D$6:$D$1005,'Gastos Fijos'!$A$6:$A$1005,$A228,'Gastos Fijos'!$E$6:$E$1005,"Efectivo"))</f>
        <v/>
      </c>
      <c r="G228" s="15" t="str">
        <f t="shared" si="10"/>
        <v/>
      </c>
      <c r="H228" s="12"/>
      <c r="I228" s="8" t="str">
        <f t="shared" si="11"/>
        <v/>
      </c>
    </row>
    <row r="229" spans="1:9" x14ac:dyDescent="0.25">
      <c r="A229" s="16"/>
      <c r="B229" s="15" t="str">
        <f>IF($A229="","",SUMIFS(Ventas!$F$6:$F$3005,Ventas!$A$6:$A$3005,$A229,Ventas!$J$6:$J$3005,"Efectivo"))</f>
        <v/>
      </c>
      <c r="C229" s="15" t="str">
        <f>IF($A229="","",SUMIFS(Ventas!$F$6:$F$3005,Ventas!$A$6:$A$3005,$A229,Ventas!$J$6:$J$3005,"&lt;&gt;Efectivo"))</f>
        <v/>
      </c>
      <c r="D229" s="15" t="str">
        <f t="shared" si="9"/>
        <v/>
      </c>
      <c r="E229" s="12"/>
      <c r="F229" s="15" t="str">
        <f>IF($A229="","",SUMIFS(Compras!$E$6:$E$1005,Compras!$A$6:$A$1005,$A229,Compras!$F$6:$F$1005,"Efectivo")+SUMIFS('Gastos Fijos'!$D$6:$D$1005,'Gastos Fijos'!$A$6:$A$1005,$A229,'Gastos Fijos'!$E$6:$E$1005,"Efectivo"))</f>
        <v/>
      </c>
      <c r="G229" s="15" t="str">
        <f t="shared" si="10"/>
        <v/>
      </c>
      <c r="H229" s="12"/>
      <c r="I229" s="8" t="str">
        <f t="shared" si="11"/>
        <v/>
      </c>
    </row>
    <row r="230" spans="1:9" x14ac:dyDescent="0.25">
      <c r="A230" s="16"/>
      <c r="B230" s="15" t="str">
        <f>IF($A230="","",SUMIFS(Ventas!$F$6:$F$3005,Ventas!$A$6:$A$3005,$A230,Ventas!$J$6:$J$3005,"Efectivo"))</f>
        <v/>
      </c>
      <c r="C230" s="15" t="str">
        <f>IF($A230="","",SUMIFS(Ventas!$F$6:$F$3005,Ventas!$A$6:$A$3005,$A230,Ventas!$J$6:$J$3005,"&lt;&gt;Efectivo"))</f>
        <v/>
      </c>
      <c r="D230" s="15" t="str">
        <f t="shared" si="9"/>
        <v/>
      </c>
      <c r="E230" s="12"/>
      <c r="F230" s="15" t="str">
        <f>IF($A230="","",SUMIFS(Compras!$E$6:$E$1005,Compras!$A$6:$A$1005,$A230,Compras!$F$6:$F$1005,"Efectivo")+SUMIFS('Gastos Fijos'!$D$6:$D$1005,'Gastos Fijos'!$A$6:$A$1005,$A230,'Gastos Fijos'!$E$6:$E$1005,"Efectivo"))</f>
        <v/>
      </c>
      <c r="G230" s="15" t="str">
        <f t="shared" si="10"/>
        <v/>
      </c>
      <c r="H230" s="12"/>
      <c r="I230" s="8" t="str">
        <f t="shared" si="11"/>
        <v/>
      </c>
    </row>
    <row r="231" spans="1:9" x14ac:dyDescent="0.25">
      <c r="A231" s="16"/>
      <c r="B231" s="15" t="str">
        <f>IF($A231="","",SUMIFS(Ventas!$F$6:$F$3005,Ventas!$A$6:$A$3005,$A231,Ventas!$J$6:$J$3005,"Efectivo"))</f>
        <v/>
      </c>
      <c r="C231" s="15" t="str">
        <f>IF($A231="","",SUMIFS(Ventas!$F$6:$F$3005,Ventas!$A$6:$A$3005,$A231,Ventas!$J$6:$J$3005,"&lt;&gt;Efectivo"))</f>
        <v/>
      </c>
      <c r="D231" s="15" t="str">
        <f t="shared" si="9"/>
        <v/>
      </c>
      <c r="E231" s="12"/>
      <c r="F231" s="15" t="str">
        <f>IF($A231="","",SUMIFS(Compras!$E$6:$E$1005,Compras!$A$6:$A$1005,$A231,Compras!$F$6:$F$1005,"Efectivo")+SUMIFS('Gastos Fijos'!$D$6:$D$1005,'Gastos Fijos'!$A$6:$A$1005,$A231,'Gastos Fijos'!$E$6:$E$1005,"Efectivo"))</f>
        <v/>
      </c>
      <c r="G231" s="15" t="str">
        <f t="shared" si="10"/>
        <v/>
      </c>
      <c r="H231" s="12"/>
      <c r="I231" s="8" t="str">
        <f t="shared" si="11"/>
        <v/>
      </c>
    </row>
    <row r="232" spans="1:9" x14ac:dyDescent="0.25">
      <c r="A232" s="16"/>
      <c r="B232" s="15" t="str">
        <f>IF($A232="","",SUMIFS(Ventas!$F$6:$F$3005,Ventas!$A$6:$A$3005,$A232,Ventas!$J$6:$J$3005,"Efectivo"))</f>
        <v/>
      </c>
      <c r="C232" s="15" t="str">
        <f>IF($A232="","",SUMIFS(Ventas!$F$6:$F$3005,Ventas!$A$6:$A$3005,$A232,Ventas!$J$6:$J$3005,"&lt;&gt;Efectivo"))</f>
        <v/>
      </c>
      <c r="D232" s="15" t="str">
        <f t="shared" si="9"/>
        <v/>
      </c>
      <c r="E232" s="12"/>
      <c r="F232" s="15" t="str">
        <f>IF($A232="","",SUMIFS(Compras!$E$6:$E$1005,Compras!$A$6:$A$1005,$A232,Compras!$F$6:$F$1005,"Efectivo")+SUMIFS('Gastos Fijos'!$D$6:$D$1005,'Gastos Fijos'!$A$6:$A$1005,$A232,'Gastos Fijos'!$E$6:$E$1005,"Efectivo"))</f>
        <v/>
      </c>
      <c r="G232" s="15" t="str">
        <f t="shared" si="10"/>
        <v/>
      </c>
      <c r="H232" s="12"/>
      <c r="I232" s="8" t="str">
        <f t="shared" si="11"/>
        <v/>
      </c>
    </row>
    <row r="233" spans="1:9" x14ac:dyDescent="0.25">
      <c r="A233" s="16"/>
      <c r="B233" s="15" t="str">
        <f>IF($A233="","",SUMIFS(Ventas!$F$6:$F$3005,Ventas!$A$6:$A$3005,$A233,Ventas!$J$6:$J$3005,"Efectivo"))</f>
        <v/>
      </c>
      <c r="C233" s="15" t="str">
        <f>IF($A233="","",SUMIFS(Ventas!$F$6:$F$3005,Ventas!$A$6:$A$3005,$A233,Ventas!$J$6:$J$3005,"&lt;&gt;Efectivo"))</f>
        <v/>
      </c>
      <c r="D233" s="15" t="str">
        <f t="shared" si="9"/>
        <v/>
      </c>
      <c r="E233" s="12"/>
      <c r="F233" s="15" t="str">
        <f>IF($A233="","",SUMIFS(Compras!$E$6:$E$1005,Compras!$A$6:$A$1005,$A233,Compras!$F$6:$F$1005,"Efectivo")+SUMIFS('Gastos Fijos'!$D$6:$D$1005,'Gastos Fijos'!$A$6:$A$1005,$A233,'Gastos Fijos'!$E$6:$E$1005,"Efectivo"))</f>
        <v/>
      </c>
      <c r="G233" s="15" t="str">
        <f t="shared" si="10"/>
        <v/>
      </c>
      <c r="H233" s="12"/>
      <c r="I233" s="8" t="str">
        <f t="shared" si="11"/>
        <v/>
      </c>
    </row>
    <row r="234" spans="1:9" x14ac:dyDescent="0.25">
      <c r="A234" s="16"/>
      <c r="B234" s="15" t="str">
        <f>IF($A234="","",SUMIFS(Ventas!$F$6:$F$3005,Ventas!$A$6:$A$3005,$A234,Ventas!$J$6:$J$3005,"Efectivo"))</f>
        <v/>
      </c>
      <c r="C234" s="15" t="str">
        <f>IF($A234="","",SUMIFS(Ventas!$F$6:$F$3005,Ventas!$A$6:$A$3005,$A234,Ventas!$J$6:$J$3005,"&lt;&gt;Efectivo"))</f>
        <v/>
      </c>
      <c r="D234" s="15" t="str">
        <f t="shared" si="9"/>
        <v/>
      </c>
      <c r="E234" s="12"/>
      <c r="F234" s="15" t="str">
        <f>IF($A234="","",SUMIFS(Compras!$E$6:$E$1005,Compras!$A$6:$A$1005,$A234,Compras!$F$6:$F$1005,"Efectivo")+SUMIFS('Gastos Fijos'!$D$6:$D$1005,'Gastos Fijos'!$A$6:$A$1005,$A234,'Gastos Fijos'!$E$6:$E$1005,"Efectivo"))</f>
        <v/>
      </c>
      <c r="G234" s="15" t="str">
        <f t="shared" si="10"/>
        <v/>
      </c>
      <c r="H234" s="12"/>
      <c r="I234" s="8" t="str">
        <f t="shared" si="11"/>
        <v/>
      </c>
    </row>
    <row r="235" spans="1:9" x14ac:dyDescent="0.25">
      <c r="A235" s="16"/>
      <c r="B235" s="15" t="str">
        <f>IF($A235="","",SUMIFS(Ventas!$F$6:$F$3005,Ventas!$A$6:$A$3005,$A235,Ventas!$J$6:$J$3005,"Efectivo"))</f>
        <v/>
      </c>
      <c r="C235" s="15" t="str">
        <f>IF($A235="","",SUMIFS(Ventas!$F$6:$F$3005,Ventas!$A$6:$A$3005,$A235,Ventas!$J$6:$J$3005,"&lt;&gt;Efectivo"))</f>
        <v/>
      </c>
      <c r="D235" s="15" t="str">
        <f t="shared" si="9"/>
        <v/>
      </c>
      <c r="E235" s="12"/>
      <c r="F235" s="15" t="str">
        <f>IF($A235="","",SUMIFS(Compras!$E$6:$E$1005,Compras!$A$6:$A$1005,$A235,Compras!$F$6:$F$1005,"Efectivo")+SUMIFS('Gastos Fijos'!$D$6:$D$1005,'Gastos Fijos'!$A$6:$A$1005,$A235,'Gastos Fijos'!$E$6:$E$1005,"Efectivo"))</f>
        <v/>
      </c>
      <c r="G235" s="15" t="str">
        <f t="shared" si="10"/>
        <v/>
      </c>
      <c r="H235" s="12"/>
      <c r="I235" s="8" t="str">
        <f t="shared" si="11"/>
        <v/>
      </c>
    </row>
    <row r="236" spans="1:9" x14ac:dyDescent="0.25">
      <c r="A236" s="16"/>
      <c r="B236" s="15" t="str">
        <f>IF($A236="","",SUMIFS(Ventas!$F$6:$F$3005,Ventas!$A$6:$A$3005,$A236,Ventas!$J$6:$J$3005,"Efectivo"))</f>
        <v/>
      </c>
      <c r="C236" s="15" t="str">
        <f>IF($A236="","",SUMIFS(Ventas!$F$6:$F$3005,Ventas!$A$6:$A$3005,$A236,Ventas!$J$6:$J$3005,"&lt;&gt;Efectivo"))</f>
        <v/>
      </c>
      <c r="D236" s="15" t="str">
        <f t="shared" si="9"/>
        <v/>
      </c>
      <c r="E236" s="12"/>
      <c r="F236" s="15" t="str">
        <f>IF($A236="","",SUMIFS(Compras!$E$6:$E$1005,Compras!$A$6:$A$1005,$A236,Compras!$F$6:$F$1005,"Efectivo")+SUMIFS('Gastos Fijos'!$D$6:$D$1005,'Gastos Fijos'!$A$6:$A$1005,$A236,'Gastos Fijos'!$E$6:$E$1005,"Efectivo"))</f>
        <v/>
      </c>
      <c r="G236" s="15" t="str">
        <f t="shared" si="10"/>
        <v/>
      </c>
      <c r="H236" s="12"/>
      <c r="I236" s="8" t="str">
        <f t="shared" si="11"/>
        <v/>
      </c>
    </row>
    <row r="237" spans="1:9" x14ac:dyDescent="0.25">
      <c r="A237" s="16"/>
      <c r="B237" s="15" t="str">
        <f>IF($A237="","",SUMIFS(Ventas!$F$6:$F$3005,Ventas!$A$6:$A$3005,$A237,Ventas!$J$6:$J$3005,"Efectivo"))</f>
        <v/>
      </c>
      <c r="C237" s="15" t="str">
        <f>IF($A237="","",SUMIFS(Ventas!$F$6:$F$3005,Ventas!$A$6:$A$3005,$A237,Ventas!$J$6:$J$3005,"&lt;&gt;Efectivo"))</f>
        <v/>
      </c>
      <c r="D237" s="15" t="str">
        <f t="shared" si="9"/>
        <v/>
      </c>
      <c r="E237" s="12"/>
      <c r="F237" s="15" t="str">
        <f>IF($A237="","",SUMIFS(Compras!$E$6:$E$1005,Compras!$A$6:$A$1005,$A237,Compras!$F$6:$F$1005,"Efectivo")+SUMIFS('Gastos Fijos'!$D$6:$D$1005,'Gastos Fijos'!$A$6:$A$1005,$A237,'Gastos Fijos'!$E$6:$E$1005,"Efectivo"))</f>
        <v/>
      </c>
      <c r="G237" s="15" t="str">
        <f t="shared" si="10"/>
        <v/>
      </c>
      <c r="H237" s="12"/>
      <c r="I237" s="8" t="str">
        <f t="shared" si="11"/>
        <v/>
      </c>
    </row>
    <row r="238" spans="1:9" x14ac:dyDescent="0.25">
      <c r="A238" s="16"/>
      <c r="B238" s="15" t="str">
        <f>IF($A238="","",SUMIFS(Ventas!$F$6:$F$3005,Ventas!$A$6:$A$3005,$A238,Ventas!$J$6:$J$3005,"Efectivo"))</f>
        <v/>
      </c>
      <c r="C238" s="15" t="str">
        <f>IF($A238="","",SUMIFS(Ventas!$F$6:$F$3005,Ventas!$A$6:$A$3005,$A238,Ventas!$J$6:$J$3005,"&lt;&gt;Efectivo"))</f>
        <v/>
      </c>
      <c r="D238" s="15" t="str">
        <f t="shared" si="9"/>
        <v/>
      </c>
      <c r="E238" s="12"/>
      <c r="F238" s="15" t="str">
        <f>IF($A238="","",SUMIFS(Compras!$E$6:$E$1005,Compras!$A$6:$A$1005,$A238,Compras!$F$6:$F$1005,"Efectivo")+SUMIFS('Gastos Fijos'!$D$6:$D$1005,'Gastos Fijos'!$A$6:$A$1005,$A238,'Gastos Fijos'!$E$6:$E$1005,"Efectivo"))</f>
        <v/>
      </c>
      <c r="G238" s="15" t="str">
        <f t="shared" si="10"/>
        <v/>
      </c>
      <c r="H238" s="12"/>
      <c r="I238" s="8" t="str">
        <f t="shared" si="11"/>
        <v/>
      </c>
    </row>
    <row r="239" spans="1:9" x14ac:dyDescent="0.25">
      <c r="A239" s="16"/>
      <c r="B239" s="15" t="str">
        <f>IF($A239="","",SUMIFS(Ventas!$F$6:$F$3005,Ventas!$A$6:$A$3005,$A239,Ventas!$J$6:$J$3005,"Efectivo"))</f>
        <v/>
      </c>
      <c r="C239" s="15" t="str">
        <f>IF($A239="","",SUMIFS(Ventas!$F$6:$F$3005,Ventas!$A$6:$A$3005,$A239,Ventas!$J$6:$J$3005,"&lt;&gt;Efectivo"))</f>
        <v/>
      </c>
      <c r="D239" s="15" t="str">
        <f t="shared" si="9"/>
        <v/>
      </c>
      <c r="E239" s="12"/>
      <c r="F239" s="15" t="str">
        <f>IF($A239="","",SUMIFS(Compras!$E$6:$E$1005,Compras!$A$6:$A$1005,$A239,Compras!$F$6:$F$1005,"Efectivo")+SUMIFS('Gastos Fijos'!$D$6:$D$1005,'Gastos Fijos'!$A$6:$A$1005,$A239,'Gastos Fijos'!$E$6:$E$1005,"Efectivo"))</f>
        <v/>
      </c>
      <c r="G239" s="15" t="str">
        <f t="shared" si="10"/>
        <v/>
      </c>
      <c r="H239" s="12"/>
      <c r="I239" s="8" t="str">
        <f t="shared" si="11"/>
        <v/>
      </c>
    </row>
    <row r="240" spans="1:9" x14ac:dyDescent="0.25">
      <c r="A240" s="16"/>
      <c r="B240" s="15" t="str">
        <f>IF($A240="","",SUMIFS(Ventas!$F$6:$F$3005,Ventas!$A$6:$A$3005,$A240,Ventas!$J$6:$J$3005,"Efectivo"))</f>
        <v/>
      </c>
      <c r="C240" s="15" t="str">
        <f>IF($A240="","",SUMIFS(Ventas!$F$6:$F$3005,Ventas!$A$6:$A$3005,$A240,Ventas!$J$6:$J$3005,"&lt;&gt;Efectivo"))</f>
        <v/>
      </c>
      <c r="D240" s="15" t="str">
        <f t="shared" si="9"/>
        <v/>
      </c>
      <c r="E240" s="12"/>
      <c r="F240" s="15" t="str">
        <f>IF($A240="","",SUMIFS(Compras!$E$6:$E$1005,Compras!$A$6:$A$1005,$A240,Compras!$F$6:$F$1005,"Efectivo")+SUMIFS('Gastos Fijos'!$D$6:$D$1005,'Gastos Fijos'!$A$6:$A$1005,$A240,'Gastos Fijos'!$E$6:$E$1005,"Efectivo"))</f>
        <v/>
      </c>
      <c r="G240" s="15" t="str">
        <f t="shared" si="10"/>
        <v/>
      </c>
      <c r="H240" s="12"/>
      <c r="I240" s="8" t="str">
        <f t="shared" si="11"/>
        <v/>
      </c>
    </row>
    <row r="241" spans="1:9" x14ac:dyDescent="0.25">
      <c r="A241" s="16"/>
      <c r="B241" s="15" t="str">
        <f>IF($A241="","",SUMIFS(Ventas!$F$6:$F$3005,Ventas!$A$6:$A$3005,$A241,Ventas!$J$6:$J$3005,"Efectivo"))</f>
        <v/>
      </c>
      <c r="C241" s="15" t="str">
        <f>IF($A241="","",SUMIFS(Ventas!$F$6:$F$3005,Ventas!$A$6:$A$3005,$A241,Ventas!$J$6:$J$3005,"&lt;&gt;Efectivo"))</f>
        <v/>
      </c>
      <c r="D241" s="15" t="str">
        <f t="shared" si="9"/>
        <v/>
      </c>
      <c r="E241" s="12"/>
      <c r="F241" s="15" t="str">
        <f>IF($A241="","",SUMIFS(Compras!$E$6:$E$1005,Compras!$A$6:$A$1005,$A241,Compras!$F$6:$F$1005,"Efectivo")+SUMIFS('Gastos Fijos'!$D$6:$D$1005,'Gastos Fijos'!$A$6:$A$1005,$A241,'Gastos Fijos'!$E$6:$E$1005,"Efectivo"))</f>
        <v/>
      </c>
      <c r="G241" s="15" t="str">
        <f t="shared" si="10"/>
        <v/>
      </c>
      <c r="H241" s="12"/>
      <c r="I241" s="8" t="str">
        <f t="shared" si="11"/>
        <v/>
      </c>
    </row>
    <row r="242" spans="1:9" x14ac:dyDescent="0.25">
      <c r="A242" s="16"/>
      <c r="B242" s="15" t="str">
        <f>IF($A242="","",SUMIFS(Ventas!$F$6:$F$3005,Ventas!$A$6:$A$3005,$A242,Ventas!$J$6:$J$3005,"Efectivo"))</f>
        <v/>
      </c>
      <c r="C242" s="15" t="str">
        <f>IF($A242="","",SUMIFS(Ventas!$F$6:$F$3005,Ventas!$A$6:$A$3005,$A242,Ventas!$J$6:$J$3005,"&lt;&gt;Efectivo"))</f>
        <v/>
      </c>
      <c r="D242" s="15" t="str">
        <f t="shared" si="9"/>
        <v/>
      </c>
      <c r="E242" s="12"/>
      <c r="F242" s="15" t="str">
        <f>IF($A242="","",SUMIFS(Compras!$E$6:$E$1005,Compras!$A$6:$A$1005,$A242,Compras!$F$6:$F$1005,"Efectivo")+SUMIFS('Gastos Fijos'!$D$6:$D$1005,'Gastos Fijos'!$A$6:$A$1005,$A242,'Gastos Fijos'!$E$6:$E$1005,"Efectivo"))</f>
        <v/>
      </c>
      <c r="G242" s="15" t="str">
        <f t="shared" si="10"/>
        <v/>
      </c>
      <c r="H242" s="12"/>
      <c r="I242" s="8" t="str">
        <f t="shared" si="11"/>
        <v/>
      </c>
    </row>
    <row r="243" spans="1:9" x14ac:dyDescent="0.25">
      <c r="A243" s="16"/>
      <c r="B243" s="15" t="str">
        <f>IF($A243="","",SUMIFS(Ventas!$F$6:$F$3005,Ventas!$A$6:$A$3005,$A243,Ventas!$J$6:$J$3005,"Efectivo"))</f>
        <v/>
      </c>
      <c r="C243" s="15" t="str">
        <f>IF($A243="","",SUMIFS(Ventas!$F$6:$F$3005,Ventas!$A$6:$A$3005,$A243,Ventas!$J$6:$J$3005,"&lt;&gt;Efectivo"))</f>
        <v/>
      </c>
      <c r="D243" s="15" t="str">
        <f t="shared" si="9"/>
        <v/>
      </c>
      <c r="E243" s="12"/>
      <c r="F243" s="15" t="str">
        <f>IF($A243="","",SUMIFS(Compras!$E$6:$E$1005,Compras!$A$6:$A$1005,$A243,Compras!$F$6:$F$1005,"Efectivo")+SUMIFS('Gastos Fijos'!$D$6:$D$1005,'Gastos Fijos'!$A$6:$A$1005,$A243,'Gastos Fijos'!$E$6:$E$1005,"Efectivo"))</f>
        <v/>
      </c>
      <c r="G243" s="15" t="str">
        <f t="shared" si="10"/>
        <v/>
      </c>
      <c r="H243" s="12"/>
      <c r="I243" s="8" t="str">
        <f t="shared" si="11"/>
        <v/>
      </c>
    </row>
    <row r="244" spans="1:9" x14ac:dyDescent="0.25">
      <c r="A244" s="16"/>
      <c r="B244" s="15" t="str">
        <f>IF($A244="","",SUMIFS(Ventas!$F$6:$F$3005,Ventas!$A$6:$A$3005,$A244,Ventas!$J$6:$J$3005,"Efectivo"))</f>
        <v/>
      </c>
      <c r="C244" s="15" t="str">
        <f>IF($A244="","",SUMIFS(Ventas!$F$6:$F$3005,Ventas!$A$6:$A$3005,$A244,Ventas!$J$6:$J$3005,"&lt;&gt;Efectivo"))</f>
        <v/>
      </c>
      <c r="D244" s="15" t="str">
        <f t="shared" si="9"/>
        <v/>
      </c>
      <c r="E244" s="12"/>
      <c r="F244" s="15" t="str">
        <f>IF($A244="","",SUMIFS(Compras!$E$6:$E$1005,Compras!$A$6:$A$1005,$A244,Compras!$F$6:$F$1005,"Efectivo")+SUMIFS('Gastos Fijos'!$D$6:$D$1005,'Gastos Fijos'!$A$6:$A$1005,$A244,'Gastos Fijos'!$E$6:$E$1005,"Efectivo"))</f>
        <v/>
      </c>
      <c r="G244" s="15" t="str">
        <f t="shared" si="10"/>
        <v/>
      </c>
      <c r="H244" s="12"/>
      <c r="I244" s="8" t="str">
        <f t="shared" si="11"/>
        <v/>
      </c>
    </row>
    <row r="245" spans="1:9" x14ac:dyDescent="0.25">
      <c r="A245" s="16"/>
      <c r="B245" s="15" t="str">
        <f>IF($A245="","",SUMIFS(Ventas!$F$6:$F$3005,Ventas!$A$6:$A$3005,$A245,Ventas!$J$6:$J$3005,"Efectivo"))</f>
        <v/>
      </c>
      <c r="C245" s="15" t="str">
        <f>IF($A245="","",SUMIFS(Ventas!$F$6:$F$3005,Ventas!$A$6:$A$3005,$A245,Ventas!$J$6:$J$3005,"&lt;&gt;Efectivo"))</f>
        <v/>
      </c>
      <c r="D245" s="15" t="str">
        <f t="shared" si="9"/>
        <v/>
      </c>
      <c r="E245" s="12"/>
      <c r="F245" s="15" t="str">
        <f>IF($A245="","",SUMIFS(Compras!$E$6:$E$1005,Compras!$A$6:$A$1005,$A245,Compras!$F$6:$F$1005,"Efectivo")+SUMIFS('Gastos Fijos'!$D$6:$D$1005,'Gastos Fijos'!$A$6:$A$1005,$A245,'Gastos Fijos'!$E$6:$E$1005,"Efectivo"))</f>
        <v/>
      </c>
      <c r="G245" s="15" t="str">
        <f t="shared" si="10"/>
        <v/>
      </c>
      <c r="H245" s="12"/>
      <c r="I245" s="8" t="str">
        <f t="shared" si="11"/>
        <v/>
      </c>
    </row>
    <row r="246" spans="1:9" x14ac:dyDescent="0.25">
      <c r="A246" s="16"/>
      <c r="B246" s="15" t="str">
        <f>IF($A246="","",SUMIFS(Ventas!$F$6:$F$3005,Ventas!$A$6:$A$3005,$A246,Ventas!$J$6:$J$3005,"Efectivo"))</f>
        <v/>
      </c>
      <c r="C246" s="15" t="str">
        <f>IF($A246="","",SUMIFS(Ventas!$F$6:$F$3005,Ventas!$A$6:$A$3005,$A246,Ventas!$J$6:$J$3005,"&lt;&gt;Efectivo"))</f>
        <v/>
      </c>
      <c r="D246" s="15" t="str">
        <f t="shared" si="9"/>
        <v/>
      </c>
      <c r="E246" s="12"/>
      <c r="F246" s="15" t="str">
        <f>IF($A246="","",SUMIFS(Compras!$E$6:$E$1005,Compras!$A$6:$A$1005,$A246,Compras!$F$6:$F$1005,"Efectivo")+SUMIFS('Gastos Fijos'!$D$6:$D$1005,'Gastos Fijos'!$A$6:$A$1005,$A246,'Gastos Fijos'!$E$6:$E$1005,"Efectivo"))</f>
        <v/>
      </c>
      <c r="G246" s="15" t="str">
        <f t="shared" si="10"/>
        <v/>
      </c>
      <c r="H246" s="12"/>
      <c r="I246" s="8" t="str">
        <f t="shared" si="11"/>
        <v/>
      </c>
    </row>
    <row r="247" spans="1:9" x14ac:dyDescent="0.25">
      <c r="A247" s="16"/>
      <c r="B247" s="15" t="str">
        <f>IF($A247="","",SUMIFS(Ventas!$F$6:$F$3005,Ventas!$A$6:$A$3005,$A247,Ventas!$J$6:$J$3005,"Efectivo"))</f>
        <v/>
      </c>
      <c r="C247" s="15" t="str">
        <f>IF($A247="","",SUMIFS(Ventas!$F$6:$F$3005,Ventas!$A$6:$A$3005,$A247,Ventas!$J$6:$J$3005,"&lt;&gt;Efectivo"))</f>
        <v/>
      </c>
      <c r="D247" s="15" t="str">
        <f t="shared" si="9"/>
        <v/>
      </c>
      <c r="E247" s="12"/>
      <c r="F247" s="15" t="str">
        <f>IF($A247="","",SUMIFS(Compras!$E$6:$E$1005,Compras!$A$6:$A$1005,$A247,Compras!$F$6:$F$1005,"Efectivo")+SUMIFS('Gastos Fijos'!$D$6:$D$1005,'Gastos Fijos'!$A$6:$A$1005,$A247,'Gastos Fijos'!$E$6:$E$1005,"Efectivo"))</f>
        <v/>
      </c>
      <c r="G247" s="15" t="str">
        <f t="shared" si="10"/>
        <v/>
      </c>
      <c r="H247" s="12"/>
      <c r="I247" s="8" t="str">
        <f t="shared" si="11"/>
        <v/>
      </c>
    </row>
    <row r="248" spans="1:9" x14ac:dyDescent="0.25">
      <c r="A248" s="16"/>
      <c r="B248" s="15" t="str">
        <f>IF($A248="","",SUMIFS(Ventas!$F$6:$F$3005,Ventas!$A$6:$A$3005,$A248,Ventas!$J$6:$J$3005,"Efectivo"))</f>
        <v/>
      </c>
      <c r="C248" s="15" t="str">
        <f>IF($A248="","",SUMIFS(Ventas!$F$6:$F$3005,Ventas!$A$6:$A$3005,$A248,Ventas!$J$6:$J$3005,"&lt;&gt;Efectivo"))</f>
        <v/>
      </c>
      <c r="D248" s="15" t="str">
        <f t="shared" si="9"/>
        <v/>
      </c>
      <c r="E248" s="12"/>
      <c r="F248" s="15" t="str">
        <f>IF($A248="","",SUMIFS(Compras!$E$6:$E$1005,Compras!$A$6:$A$1005,$A248,Compras!$F$6:$F$1005,"Efectivo")+SUMIFS('Gastos Fijos'!$D$6:$D$1005,'Gastos Fijos'!$A$6:$A$1005,$A248,'Gastos Fijos'!$E$6:$E$1005,"Efectivo"))</f>
        <v/>
      </c>
      <c r="G248" s="15" t="str">
        <f t="shared" si="10"/>
        <v/>
      </c>
      <c r="H248" s="12"/>
      <c r="I248" s="8" t="str">
        <f t="shared" si="11"/>
        <v/>
      </c>
    </row>
    <row r="249" spans="1:9" x14ac:dyDescent="0.25">
      <c r="A249" s="16"/>
      <c r="B249" s="15" t="str">
        <f>IF($A249="","",SUMIFS(Ventas!$F$6:$F$3005,Ventas!$A$6:$A$3005,$A249,Ventas!$J$6:$J$3005,"Efectivo"))</f>
        <v/>
      </c>
      <c r="C249" s="15" t="str">
        <f>IF($A249="","",SUMIFS(Ventas!$F$6:$F$3005,Ventas!$A$6:$A$3005,$A249,Ventas!$J$6:$J$3005,"&lt;&gt;Efectivo"))</f>
        <v/>
      </c>
      <c r="D249" s="15" t="str">
        <f t="shared" si="9"/>
        <v/>
      </c>
      <c r="E249" s="12"/>
      <c r="F249" s="15" t="str">
        <f>IF($A249="","",SUMIFS(Compras!$E$6:$E$1005,Compras!$A$6:$A$1005,$A249,Compras!$F$6:$F$1005,"Efectivo")+SUMIFS('Gastos Fijos'!$D$6:$D$1005,'Gastos Fijos'!$A$6:$A$1005,$A249,'Gastos Fijos'!$E$6:$E$1005,"Efectivo"))</f>
        <v/>
      </c>
      <c r="G249" s="15" t="str">
        <f t="shared" si="10"/>
        <v/>
      </c>
      <c r="H249" s="12"/>
      <c r="I249" s="8" t="str">
        <f t="shared" si="11"/>
        <v/>
      </c>
    </row>
    <row r="250" spans="1:9" x14ac:dyDescent="0.25">
      <c r="A250" s="16"/>
      <c r="B250" s="15" t="str">
        <f>IF($A250="","",SUMIFS(Ventas!$F$6:$F$3005,Ventas!$A$6:$A$3005,$A250,Ventas!$J$6:$J$3005,"Efectivo"))</f>
        <v/>
      </c>
      <c r="C250" s="15" t="str">
        <f>IF($A250="","",SUMIFS(Ventas!$F$6:$F$3005,Ventas!$A$6:$A$3005,$A250,Ventas!$J$6:$J$3005,"&lt;&gt;Efectivo"))</f>
        <v/>
      </c>
      <c r="D250" s="15" t="str">
        <f t="shared" si="9"/>
        <v/>
      </c>
      <c r="E250" s="12"/>
      <c r="F250" s="15" t="str">
        <f>IF($A250="","",SUMIFS(Compras!$E$6:$E$1005,Compras!$A$6:$A$1005,$A250,Compras!$F$6:$F$1005,"Efectivo")+SUMIFS('Gastos Fijos'!$D$6:$D$1005,'Gastos Fijos'!$A$6:$A$1005,$A250,'Gastos Fijos'!$E$6:$E$1005,"Efectivo"))</f>
        <v/>
      </c>
      <c r="G250" s="15" t="str">
        <f t="shared" si="10"/>
        <v/>
      </c>
      <c r="H250" s="12"/>
      <c r="I250" s="8" t="str">
        <f t="shared" si="11"/>
        <v/>
      </c>
    </row>
    <row r="251" spans="1:9" x14ac:dyDescent="0.25">
      <c r="A251" s="16"/>
      <c r="B251" s="15" t="str">
        <f>IF($A251="","",SUMIFS(Ventas!$F$6:$F$3005,Ventas!$A$6:$A$3005,$A251,Ventas!$J$6:$J$3005,"Efectivo"))</f>
        <v/>
      </c>
      <c r="C251" s="15" t="str">
        <f>IF($A251="","",SUMIFS(Ventas!$F$6:$F$3005,Ventas!$A$6:$A$3005,$A251,Ventas!$J$6:$J$3005,"&lt;&gt;Efectivo"))</f>
        <v/>
      </c>
      <c r="D251" s="15" t="str">
        <f t="shared" si="9"/>
        <v/>
      </c>
      <c r="E251" s="12"/>
      <c r="F251" s="15" t="str">
        <f>IF($A251="","",SUMIFS(Compras!$E$6:$E$1005,Compras!$A$6:$A$1005,$A251,Compras!$F$6:$F$1005,"Efectivo")+SUMIFS('Gastos Fijos'!$D$6:$D$1005,'Gastos Fijos'!$A$6:$A$1005,$A251,'Gastos Fijos'!$E$6:$E$1005,"Efectivo"))</f>
        <v/>
      </c>
      <c r="G251" s="15" t="str">
        <f t="shared" si="10"/>
        <v/>
      </c>
      <c r="H251" s="12"/>
      <c r="I251" s="8" t="str">
        <f t="shared" si="11"/>
        <v/>
      </c>
    </row>
    <row r="252" spans="1:9" x14ac:dyDescent="0.25">
      <c r="A252" s="16"/>
      <c r="B252" s="15" t="str">
        <f>IF($A252="","",SUMIFS(Ventas!$F$6:$F$3005,Ventas!$A$6:$A$3005,$A252,Ventas!$J$6:$J$3005,"Efectivo"))</f>
        <v/>
      </c>
      <c r="C252" s="15" t="str">
        <f>IF($A252="","",SUMIFS(Ventas!$F$6:$F$3005,Ventas!$A$6:$A$3005,$A252,Ventas!$J$6:$J$3005,"&lt;&gt;Efectivo"))</f>
        <v/>
      </c>
      <c r="D252" s="15" t="str">
        <f t="shared" si="9"/>
        <v/>
      </c>
      <c r="E252" s="12"/>
      <c r="F252" s="15" t="str">
        <f>IF($A252="","",SUMIFS(Compras!$E$6:$E$1005,Compras!$A$6:$A$1005,$A252,Compras!$F$6:$F$1005,"Efectivo")+SUMIFS('Gastos Fijos'!$D$6:$D$1005,'Gastos Fijos'!$A$6:$A$1005,$A252,'Gastos Fijos'!$E$6:$E$1005,"Efectivo"))</f>
        <v/>
      </c>
      <c r="G252" s="15" t="str">
        <f t="shared" si="10"/>
        <v/>
      </c>
      <c r="H252" s="12"/>
      <c r="I252" s="8" t="str">
        <f t="shared" si="11"/>
        <v/>
      </c>
    </row>
    <row r="253" spans="1:9" x14ac:dyDescent="0.25">
      <c r="A253" s="16"/>
      <c r="B253" s="15" t="str">
        <f>IF($A253="","",SUMIFS(Ventas!$F$6:$F$3005,Ventas!$A$6:$A$3005,$A253,Ventas!$J$6:$J$3005,"Efectivo"))</f>
        <v/>
      </c>
      <c r="C253" s="15" t="str">
        <f>IF($A253="","",SUMIFS(Ventas!$F$6:$F$3005,Ventas!$A$6:$A$3005,$A253,Ventas!$J$6:$J$3005,"&lt;&gt;Efectivo"))</f>
        <v/>
      </c>
      <c r="D253" s="15" t="str">
        <f t="shared" si="9"/>
        <v/>
      </c>
      <c r="E253" s="12"/>
      <c r="F253" s="15" t="str">
        <f>IF($A253="","",SUMIFS(Compras!$E$6:$E$1005,Compras!$A$6:$A$1005,$A253,Compras!$F$6:$F$1005,"Efectivo")+SUMIFS('Gastos Fijos'!$D$6:$D$1005,'Gastos Fijos'!$A$6:$A$1005,$A253,'Gastos Fijos'!$E$6:$E$1005,"Efectivo"))</f>
        <v/>
      </c>
      <c r="G253" s="15" t="str">
        <f t="shared" si="10"/>
        <v/>
      </c>
      <c r="H253" s="12"/>
      <c r="I253" s="8" t="str">
        <f t="shared" si="11"/>
        <v/>
      </c>
    </row>
    <row r="254" spans="1:9" x14ac:dyDescent="0.25">
      <c r="A254" s="16"/>
      <c r="B254" s="15" t="str">
        <f>IF($A254="","",SUMIFS(Ventas!$F$6:$F$3005,Ventas!$A$6:$A$3005,$A254,Ventas!$J$6:$J$3005,"Efectivo"))</f>
        <v/>
      </c>
      <c r="C254" s="15" t="str">
        <f>IF($A254="","",SUMIFS(Ventas!$F$6:$F$3005,Ventas!$A$6:$A$3005,$A254,Ventas!$J$6:$J$3005,"&lt;&gt;Efectivo"))</f>
        <v/>
      </c>
      <c r="D254" s="15" t="str">
        <f t="shared" si="9"/>
        <v/>
      </c>
      <c r="E254" s="12"/>
      <c r="F254" s="15" t="str">
        <f>IF($A254="","",SUMIFS(Compras!$E$6:$E$1005,Compras!$A$6:$A$1005,$A254,Compras!$F$6:$F$1005,"Efectivo")+SUMIFS('Gastos Fijos'!$D$6:$D$1005,'Gastos Fijos'!$A$6:$A$1005,$A254,'Gastos Fijos'!$E$6:$E$1005,"Efectivo"))</f>
        <v/>
      </c>
      <c r="G254" s="15" t="str">
        <f t="shared" si="10"/>
        <v/>
      </c>
      <c r="H254" s="12"/>
      <c r="I254" s="8" t="str">
        <f t="shared" si="11"/>
        <v/>
      </c>
    </row>
    <row r="255" spans="1:9" x14ac:dyDescent="0.25">
      <c r="A255" s="16"/>
      <c r="B255" s="15" t="str">
        <f>IF($A255="","",SUMIFS(Ventas!$F$6:$F$3005,Ventas!$A$6:$A$3005,$A255,Ventas!$J$6:$J$3005,"Efectivo"))</f>
        <v/>
      </c>
      <c r="C255" s="15" t="str">
        <f>IF($A255="","",SUMIFS(Ventas!$F$6:$F$3005,Ventas!$A$6:$A$3005,$A255,Ventas!$J$6:$J$3005,"&lt;&gt;Efectivo"))</f>
        <v/>
      </c>
      <c r="D255" s="15" t="str">
        <f t="shared" si="9"/>
        <v/>
      </c>
      <c r="E255" s="12"/>
      <c r="F255" s="15" t="str">
        <f>IF($A255="","",SUMIFS(Compras!$E$6:$E$1005,Compras!$A$6:$A$1005,$A255,Compras!$F$6:$F$1005,"Efectivo")+SUMIFS('Gastos Fijos'!$D$6:$D$1005,'Gastos Fijos'!$A$6:$A$1005,$A255,'Gastos Fijos'!$E$6:$E$1005,"Efectivo"))</f>
        <v/>
      </c>
      <c r="G255" s="15" t="str">
        <f t="shared" si="10"/>
        <v/>
      </c>
      <c r="H255" s="12"/>
      <c r="I255" s="8" t="str">
        <f t="shared" si="11"/>
        <v/>
      </c>
    </row>
    <row r="256" spans="1:9" x14ac:dyDescent="0.25">
      <c r="A256" s="16"/>
      <c r="B256" s="15" t="str">
        <f>IF($A256="","",SUMIFS(Ventas!$F$6:$F$3005,Ventas!$A$6:$A$3005,$A256,Ventas!$J$6:$J$3005,"Efectivo"))</f>
        <v/>
      </c>
      <c r="C256" s="15" t="str">
        <f>IF($A256="","",SUMIFS(Ventas!$F$6:$F$3005,Ventas!$A$6:$A$3005,$A256,Ventas!$J$6:$J$3005,"&lt;&gt;Efectivo"))</f>
        <v/>
      </c>
      <c r="D256" s="15" t="str">
        <f t="shared" si="9"/>
        <v/>
      </c>
      <c r="E256" s="12"/>
      <c r="F256" s="15" t="str">
        <f>IF($A256="","",SUMIFS(Compras!$E$6:$E$1005,Compras!$A$6:$A$1005,$A256,Compras!$F$6:$F$1005,"Efectivo")+SUMIFS('Gastos Fijos'!$D$6:$D$1005,'Gastos Fijos'!$A$6:$A$1005,$A256,'Gastos Fijos'!$E$6:$E$1005,"Efectivo"))</f>
        <v/>
      </c>
      <c r="G256" s="15" t="str">
        <f t="shared" si="10"/>
        <v/>
      </c>
      <c r="H256" s="12"/>
      <c r="I256" s="8" t="str">
        <f t="shared" si="11"/>
        <v/>
      </c>
    </row>
    <row r="257" spans="1:9" x14ac:dyDescent="0.25">
      <c r="A257" s="16"/>
      <c r="B257" s="15" t="str">
        <f>IF($A257="","",SUMIFS(Ventas!$F$6:$F$3005,Ventas!$A$6:$A$3005,$A257,Ventas!$J$6:$J$3005,"Efectivo"))</f>
        <v/>
      </c>
      <c r="C257" s="15" t="str">
        <f>IF($A257="","",SUMIFS(Ventas!$F$6:$F$3005,Ventas!$A$6:$A$3005,$A257,Ventas!$J$6:$J$3005,"&lt;&gt;Efectivo"))</f>
        <v/>
      </c>
      <c r="D257" s="15" t="str">
        <f t="shared" si="9"/>
        <v/>
      </c>
      <c r="E257" s="12"/>
      <c r="F257" s="15" t="str">
        <f>IF($A257="","",SUMIFS(Compras!$E$6:$E$1005,Compras!$A$6:$A$1005,$A257,Compras!$F$6:$F$1005,"Efectivo")+SUMIFS('Gastos Fijos'!$D$6:$D$1005,'Gastos Fijos'!$A$6:$A$1005,$A257,'Gastos Fijos'!$E$6:$E$1005,"Efectivo"))</f>
        <v/>
      </c>
      <c r="G257" s="15" t="str">
        <f t="shared" si="10"/>
        <v/>
      </c>
      <c r="H257" s="12"/>
      <c r="I257" s="8" t="str">
        <f t="shared" si="11"/>
        <v/>
      </c>
    </row>
    <row r="258" spans="1:9" x14ac:dyDescent="0.25">
      <c r="A258" s="16"/>
      <c r="B258" s="15" t="str">
        <f>IF($A258="","",SUMIFS(Ventas!$F$6:$F$3005,Ventas!$A$6:$A$3005,$A258,Ventas!$J$6:$J$3005,"Efectivo"))</f>
        <v/>
      </c>
      <c r="C258" s="15" t="str">
        <f>IF($A258="","",SUMIFS(Ventas!$F$6:$F$3005,Ventas!$A$6:$A$3005,$A258,Ventas!$J$6:$J$3005,"&lt;&gt;Efectivo"))</f>
        <v/>
      </c>
      <c r="D258" s="15" t="str">
        <f t="shared" si="9"/>
        <v/>
      </c>
      <c r="E258" s="12"/>
      <c r="F258" s="15" t="str">
        <f>IF($A258="","",SUMIFS(Compras!$E$6:$E$1005,Compras!$A$6:$A$1005,$A258,Compras!$F$6:$F$1005,"Efectivo")+SUMIFS('Gastos Fijos'!$D$6:$D$1005,'Gastos Fijos'!$A$6:$A$1005,$A258,'Gastos Fijos'!$E$6:$E$1005,"Efectivo"))</f>
        <v/>
      </c>
      <c r="G258" s="15" t="str">
        <f t="shared" si="10"/>
        <v/>
      </c>
      <c r="H258" s="12"/>
      <c r="I258" s="8" t="str">
        <f t="shared" si="11"/>
        <v/>
      </c>
    </row>
    <row r="259" spans="1:9" x14ac:dyDescent="0.25">
      <c r="A259" s="16"/>
      <c r="B259" s="15" t="str">
        <f>IF($A259="","",SUMIFS(Ventas!$F$6:$F$3005,Ventas!$A$6:$A$3005,$A259,Ventas!$J$6:$J$3005,"Efectivo"))</f>
        <v/>
      </c>
      <c r="C259" s="15" t="str">
        <f>IF($A259="","",SUMIFS(Ventas!$F$6:$F$3005,Ventas!$A$6:$A$3005,$A259,Ventas!$J$6:$J$3005,"&lt;&gt;Efectivo"))</f>
        <v/>
      </c>
      <c r="D259" s="15" t="str">
        <f t="shared" si="9"/>
        <v/>
      </c>
      <c r="E259" s="12"/>
      <c r="F259" s="15" t="str">
        <f>IF($A259="","",SUMIFS(Compras!$E$6:$E$1005,Compras!$A$6:$A$1005,$A259,Compras!$F$6:$F$1005,"Efectivo")+SUMIFS('Gastos Fijos'!$D$6:$D$1005,'Gastos Fijos'!$A$6:$A$1005,$A259,'Gastos Fijos'!$E$6:$E$1005,"Efectivo"))</f>
        <v/>
      </c>
      <c r="G259" s="15" t="str">
        <f t="shared" si="10"/>
        <v/>
      </c>
      <c r="H259" s="12"/>
      <c r="I259" s="8" t="str">
        <f t="shared" si="11"/>
        <v/>
      </c>
    </row>
    <row r="260" spans="1:9" x14ac:dyDescent="0.25">
      <c r="A260" s="16"/>
      <c r="B260" s="15" t="str">
        <f>IF($A260="","",SUMIFS(Ventas!$F$6:$F$3005,Ventas!$A$6:$A$3005,$A260,Ventas!$J$6:$J$3005,"Efectivo"))</f>
        <v/>
      </c>
      <c r="C260" s="15" t="str">
        <f>IF($A260="","",SUMIFS(Ventas!$F$6:$F$3005,Ventas!$A$6:$A$3005,$A260,Ventas!$J$6:$J$3005,"&lt;&gt;Efectivo"))</f>
        <v/>
      </c>
      <c r="D260" s="15" t="str">
        <f t="shared" si="9"/>
        <v/>
      </c>
      <c r="E260" s="12"/>
      <c r="F260" s="15" t="str">
        <f>IF($A260="","",SUMIFS(Compras!$E$6:$E$1005,Compras!$A$6:$A$1005,$A260,Compras!$F$6:$F$1005,"Efectivo")+SUMIFS('Gastos Fijos'!$D$6:$D$1005,'Gastos Fijos'!$A$6:$A$1005,$A260,'Gastos Fijos'!$E$6:$E$1005,"Efectivo"))</f>
        <v/>
      </c>
      <c r="G260" s="15" t="str">
        <f t="shared" si="10"/>
        <v/>
      </c>
      <c r="H260" s="12"/>
      <c r="I260" s="8" t="str">
        <f t="shared" si="11"/>
        <v/>
      </c>
    </row>
    <row r="261" spans="1:9" x14ac:dyDescent="0.25">
      <c r="A261" s="16"/>
      <c r="B261" s="15" t="str">
        <f>IF($A261="","",SUMIFS(Ventas!$F$6:$F$3005,Ventas!$A$6:$A$3005,$A261,Ventas!$J$6:$J$3005,"Efectivo"))</f>
        <v/>
      </c>
      <c r="C261" s="15" t="str">
        <f>IF($A261="","",SUMIFS(Ventas!$F$6:$F$3005,Ventas!$A$6:$A$3005,$A261,Ventas!$J$6:$J$3005,"&lt;&gt;Efectivo"))</f>
        <v/>
      </c>
      <c r="D261" s="15" t="str">
        <f t="shared" si="9"/>
        <v/>
      </c>
      <c r="E261" s="12"/>
      <c r="F261" s="15" t="str">
        <f>IF($A261="","",SUMIFS(Compras!$E$6:$E$1005,Compras!$A$6:$A$1005,$A261,Compras!$F$6:$F$1005,"Efectivo")+SUMIFS('Gastos Fijos'!$D$6:$D$1005,'Gastos Fijos'!$A$6:$A$1005,$A261,'Gastos Fijos'!$E$6:$E$1005,"Efectivo"))</f>
        <v/>
      </c>
      <c r="G261" s="15" t="str">
        <f t="shared" si="10"/>
        <v/>
      </c>
      <c r="H261" s="12"/>
      <c r="I261" s="8" t="str">
        <f t="shared" si="11"/>
        <v/>
      </c>
    </row>
    <row r="262" spans="1:9" x14ac:dyDescent="0.25">
      <c r="A262" s="16"/>
      <c r="B262" s="15" t="str">
        <f>IF($A262="","",SUMIFS(Ventas!$F$6:$F$3005,Ventas!$A$6:$A$3005,$A262,Ventas!$J$6:$J$3005,"Efectivo"))</f>
        <v/>
      </c>
      <c r="C262" s="15" t="str">
        <f>IF($A262="","",SUMIFS(Ventas!$F$6:$F$3005,Ventas!$A$6:$A$3005,$A262,Ventas!$J$6:$J$3005,"&lt;&gt;Efectivo"))</f>
        <v/>
      </c>
      <c r="D262" s="15" t="str">
        <f t="shared" ref="D262:D325" si="12">IF($A262="","",$B262+$C262)</f>
        <v/>
      </c>
      <c r="E262" s="12"/>
      <c r="F262" s="15" t="str">
        <f>IF($A262="","",SUMIFS(Compras!$E$6:$E$1005,Compras!$A$6:$A$1005,$A262,Compras!$F$6:$F$1005,"Efectivo")+SUMIFS('Gastos Fijos'!$D$6:$D$1005,'Gastos Fijos'!$A$6:$A$1005,$A262,'Gastos Fijos'!$E$6:$E$1005,"Efectivo"))</f>
        <v/>
      </c>
      <c r="G262" s="15" t="str">
        <f t="shared" ref="G262:G325" si="13">IF($A262="","",$E262+$B262-$F262)</f>
        <v/>
      </c>
      <c r="H262" s="12"/>
      <c r="I262" s="8" t="str">
        <f t="shared" ref="I262:I325" si="14">IF(OR($A262="",$H262=""),"",$H262-$G262)</f>
        <v/>
      </c>
    </row>
    <row r="263" spans="1:9" x14ac:dyDescent="0.25">
      <c r="A263" s="16"/>
      <c r="B263" s="15" t="str">
        <f>IF($A263="","",SUMIFS(Ventas!$F$6:$F$3005,Ventas!$A$6:$A$3005,$A263,Ventas!$J$6:$J$3005,"Efectivo"))</f>
        <v/>
      </c>
      <c r="C263" s="15" t="str">
        <f>IF($A263="","",SUMIFS(Ventas!$F$6:$F$3005,Ventas!$A$6:$A$3005,$A263,Ventas!$J$6:$J$3005,"&lt;&gt;Efectivo"))</f>
        <v/>
      </c>
      <c r="D263" s="15" t="str">
        <f t="shared" si="12"/>
        <v/>
      </c>
      <c r="E263" s="12"/>
      <c r="F263" s="15" t="str">
        <f>IF($A263="","",SUMIFS(Compras!$E$6:$E$1005,Compras!$A$6:$A$1005,$A263,Compras!$F$6:$F$1005,"Efectivo")+SUMIFS('Gastos Fijos'!$D$6:$D$1005,'Gastos Fijos'!$A$6:$A$1005,$A263,'Gastos Fijos'!$E$6:$E$1005,"Efectivo"))</f>
        <v/>
      </c>
      <c r="G263" s="15" t="str">
        <f t="shared" si="13"/>
        <v/>
      </c>
      <c r="H263" s="12"/>
      <c r="I263" s="8" t="str">
        <f t="shared" si="14"/>
        <v/>
      </c>
    </row>
    <row r="264" spans="1:9" x14ac:dyDescent="0.25">
      <c r="A264" s="16"/>
      <c r="B264" s="15" t="str">
        <f>IF($A264="","",SUMIFS(Ventas!$F$6:$F$3005,Ventas!$A$6:$A$3005,$A264,Ventas!$J$6:$J$3005,"Efectivo"))</f>
        <v/>
      </c>
      <c r="C264" s="15" t="str">
        <f>IF($A264="","",SUMIFS(Ventas!$F$6:$F$3005,Ventas!$A$6:$A$3005,$A264,Ventas!$J$6:$J$3005,"&lt;&gt;Efectivo"))</f>
        <v/>
      </c>
      <c r="D264" s="15" t="str">
        <f t="shared" si="12"/>
        <v/>
      </c>
      <c r="E264" s="12"/>
      <c r="F264" s="15" t="str">
        <f>IF($A264="","",SUMIFS(Compras!$E$6:$E$1005,Compras!$A$6:$A$1005,$A264,Compras!$F$6:$F$1005,"Efectivo")+SUMIFS('Gastos Fijos'!$D$6:$D$1005,'Gastos Fijos'!$A$6:$A$1005,$A264,'Gastos Fijos'!$E$6:$E$1005,"Efectivo"))</f>
        <v/>
      </c>
      <c r="G264" s="15" t="str">
        <f t="shared" si="13"/>
        <v/>
      </c>
      <c r="H264" s="12"/>
      <c r="I264" s="8" t="str">
        <f t="shared" si="14"/>
        <v/>
      </c>
    </row>
    <row r="265" spans="1:9" x14ac:dyDescent="0.25">
      <c r="A265" s="16"/>
      <c r="B265" s="15" t="str">
        <f>IF($A265="","",SUMIFS(Ventas!$F$6:$F$3005,Ventas!$A$6:$A$3005,$A265,Ventas!$J$6:$J$3005,"Efectivo"))</f>
        <v/>
      </c>
      <c r="C265" s="15" t="str">
        <f>IF($A265="","",SUMIFS(Ventas!$F$6:$F$3005,Ventas!$A$6:$A$3005,$A265,Ventas!$J$6:$J$3005,"&lt;&gt;Efectivo"))</f>
        <v/>
      </c>
      <c r="D265" s="15" t="str">
        <f t="shared" si="12"/>
        <v/>
      </c>
      <c r="E265" s="12"/>
      <c r="F265" s="15" t="str">
        <f>IF($A265="","",SUMIFS(Compras!$E$6:$E$1005,Compras!$A$6:$A$1005,$A265,Compras!$F$6:$F$1005,"Efectivo")+SUMIFS('Gastos Fijos'!$D$6:$D$1005,'Gastos Fijos'!$A$6:$A$1005,$A265,'Gastos Fijos'!$E$6:$E$1005,"Efectivo"))</f>
        <v/>
      </c>
      <c r="G265" s="15" t="str">
        <f t="shared" si="13"/>
        <v/>
      </c>
      <c r="H265" s="12"/>
      <c r="I265" s="8" t="str">
        <f t="shared" si="14"/>
        <v/>
      </c>
    </row>
    <row r="266" spans="1:9" x14ac:dyDescent="0.25">
      <c r="A266" s="16"/>
      <c r="B266" s="15" t="str">
        <f>IF($A266="","",SUMIFS(Ventas!$F$6:$F$3005,Ventas!$A$6:$A$3005,$A266,Ventas!$J$6:$J$3005,"Efectivo"))</f>
        <v/>
      </c>
      <c r="C266" s="15" t="str">
        <f>IF($A266="","",SUMIFS(Ventas!$F$6:$F$3005,Ventas!$A$6:$A$3005,$A266,Ventas!$J$6:$J$3005,"&lt;&gt;Efectivo"))</f>
        <v/>
      </c>
      <c r="D266" s="15" t="str">
        <f t="shared" si="12"/>
        <v/>
      </c>
      <c r="E266" s="12"/>
      <c r="F266" s="15" t="str">
        <f>IF($A266="","",SUMIFS(Compras!$E$6:$E$1005,Compras!$A$6:$A$1005,$A266,Compras!$F$6:$F$1005,"Efectivo")+SUMIFS('Gastos Fijos'!$D$6:$D$1005,'Gastos Fijos'!$A$6:$A$1005,$A266,'Gastos Fijos'!$E$6:$E$1005,"Efectivo"))</f>
        <v/>
      </c>
      <c r="G266" s="15" t="str">
        <f t="shared" si="13"/>
        <v/>
      </c>
      <c r="H266" s="12"/>
      <c r="I266" s="8" t="str">
        <f t="shared" si="14"/>
        <v/>
      </c>
    </row>
    <row r="267" spans="1:9" x14ac:dyDescent="0.25">
      <c r="A267" s="16"/>
      <c r="B267" s="15" t="str">
        <f>IF($A267="","",SUMIFS(Ventas!$F$6:$F$3005,Ventas!$A$6:$A$3005,$A267,Ventas!$J$6:$J$3005,"Efectivo"))</f>
        <v/>
      </c>
      <c r="C267" s="15" t="str">
        <f>IF($A267="","",SUMIFS(Ventas!$F$6:$F$3005,Ventas!$A$6:$A$3005,$A267,Ventas!$J$6:$J$3005,"&lt;&gt;Efectivo"))</f>
        <v/>
      </c>
      <c r="D267" s="15" t="str">
        <f t="shared" si="12"/>
        <v/>
      </c>
      <c r="E267" s="12"/>
      <c r="F267" s="15" t="str">
        <f>IF($A267="","",SUMIFS(Compras!$E$6:$E$1005,Compras!$A$6:$A$1005,$A267,Compras!$F$6:$F$1005,"Efectivo")+SUMIFS('Gastos Fijos'!$D$6:$D$1005,'Gastos Fijos'!$A$6:$A$1005,$A267,'Gastos Fijos'!$E$6:$E$1005,"Efectivo"))</f>
        <v/>
      </c>
      <c r="G267" s="15" t="str">
        <f t="shared" si="13"/>
        <v/>
      </c>
      <c r="H267" s="12"/>
      <c r="I267" s="8" t="str">
        <f t="shared" si="14"/>
        <v/>
      </c>
    </row>
    <row r="268" spans="1:9" x14ac:dyDescent="0.25">
      <c r="A268" s="16"/>
      <c r="B268" s="15" t="str">
        <f>IF($A268="","",SUMIFS(Ventas!$F$6:$F$3005,Ventas!$A$6:$A$3005,$A268,Ventas!$J$6:$J$3005,"Efectivo"))</f>
        <v/>
      </c>
      <c r="C268" s="15" t="str">
        <f>IF($A268="","",SUMIFS(Ventas!$F$6:$F$3005,Ventas!$A$6:$A$3005,$A268,Ventas!$J$6:$J$3005,"&lt;&gt;Efectivo"))</f>
        <v/>
      </c>
      <c r="D268" s="15" t="str">
        <f t="shared" si="12"/>
        <v/>
      </c>
      <c r="E268" s="12"/>
      <c r="F268" s="15" t="str">
        <f>IF($A268="","",SUMIFS(Compras!$E$6:$E$1005,Compras!$A$6:$A$1005,$A268,Compras!$F$6:$F$1005,"Efectivo")+SUMIFS('Gastos Fijos'!$D$6:$D$1005,'Gastos Fijos'!$A$6:$A$1005,$A268,'Gastos Fijos'!$E$6:$E$1005,"Efectivo"))</f>
        <v/>
      </c>
      <c r="G268" s="15" t="str">
        <f t="shared" si="13"/>
        <v/>
      </c>
      <c r="H268" s="12"/>
      <c r="I268" s="8" t="str">
        <f t="shared" si="14"/>
        <v/>
      </c>
    </row>
    <row r="269" spans="1:9" x14ac:dyDescent="0.25">
      <c r="A269" s="16"/>
      <c r="B269" s="15" t="str">
        <f>IF($A269="","",SUMIFS(Ventas!$F$6:$F$3005,Ventas!$A$6:$A$3005,$A269,Ventas!$J$6:$J$3005,"Efectivo"))</f>
        <v/>
      </c>
      <c r="C269" s="15" t="str">
        <f>IF($A269="","",SUMIFS(Ventas!$F$6:$F$3005,Ventas!$A$6:$A$3005,$A269,Ventas!$J$6:$J$3005,"&lt;&gt;Efectivo"))</f>
        <v/>
      </c>
      <c r="D269" s="15" t="str">
        <f t="shared" si="12"/>
        <v/>
      </c>
      <c r="E269" s="12"/>
      <c r="F269" s="15" t="str">
        <f>IF($A269="","",SUMIFS(Compras!$E$6:$E$1005,Compras!$A$6:$A$1005,$A269,Compras!$F$6:$F$1005,"Efectivo")+SUMIFS('Gastos Fijos'!$D$6:$D$1005,'Gastos Fijos'!$A$6:$A$1005,$A269,'Gastos Fijos'!$E$6:$E$1005,"Efectivo"))</f>
        <v/>
      </c>
      <c r="G269" s="15" t="str">
        <f t="shared" si="13"/>
        <v/>
      </c>
      <c r="H269" s="12"/>
      <c r="I269" s="8" t="str">
        <f t="shared" si="14"/>
        <v/>
      </c>
    </row>
    <row r="270" spans="1:9" x14ac:dyDescent="0.25">
      <c r="A270" s="16"/>
      <c r="B270" s="15" t="str">
        <f>IF($A270="","",SUMIFS(Ventas!$F$6:$F$3005,Ventas!$A$6:$A$3005,$A270,Ventas!$J$6:$J$3005,"Efectivo"))</f>
        <v/>
      </c>
      <c r="C270" s="15" t="str">
        <f>IF($A270="","",SUMIFS(Ventas!$F$6:$F$3005,Ventas!$A$6:$A$3005,$A270,Ventas!$J$6:$J$3005,"&lt;&gt;Efectivo"))</f>
        <v/>
      </c>
      <c r="D270" s="15" t="str">
        <f t="shared" si="12"/>
        <v/>
      </c>
      <c r="E270" s="12"/>
      <c r="F270" s="15" t="str">
        <f>IF($A270="","",SUMIFS(Compras!$E$6:$E$1005,Compras!$A$6:$A$1005,$A270,Compras!$F$6:$F$1005,"Efectivo")+SUMIFS('Gastos Fijos'!$D$6:$D$1005,'Gastos Fijos'!$A$6:$A$1005,$A270,'Gastos Fijos'!$E$6:$E$1005,"Efectivo"))</f>
        <v/>
      </c>
      <c r="G270" s="15" t="str">
        <f t="shared" si="13"/>
        <v/>
      </c>
      <c r="H270" s="12"/>
      <c r="I270" s="8" t="str">
        <f t="shared" si="14"/>
        <v/>
      </c>
    </row>
    <row r="271" spans="1:9" x14ac:dyDescent="0.25">
      <c r="A271" s="16"/>
      <c r="B271" s="15" t="str">
        <f>IF($A271="","",SUMIFS(Ventas!$F$6:$F$3005,Ventas!$A$6:$A$3005,$A271,Ventas!$J$6:$J$3005,"Efectivo"))</f>
        <v/>
      </c>
      <c r="C271" s="15" t="str">
        <f>IF($A271="","",SUMIFS(Ventas!$F$6:$F$3005,Ventas!$A$6:$A$3005,$A271,Ventas!$J$6:$J$3005,"&lt;&gt;Efectivo"))</f>
        <v/>
      </c>
      <c r="D271" s="15" t="str">
        <f t="shared" si="12"/>
        <v/>
      </c>
      <c r="E271" s="12"/>
      <c r="F271" s="15" t="str">
        <f>IF($A271="","",SUMIFS(Compras!$E$6:$E$1005,Compras!$A$6:$A$1005,$A271,Compras!$F$6:$F$1005,"Efectivo")+SUMIFS('Gastos Fijos'!$D$6:$D$1005,'Gastos Fijos'!$A$6:$A$1005,$A271,'Gastos Fijos'!$E$6:$E$1005,"Efectivo"))</f>
        <v/>
      </c>
      <c r="G271" s="15" t="str">
        <f t="shared" si="13"/>
        <v/>
      </c>
      <c r="H271" s="12"/>
      <c r="I271" s="8" t="str">
        <f t="shared" si="14"/>
        <v/>
      </c>
    </row>
    <row r="272" spans="1:9" x14ac:dyDescent="0.25">
      <c r="A272" s="16"/>
      <c r="B272" s="15" t="str">
        <f>IF($A272="","",SUMIFS(Ventas!$F$6:$F$3005,Ventas!$A$6:$A$3005,$A272,Ventas!$J$6:$J$3005,"Efectivo"))</f>
        <v/>
      </c>
      <c r="C272" s="15" t="str">
        <f>IF($A272="","",SUMIFS(Ventas!$F$6:$F$3005,Ventas!$A$6:$A$3005,$A272,Ventas!$J$6:$J$3005,"&lt;&gt;Efectivo"))</f>
        <v/>
      </c>
      <c r="D272" s="15" t="str">
        <f t="shared" si="12"/>
        <v/>
      </c>
      <c r="E272" s="12"/>
      <c r="F272" s="15" t="str">
        <f>IF($A272="","",SUMIFS(Compras!$E$6:$E$1005,Compras!$A$6:$A$1005,$A272,Compras!$F$6:$F$1005,"Efectivo")+SUMIFS('Gastos Fijos'!$D$6:$D$1005,'Gastos Fijos'!$A$6:$A$1005,$A272,'Gastos Fijos'!$E$6:$E$1005,"Efectivo"))</f>
        <v/>
      </c>
      <c r="G272" s="15" t="str">
        <f t="shared" si="13"/>
        <v/>
      </c>
      <c r="H272" s="12"/>
      <c r="I272" s="8" t="str">
        <f t="shared" si="14"/>
        <v/>
      </c>
    </row>
    <row r="273" spans="1:9" x14ac:dyDescent="0.25">
      <c r="A273" s="16"/>
      <c r="B273" s="15" t="str">
        <f>IF($A273="","",SUMIFS(Ventas!$F$6:$F$3005,Ventas!$A$6:$A$3005,$A273,Ventas!$J$6:$J$3005,"Efectivo"))</f>
        <v/>
      </c>
      <c r="C273" s="15" t="str">
        <f>IF($A273="","",SUMIFS(Ventas!$F$6:$F$3005,Ventas!$A$6:$A$3005,$A273,Ventas!$J$6:$J$3005,"&lt;&gt;Efectivo"))</f>
        <v/>
      </c>
      <c r="D273" s="15" t="str">
        <f t="shared" si="12"/>
        <v/>
      </c>
      <c r="E273" s="12"/>
      <c r="F273" s="15" t="str">
        <f>IF($A273="","",SUMIFS(Compras!$E$6:$E$1005,Compras!$A$6:$A$1005,$A273,Compras!$F$6:$F$1005,"Efectivo")+SUMIFS('Gastos Fijos'!$D$6:$D$1005,'Gastos Fijos'!$A$6:$A$1005,$A273,'Gastos Fijos'!$E$6:$E$1005,"Efectivo"))</f>
        <v/>
      </c>
      <c r="G273" s="15" t="str">
        <f t="shared" si="13"/>
        <v/>
      </c>
      <c r="H273" s="12"/>
      <c r="I273" s="8" t="str">
        <f t="shared" si="14"/>
        <v/>
      </c>
    </row>
    <row r="274" spans="1:9" x14ac:dyDescent="0.25">
      <c r="A274" s="16"/>
      <c r="B274" s="15" t="str">
        <f>IF($A274="","",SUMIFS(Ventas!$F$6:$F$3005,Ventas!$A$6:$A$3005,$A274,Ventas!$J$6:$J$3005,"Efectivo"))</f>
        <v/>
      </c>
      <c r="C274" s="15" t="str">
        <f>IF($A274="","",SUMIFS(Ventas!$F$6:$F$3005,Ventas!$A$6:$A$3005,$A274,Ventas!$J$6:$J$3005,"&lt;&gt;Efectivo"))</f>
        <v/>
      </c>
      <c r="D274" s="15" t="str">
        <f t="shared" si="12"/>
        <v/>
      </c>
      <c r="E274" s="12"/>
      <c r="F274" s="15" t="str">
        <f>IF($A274="","",SUMIFS(Compras!$E$6:$E$1005,Compras!$A$6:$A$1005,$A274,Compras!$F$6:$F$1005,"Efectivo")+SUMIFS('Gastos Fijos'!$D$6:$D$1005,'Gastos Fijos'!$A$6:$A$1005,$A274,'Gastos Fijos'!$E$6:$E$1005,"Efectivo"))</f>
        <v/>
      </c>
      <c r="G274" s="15" t="str">
        <f t="shared" si="13"/>
        <v/>
      </c>
      <c r="H274" s="12"/>
      <c r="I274" s="8" t="str">
        <f t="shared" si="14"/>
        <v/>
      </c>
    </row>
    <row r="275" spans="1:9" x14ac:dyDescent="0.25">
      <c r="A275" s="16"/>
      <c r="B275" s="15" t="str">
        <f>IF($A275="","",SUMIFS(Ventas!$F$6:$F$3005,Ventas!$A$6:$A$3005,$A275,Ventas!$J$6:$J$3005,"Efectivo"))</f>
        <v/>
      </c>
      <c r="C275" s="15" t="str">
        <f>IF($A275="","",SUMIFS(Ventas!$F$6:$F$3005,Ventas!$A$6:$A$3005,$A275,Ventas!$J$6:$J$3005,"&lt;&gt;Efectivo"))</f>
        <v/>
      </c>
      <c r="D275" s="15" t="str">
        <f t="shared" si="12"/>
        <v/>
      </c>
      <c r="E275" s="12"/>
      <c r="F275" s="15" t="str">
        <f>IF($A275="","",SUMIFS(Compras!$E$6:$E$1005,Compras!$A$6:$A$1005,$A275,Compras!$F$6:$F$1005,"Efectivo")+SUMIFS('Gastos Fijos'!$D$6:$D$1005,'Gastos Fijos'!$A$6:$A$1005,$A275,'Gastos Fijos'!$E$6:$E$1005,"Efectivo"))</f>
        <v/>
      </c>
      <c r="G275" s="15" t="str">
        <f t="shared" si="13"/>
        <v/>
      </c>
      <c r="H275" s="12"/>
      <c r="I275" s="8" t="str">
        <f t="shared" si="14"/>
        <v/>
      </c>
    </row>
    <row r="276" spans="1:9" x14ac:dyDescent="0.25">
      <c r="A276" s="16"/>
      <c r="B276" s="15" t="str">
        <f>IF($A276="","",SUMIFS(Ventas!$F$6:$F$3005,Ventas!$A$6:$A$3005,$A276,Ventas!$J$6:$J$3005,"Efectivo"))</f>
        <v/>
      </c>
      <c r="C276" s="15" t="str">
        <f>IF($A276="","",SUMIFS(Ventas!$F$6:$F$3005,Ventas!$A$6:$A$3005,$A276,Ventas!$J$6:$J$3005,"&lt;&gt;Efectivo"))</f>
        <v/>
      </c>
      <c r="D276" s="15" t="str">
        <f t="shared" si="12"/>
        <v/>
      </c>
      <c r="E276" s="12"/>
      <c r="F276" s="15" t="str">
        <f>IF($A276="","",SUMIFS(Compras!$E$6:$E$1005,Compras!$A$6:$A$1005,$A276,Compras!$F$6:$F$1005,"Efectivo")+SUMIFS('Gastos Fijos'!$D$6:$D$1005,'Gastos Fijos'!$A$6:$A$1005,$A276,'Gastos Fijos'!$E$6:$E$1005,"Efectivo"))</f>
        <v/>
      </c>
      <c r="G276" s="15" t="str">
        <f t="shared" si="13"/>
        <v/>
      </c>
      <c r="H276" s="12"/>
      <c r="I276" s="8" t="str">
        <f t="shared" si="14"/>
        <v/>
      </c>
    </row>
    <row r="277" spans="1:9" x14ac:dyDescent="0.25">
      <c r="A277" s="16"/>
      <c r="B277" s="15" t="str">
        <f>IF($A277="","",SUMIFS(Ventas!$F$6:$F$3005,Ventas!$A$6:$A$3005,$A277,Ventas!$J$6:$J$3005,"Efectivo"))</f>
        <v/>
      </c>
      <c r="C277" s="15" t="str">
        <f>IF($A277="","",SUMIFS(Ventas!$F$6:$F$3005,Ventas!$A$6:$A$3005,$A277,Ventas!$J$6:$J$3005,"&lt;&gt;Efectivo"))</f>
        <v/>
      </c>
      <c r="D277" s="15" t="str">
        <f t="shared" si="12"/>
        <v/>
      </c>
      <c r="E277" s="12"/>
      <c r="F277" s="15" t="str">
        <f>IF($A277="","",SUMIFS(Compras!$E$6:$E$1005,Compras!$A$6:$A$1005,$A277,Compras!$F$6:$F$1005,"Efectivo")+SUMIFS('Gastos Fijos'!$D$6:$D$1005,'Gastos Fijos'!$A$6:$A$1005,$A277,'Gastos Fijos'!$E$6:$E$1005,"Efectivo"))</f>
        <v/>
      </c>
      <c r="G277" s="15" t="str">
        <f t="shared" si="13"/>
        <v/>
      </c>
      <c r="H277" s="12"/>
      <c r="I277" s="8" t="str">
        <f t="shared" si="14"/>
        <v/>
      </c>
    </row>
    <row r="278" spans="1:9" x14ac:dyDescent="0.25">
      <c r="A278" s="16"/>
      <c r="B278" s="15" t="str">
        <f>IF($A278="","",SUMIFS(Ventas!$F$6:$F$3005,Ventas!$A$6:$A$3005,$A278,Ventas!$J$6:$J$3005,"Efectivo"))</f>
        <v/>
      </c>
      <c r="C278" s="15" t="str">
        <f>IF($A278="","",SUMIFS(Ventas!$F$6:$F$3005,Ventas!$A$6:$A$3005,$A278,Ventas!$J$6:$J$3005,"&lt;&gt;Efectivo"))</f>
        <v/>
      </c>
      <c r="D278" s="15" t="str">
        <f t="shared" si="12"/>
        <v/>
      </c>
      <c r="E278" s="12"/>
      <c r="F278" s="15" t="str">
        <f>IF($A278="","",SUMIFS(Compras!$E$6:$E$1005,Compras!$A$6:$A$1005,$A278,Compras!$F$6:$F$1005,"Efectivo")+SUMIFS('Gastos Fijos'!$D$6:$D$1005,'Gastos Fijos'!$A$6:$A$1005,$A278,'Gastos Fijos'!$E$6:$E$1005,"Efectivo"))</f>
        <v/>
      </c>
      <c r="G278" s="15" t="str">
        <f t="shared" si="13"/>
        <v/>
      </c>
      <c r="H278" s="12"/>
      <c r="I278" s="8" t="str">
        <f t="shared" si="14"/>
        <v/>
      </c>
    </row>
    <row r="279" spans="1:9" x14ac:dyDescent="0.25">
      <c r="A279" s="16"/>
      <c r="B279" s="15" t="str">
        <f>IF($A279="","",SUMIFS(Ventas!$F$6:$F$3005,Ventas!$A$6:$A$3005,$A279,Ventas!$J$6:$J$3005,"Efectivo"))</f>
        <v/>
      </c>
      <c r="C279" s="15" t="str">
        <f>IF($A279="","",SUMIFS(Ventas!$F$6:$F$3005,Ventas!$A$6:$A$3005,$A279,Ventas!$J$6:$J$3005,"&lt;&gt;Efectivo"))</f>
        <v/>
      </c>
      <c r="D279" s="15" t="str">
        <f t="shared" si="12"/>
        <v/>
      </c>
      <c r="E279" s="12"/>
      <c r="F279" s="15" t="str">
        <f>IF($A279="","",SUMIFS(Compras!$E$6:$E$1005,Compras!$A$6:$A$1005,$A279,Compras!$F$6:$F$1005,"Efectivo")+SUMIFS('Gastos Fijos'!$D$6:$D$1005,'Gastos Fijos'!$A$6:$A$1005,$A279,'Gastos Fijos'!$E$6:$E$1005,"Efectivo"))</f>
        <v/>
      </c>
      <c r="G279" s="15" t="str">
        <f t="shared" si="13"/>
        <v/>
      </c>
      <c r="H279" s="12"/>
      <c r="I279" s="8" t="str">
        <f t="shared" si="14"/>
        <v/>
      </c>
    </row>
    <row r="280" spans="1:9" x14ac:dyDescent="0.25">
      <c r="A280" s="16"/>
      <c r="B280" s="15" t="str">
        <f>IF($A280="","",SUMIFS(Ventas!$F$6:$F$3005,Ventas!$A$6:$A$3005,$A280,Ventas!$J$6:$J$3005,"Efectivo"))</f>
        <v/>
      </c>
      <c r="C280" s="15" t="str">
        <f>IF($A280="","",SUMIFS(Ventas!$F$6:$F$3005,Ventas!$A$6:$A$3005,$A280,Ventas!$J$6:$J$3005,"&lt;&gt;Efectivo"))</f>
        <v/>
      </c>
      <c r="D280" s="15" t="str">
        <f t="shared" si="12"/>
        <v/>
      </c>
      <c r="E280" s="12"/>
      <c r="F280" s="15" t="str">
        <f>IF($A280="","",SUMIFS(Compras!$E$6:$E$1005,Compras!$A$6:$A$1005,$A280,Compras!$F$6:$F$1005,"Efectivo")+SUMIFS('Gastos Fijos'!$D$6:$D$1005,'Gastos Fijos'!$A$6:$A$1005,$A280,'Gastos Fijos'!$E$6:$E$1005,"Efectivo"))</f>
        <v/>
      </c>
      <c r="G280" s="15" t="str">
        <f t="shared" si="13"/>
        <v/>
      </c>
      <c r="H280" s="12"/>
      <c r="I280" s="8" t="str">
        <f t="shared" si="14"/>
        <v/>
      </c>
    </row>
    <row r="281" spans="1:9" x14ac:dyDescent="0.25">
      <c r="A281" s="16"/>
      <c r="B281" s="15" t="str">
        <f>IF($A281="","",SUMIFS(Ventas!$F$6:$F$3005,Ventas!$A$6:$A$3005,$A281,Ventas!$J$6:$J$3005,"Efectivo"))</f>
        <v/>
      </c>
      <c r="C281" s="15" t="str">
        <f>IF($A281="","",SUMIFS(Ventas!$F$6:$F$3005,Ventas!$A$6:$A$3005,$A281,Ventas!$J$6:$J$3005,"&lt;&gt;Efectivo"))</f>
        <v/>
      </c>
      <c r="D281" s="15" t="str">
        <f t="shared" si="12"/>
        <v/>
      </c>
      <c r="E281" s="12"/>
      <c r="F281" s="15" t="str">
        <f>IF($A281="","",SUMIFS(Compras!$E$6:$E$1005,Compras!$A$6:$A$1005,$A281,Compras!$F$6:$F$1005,"Efectivo")+SUMIFS('Gastos Fijos'!$D$6:$D$1005,'Gastos Fijos'!$A$6:$A$1005,$A281,'Gastos Fijos'!$E$6:$E$1005,"Efectivo"))</f>
        <v/>
      </c>
      <c r="G281" s="15" t="str">
        <f t="shared" si="13"/>
        <v/>
      </c>
      <c r="H281" s="12"/>
      <c r="I281" s="8" t="str">
        <f t="shared" si="14"/>
        <v/>
      </c>
    </row>
    <row r="282" spans="1:9" x14ac:dyDescent="0.25">
      <c r="A282" s="16"/>
      <c r="B282" s="15" t="str">
        <f>IF($A282="","",SUMIFS(Ventas!$F$6:$F$3005,Ventas!$A$6:$A$3005,$A282,Ventas!$J$6:$J$3005,"Efectivo"))</f>
        <v/>
      </c>
      <c r="C282" s="15" t="str">
        <f>IF($A282="","",SUMIFS(Ventas!$F$6:$F$3005,Ventas!$A$6:$A$3005,$A282,Ventas!$J$6:$J$3005,"&lt;&gt;Efectivo"))</f>
        <v/>
      </c>
      <c r="D282" s="15" t="str">
        <f t="shared" si="12"/>
        <v/>
      </c>
      <c r="E282" s="12"/>
      <c r="F282" s="15" t="str">
        <f>IF($A282="","",SUMIFS(Compras!$E$6:$E$1005,Compras!$A$6:$A$1005,$A282,Compras!$F$6:$F$1005,"Efectivo")+SUMIFS('Gastos Fijos'!$D$6:$D$1005,'Gastos Fijos'!$A$6:$A$1005,$A282,'Gastos Fijos'!$E$6:$E$1005,"Efectivo"))</f>
        <v/>
      </c>
      <c r="G282" s="15" t="str">
        <f t="shared" si="13"/>
        <v/>
      </c>
      <c r="H282" s="12"/>
      <c r="I282" s="8" t="str">
        <f t="shared" si="14"/>
        <v/>
      </c>
    </row>
    <row r="283" spans="1:9" x14ac:dyDescent="0.25">
      <c r="A283" s="16"/>
      <c r="B283" s="15" t="str">
        <f>IF($A283="","",SUMIFS(Ventas!$F$6:$F$3005,Ventas!$A$6:$A$3005,$A283,Ventas!$J$6:$J$3005,"Efectivo"))</f>
        <v/>
      </c>
      <c r="C283" s="15" t="str">
        <f>IF($A283="","",SUMIFS(Ventas!$F$6:$F$3005,Ventas!$A$6:$A$3005,$A283,Ventas!$J$6:$J$3005,"&lt;&gt;Efectivo"))</f>
        <v/>
      </c>
      <c r="D283" s="15" t="str">
        <f t="shared" si="12"/>
        <v/>
      </c>
      <c r="E283" s="12"/>
      <c r="F283" s="15" t="str">
        <f>IF($A283="","",SUMIFS(Compras!$E$6:$E$1005,Compras!$A$6:$A$1005,$A283,Compras!$F$6:$F$1005,"Efectivo")+SUMIFS('Gastos Fijos'!$D$6:$D$1005,'Gastos Fijos'!$A$6:$A$1005,$A283,'Gastos Fijos'!$E$6:$E$1005,"Efectivo"))</f>
        <v/>
      </c>
      <c r="G283" s="15" t="str">
        <f t="shared" si="13"/>
        <v/>
      </c>
      <c r="H283" s="12"/>
      <c r="I283" s="8" t="str">
        <f t="shared" si="14"/>
        <v/>
      </c>
    </row>
    <row r="284" spans="1:9" x14ac:dyDescent="0.25">
      <c r="A284" s="16"/>
      <c r="B284" s="15" t="str">
        <f>IF($A284="","",SUMIFS(Ventas!$F$6:$F$3005,Ventas!$A$6:$A$3005,$A284,Ventas!$J$6:$J$3005,"Efectivo"))</f>
        <v/>
      </c>
      <c r="C284" s="15" t="str">
        <f>IF($A284="","",SUMIFS(Ventas!$F$6:$F$3005,Ventas!$A$6:$A$3005,$A284,Ventas!$J$6:$J$3005,"&lt;&gt;Efectivo"))</f>
        <v/>
      </c>
      <c r="D284" s="15" t="str">
        <f t="shared" si="12"/>
        <v/>
      </c>
      <c r="E284" s="12"/>
      <c r="F284" s="15" t="str">
        <f>IF($A284="","",SUMIFS(Compras!$E$6:$E$1005,Compras!$A$6:$A$1005,$A284,Compras!$F$6:$F$1005,"Efectivo")+SUMIFS('Gastos Fijos'!$D$6:$D$1005,'Gastos Fijos'!$A$6:$A$1005,$A284,'Gastos Fijos'!$E$6:$E$1005,"Efectivo"))</f>
        <v/>
      </c>
      <c r="G284" s="15" t="str">
        <f t="shared" si="13"/>
        <v/>
      </c>
      <c r="H284" s="12"/>
      <c r="I284" s="8" t="str">
        <f t="shared" si="14"/>
        <v/>
      </c>
    </row>
    <row r="285" spans="1:9" x14ac:dyDescent="0.25">
      <c r="A285" s="16"/>
      <c r="B285" s="15" t="str">
        <f>IF($A285="","",SUMIFS(Ventas!$F$6:$F$3005,Ventas!$A$6:$A$3005,$A285,Ventas!$J$6:$J$3005,"Efectivo"))</f>
        <v/>
      </c>
      <c r="C285" s="15" t="str">
        <f>IF($A285="","",SUMIFS(Ventas!$F$6:$F$3005,Ventas!$A$6:$A$3005,$A285,Ventas!$J$6:$J$3005,"&lt;&gt;Efectivo"))</f>
        <v/>
      </c>
      <c r="D285" s="15" t="str">
        <f t="shared" si="12"/>
        <v/>
      </c>
      <c r="E285" s="12"/>
      <c r="F285" s="15" t="str">
        <f>IF($A285="","",SUMIFS(Compras!$E$6:$E$1005,Compras!$A$6:$A$1005,$A285,Compras!$F$6:$F$1005,"Efectivo")+SUMIFS('Gastos Fijos'!$D$6:$D$1005,'Gastos Fijos'!$A$6:$A$1005,$A285,'Gastos Fijos'!$E$6:$E$1005,"Efectivo"))</f>
        <v/>
      </c>
      <c r="G285" s="15" t="str">
        <f t="shared" si="13"/>
        <v/>
      </c>
      <c r="H285" s="12"/>
      <c r="I285" s="8" t="str">
        <f t="shared" si="14"/>
        <v/>
      </c>
    </row>
    <row r="286" spans="1:9" x14ac:dyDescent="0.25">
      <c r="A286" s="16"/>
      <c r="B286" s="15" t="str">
        <f>IF($A286="","",SUMIFS(Ventas!$F$6:$F$3005,Ventas!$A$6:$A$3005,$A286,Ventas!$J$6:$J$3005,"Efectivo"))</f>
        <v/>
      </c>
      <c r="C286" s="15" t="str">
        <f>IF($A286="","",SUMIFS(Ventas!$F$6:$F$3005,Ventas!$A$6:$A$3005,$A286,Ventas!$J$6:$J$3005,"&lt;&gt;Efectivo"))</f>
        <v/>
      </c>
      <c r="D286" s="15" t="str">
        <f t="shared" si="12"/>
        <v/>
      </c>
      <c r="E286" s="12"/>
      <c r="F286" s="15" t="str">
        <f>IF($A286="","",SUMIFS(Compras!$E$6:$E$1005,Compras!$A$6:$A$1005,$A286,Compras!$F$6:$F$1005,"Efectivo")+SUMIFS('Gastos Fijos'!$D$6:$D$1005,'Gastos Fijos'!$A$6:$A$1005,$A286,'Gastos Fijos'!$E$6:$E$1005,"Efectivo"))</f>
        <v/>
      </c>
      <c r="G286" s="15" t="str">
        <f t="shared" si="13"/>
        <v/>
      </c>
      <c r="H286" s="12"/>
      <c r="I286" s="8" t="str">
        <f t="shared" si="14"/>
        <v/>
      </c>
    </row>
    <row r="287" spans="1:9" x14ac:dyDescent="0.25">
      <c r="A287" s="16"/>
      <c r="B287" s="15" t="str">
        <f>IF($A287="","",SUMIFS(Ventas!$F$6:$F$3005,Ventas!$A$6:$A$3005,$A287,Ventas!$J$6:$J$3005,"Efectivo"))</f>
        <v/>
      </c>
      <c r="C287" s="15" t="str">
        <f>IF($A287="","",SUMIFS(Ventas!$F$6:$F$3005,Ventas!$A$6:$A$3005,$A287,Ventas!$J$6:$J$3005,"&lt;&gt;Efectivo"))</f>
        <v/>
      </c>
      <c r="D287" s="15" t="str">
        <f t="shared" si="12"/>
        <v/>
      </c>
      <c r="E287" s="12"/>
      <c r="F287" s="15" t="str">
        <f>IF($A287="","",SUMIFS(Compras!$E$6:$E$1005,Compras!$A$6:$A$1005,$A287,Compras!$F$6:$F$1005,"Efectivo")+SUMIFS('Gastos Fijos'!$D$6:$D$1005,'Gastos Fijos'!$A$6:$A$1005,$A287,'Gastos Fijos'!$E$6:$E$1005,"Efectivo"))</f>
        <v/>
      </c>
      <c r="G287" s="15" t="str">
        <f t="shared" si="13"/>
        <v/>
      </c>
      <c r="H287" s="12"/>
      <c r="I287" s="8" t="str">
        <f t="shared" si="14"/>
        <v/>
      </c>
    </row>
    <row r="288" spans="1:9" x14ac:dyDescent="0.25">
      <c r="A288" s="16"/>
      <c r="B288" s="15" t="str">
        <f>IF($A288="","",SUMIFS(Ventas!$F$6:$F$3005,Ventas!$A$6:$A$3005,$A288,Ventas!$J$6:$J$3005,"Efectivo"))</f>
        <v/>
      </c>
      <c r="C288" s="15" t="str">
        <f>IF($A288="","",SUMIFS(Ventas!$F$6:$F$3005,Ventas!$A$6:$A$3005,$A288,Ventas!$J$6:$J$3005,"&lt;&gt;Efectivo"))</f>
        <v/>
      </c>
      <c r="D288" s="15" t="str">
        <f t="shared" si="12"/>
        <v/>
      </c>
      <c r="E288" s="12"/>
      <c r="F288" s="15" t="str">
        <f>IF($A288="","",SUMIFS(Compras!$E$6:$E$1005,Compras!$A$6:$A$1005,$A288,Compras!$F$6:$F$1005,"Efectivo")+SUMIFS('Gastos Fijos'!$D$6:$D$1005,'Gastos Fijos'!$A$6:$A$1005,$A288,'Gastos Fijos'!$E$6:$E$1005,"Efectivo"))</f>
        <v/>
      </c>
      <c r="G288" s="15" t="str">
        <f t="shared" si="13"/>
        <v/>
      </c>
      <c r="H288" s="12"/>
      <c r="I288" s="8" t="str">
        <f t="shared" si="14"/>
        <v/>
      </c>
    </row>
    <row r="289" spans="1:9" x14ac:dyDescent="0.25">
      <c r="A289" s="16"/>
      <c r="B289" s="15" t="str">
        <f>IF($A289="","",SUMIFS(Ventas!$F$6:$F$3005,Ventas!$A$6:$A$3005,$A289,Ventas!$J$6:$J$3005,"Efectivo"))</f>
        <v/>
      </c>
      <c r="C289" s="15" t="str">
        <f>IF($A289="","",SUMIFS(Ventas!$F$6:$F$3005,Ventas!$A$6:$A$3005,$A289,Ventas!$J$6:$J$3005,"&lt;&gt;Efectivo"))</f>
        <v/>
      </c>
      <c r="D289" s="15" t="str">
        <f t="shared" si="12"/>
        <v/>
      </c>
      <c r="E289" s="12"/>
      <c r="F289" s="15" t="str">
        <f>IF($A289="","",SUMIFS(Compras!$E$6:$E$1005,Compras!$A$6:$A$1005,$A289,Compras!$F$6:$F$1005,"Efectivo")+SUMIFS('Gastos Fijos'!$D$6:$D$1005,'Gastos Fijos'!$A$6:$A$1005,$A289,'Gastos Fijos'!$E$6:$E$1005,"Efectivo"))</f>
        <v/>
      </c>
      <c r="G289" s="15" t="str">
        <f t="shared" si="13"/>
        <v/>
      </c>
      <c r="H289" s="12"/>
      <c r="I289" s="8" t="str">
        <f t="shared" si="14"/>
        <v/>
      </c>
    </row>
    <row r="290" spans="1:9" x14ac:dyDescent="0.25">
      <c r="A290" s="16"/>
      <c r="B290" s="15" t="str">
        <f>IF($A290="","",SUMIFS(Ventas!$F$6:$F$3005,Ventas!$A$6:$A$3005,$A290,Ventas!$J$6:$J$3005,"Efectivo"))</f>
        <v/>
      </c>
      <c r="C290" s="15" t="str">
        <f>IF($A290="","",SUMIFS(Ventas!$F$6:$F$3005,Ventas!$A$6:$A$3005,$A290,Ventas!$J$6:$J$3005,"&lt;&gt;Efectivo"))</f>
        <v/>
      </c>
      <c r="D290" s="15" t="str">
        <f t="shared" si="12"/>
        <v/>
      </c>
      <c r="E290" s="12"/>
      <c r="F290" s="15" t="str">
        <f>IF($A290="","",SUMIFS(Compras!$E$6:$E$1005,Compras!$A$6:$A$1005,$A290,Compras!$F$6:$F$1005,"Efectivo")+SUMIFS('Gastos Fijos'!$D$6:$D$1005,'Gastos Fijos'!$A$6:$A$1005,$A290,'Gastos Fijos'!$E$6:$E$1005,"Efectivo"))</f>
        <v/>
      </c>
      <c r="G290" s="15" t="str">
        <f t="shared" si="13"/>
        <v/>
      </c>
      <c r="H290" s="12"/>
      <c r="I290" s="8" t="str">
        <f t="shared" si="14"/>
        <v/>
      </c>
    </row>
    <row r="291" spans="1:9" x14ac:dyDescent="0.25">
      <c r="A291" s="16"/>
      <c r="B291" s="15" t="str">
        <f>IF($A291="","",SUMIFS(Ventas!$F$6:$F$3005,Ventas!$A$6:$A$3005,$A291,Ventas!$J$6:$J$3005,"Efectivo"))</f>
        <v/>
      </c>
      <c r="C291" s="15" t="str">
        <f>IF($A291="","",SUMIFS(Ventas!$F$6:$F$3005,Ventas!$A$6:$A$3005,$A291,Ventas!$J$6:$J$3005,"&lt;&gt;Efectivo"))</f>
        <v/>
      </c>
      <c r="D291" s="15" t="str">
        <f t="shared" si="12"/>
        <v/>
      </c>
      <c r="E291" s="12"/>
      <c r="F291" s="15" t="str">
        <f>IF($A291="","",SUMIFS(Compras!$E$6:$E$1005,Compras!$A$6:$A$1005,$A291,Compras!$F$6:$F$1005,"Efectivo")+SUMIFS('Gastos Fijos'!$D$6:$D$1005,'Gastos Fijos'!$A$6:$A$1005,$A291,'Gastos Fijos'!$E$6:$E$1005,"Efectivo"))</f>
        <v/>
      </c>
      <c r="G291" s="15" t="str">
        <f t="shared" si="13"/>
        <v/>
      </c>
      <c r="H291" s="12"/>
      <c r="I291" s="8" t="str">
        <f t="shared" si="14"/>
        <v/>
      </c>
    </row>
    <row r="292" spans="1:9" x14ac:dyDescent="0.25">
      <c r="A292" s="16"/>
      <c r="B292" s="15" t="str">
        <f>IF($A292="","",SUMIFS(Ventas!$F$6:$F$3005,Ventas!$A$6:$A$3005,$A292,Ventas!$J$6:$J$3005,"Efectivo"))</f>
        <v/>
      </c>
      <c r="C292" s="15" t="str">
        <f>IF($A292="","",SUMIFS(Ventas!$F$6:$F$3005,Ventas!$A$6:$A$3005,$A292,Ventas!$J$6:$J$3005,"&lt;&gt;Efectivo"))</f>
        <v/>
      </c>
      <c r="D292" s="15" t="str">
        <f t="shared" si="12"/>
        <v/>
      </c>
      <c r="E292" s="12"/>
      <c r="F292" s="15" t="str">
        <f>IF($A292="","",SUMIFS(Compras!$E$6:$E$1005,Compras!$A$6:$A$1005,$A292,Compras!$F$6:$F$1005,"Efectivo")+SUMIFS('Gastos Fijos'!$D$6:$D$1005,'Gastos Fijos'!$A$6:$A$1005,$A292,'Gastos Fijos'!$E$6:$E$1005,"Efectivo"))</f>
        <v/>
      </c>
      <c r="G292" s="15" t="str">
        <f t="shared" si="13"/>
        <v/>
      </c>
      <c r="H292" s="12"/>
      <c r="I292" s="8" t="str">
        <f t="shared" si="14"/>
        <v/>
      </c>
    </row>
    <row r="293" spans="1:9" x14ac:dyDescent="0.25">
      <c r="A293" s="16"/>
      <c r="B293" s="15" t="str">
        <f>IF($A293="","",SUMIFS(Ventas!$F$6:$F$3005,Ventas!$A$6:$A$3005,$A293,Ventas!$J$6:$J$3005,"Efectivo"))</f>
        <v/>
      </c>
      <c r="C293" s="15" t="str">
        <f>IF($A293="","",SUMIFS(Ventas!$F$6:$F$3005,Ventas!$A$6:$A$3005,$A293,Ventas!$J$6:$J$3005,"&lt;&gt;Efectivo"))</f>
        <v/>
      </c>
      <c r="D293" s="15" t="str">
        <f t="shared" si="12"/>
        <v/>
      </c>
      <c r="E293" s="12"/>
      <c r="F293" s="15" t="str">
        <f>IF($A293="","",SUMIFS(Compras!$E$6:$E$1005,Compras!$A$6:$A$1005,$A293,Compras!$F$6:$F$1005,"Efectivo")+SUMIFS('Gastos Fijos'!$D$6:$D$1005,'Gastos Fijos'!$A$6:$A$1005,$A293,'Gastos Fijos'!$E$6:$E$1005,"Efectivo"))</f>
        <v/>
      </c>
      <c r="G293" s="15" t="str">
        <f t="shared" si="13"/>
        <v/>
      </c>
      <c r="H293" s="12"/>
      <c r="I293" s="8" t="str">
        <f t="shared" si="14"/>
        <v/>
      </c>
    </row>
    <row r="294" spans="1:9" x14ac:dyDescent="0.25">
      <c r="A294" s="16"/>
      <c r="B294" s="15" t="str">
        <f>IF($A294="","",SUMIFS(Ventas!$F$6:$F$3005,Ventas!$A$6:$A$3005,$A294,Ventas!$J$6:$J$3005,"Efectivo"))</f>
        <v/>
      </c>
      <c r="C294" s="15" t="str">
        <f>IF($A294="","",SUMIFS(Ventas!$F$6:$F$3005,Ventas!$A$6:$A$3005,$A294,Ventas!$J$6:$J$3005,"&lt;&gt;Efectivo"))</f>
        <v/>
      </c>
      <c r="D294" s="15" t="str">
        <f t="shared" si="12"/>
        <v/>
      </c>
      <c r="E294" s="12"/>
      <c r="F294" s="15" t="str">
        <f>IF($A294="","",SUMIFS(Compras!$E$6:$E$1005,Compras!$A$6:$A$1005,$A294,Compras!$F$6:$F$1005,"Efectivo")+SUMIFS('Gastos Fijos'!$D$6:$D$1005,'Gastos Fijos'!$A$6:$A$1005,$A294,'Gastos Fijos'!$E$6:$E$1005,"Efectivo"))</f>
        <v/>
      </c>
      <c r="G294" s="15" t="str">
        <f t="shared" si="13"/>
        <v/>
      </c>
      <c r="H294" s="12"/>
      <c r="I294" s="8" t="str">
        <f t="shared" si="14"/>
        <v/>
      </c>
    </row>
    <row r="295" spans="1:9" x14ac:dyDescent="0.25">
      <c r="A295" s="16"/>
      <c r="B295" s="15" t="str">
        <f>IF($A295="","",SUMIFS(Ventas!$F$6:$F$3005,Ventas!$A$6:$A$3005,$A295,Ventas!$J$6:$J$3005,"Efectivo"))</f>
        <v/>
      </c>
      <c r="C295" s="15" t="str">
        <f>IF($A295="","",SUMIFS(Ventas!$F$6:$F$3005,Ventas!$A$6:$A$3005,$A295,Ventas!$J$6:$J$3005,"&lt;&gt;Efectivo"))</f>
        <v/>
      </c>
      <c r="D295" s="15" t="str">
        <f t="shared" si="12"/>
        <v/>
      </c>
      <c r="E295" s="12"/>
      <c r="F295" s="15" t="str">
        <f>IF($A295="","",SUMIFS(Compras!$E$6:$E$1005,Compras!$A$6:$A$1005,$A295,Compras!$F$6:$F$1005,"Efectivo")+SUMIFS('Gastos Fijos'!$D$6:$D$1005,'Gastos Fijos'!$A$6:$A$1005,$A295,'Gastos Fijos'!$E$6:$E$1005,"Efectivo"))</f>
        <v/>
      </c>
      <c r="G295" s="15" t="str">
        <f t="shared" si="13"/>
        <v/>
      </c>
      <c r="H295" s="12"/>
      <c r="I295" s="8" t="str">
        <f t="shared" si="14"/>
        <v/>
      </c>
    </row>
    <row r="296" spans="1:9" x14ac:dyDescent="0.25">
      <c r="A296" s="16"/>
      <c r="B296" s="15" t="str">
        <f>IF($A296="","",SUMIFS(Ventas!$F$6:$F$3005,Ventas!$A$6:$A$3005,$A296,Ventas!$J$6:$J$3005,"Efectivo"))</f>
        <v/>
      </c>
      <c r="C296" s="15" t="str">
        <f>IF($A296="","",SUMIFS(Ventas!$F$6:$F$3005,Ventas!$A$6:$A$3005,$A296,Ventas!$J$6:$J$3005,"&lt;&gt;Efectivo"))</f>
        <v/>
      </c>
      <c r="D296" s="15" t="str">
        <f t="shared" si="12"/>
        <v/>
      </c>
      <c r="E296" s="12"/>
      <c r="F296" s="15" t="str">
        <f>IF($A296="","",SUMIFS(Compras!$E$6:$E$1005,Compras!$A$6:$A$1005,$A296,Compras!$F$6:$F$1005,"Efectivo")+SUMIFS('Gastos Fijos'!$D$6:$D$1005,'Gastos Fijos'!$A$6:$A$1005,$A296,'Gastos Fijos'!$E$6:$E$1005,"Efectivo"))</f>
        <v/>
      </c>
      <c r="G296" s="15" t="str">
        <f t="shared" si="13"/>
        <v/>
      </c>
      <c r="H296" s="12"/>
      <c r="I296" s="8" t="str">
        <f t="shared" si="14"/>
        <v/>
      </c>
    </row>
    <row r="297" spans="1:9" x14ac:dyDescent="0.25">
      <c r="A297" s="16"/>
      <c r="B297" s="15" t="str">
        <f>IF($A297="","",SUMIFS(Ventas!$F$6:$F$3005,Ventas!$A$6:$A$3005,$A297,Ventas!$J$6:$J$3005,"Efectivo"))</f>
        <v/>
      </c>
      <c r="C297" s="15" t="str">
        <f>IF($A297="","",SUMIFS(Ventas!$F$6:$F$3005,Ventas!$A$6:$A$3005,$A297,Ventas!$J$6:$J$3005,"&lt;&gt;Efectivo"))</f>
        <v/>
      </c>
      <c r="D297" s="15" t="str">
        <f t="shared" si="12"/>
        <v/>
      </c>
      <c r="E297" s="12"/>
      <c r="F297" s="15" t="str">
        <f>IF($A297="","",SUMIFS(Compras!$E$6:$E$1005,Compras!$A$6:$A$1005,$A297,Compras!$F$6:$F$1005,"Efectivo")+SUMIFS('Gastos Fijos'!$D$6:$D$1005,'Gastos Fijos'!$A$6:$A$1005,$A297,'Gastos Fijos'!$E$6:$E$1005,"Efectivo"))</f>
        <v/>
      </c>
      <c r="G297" s="15" t="str">
        <f t="shared" si="13"/>
        <v/>
      </c>
      <c r="H297" s="12"/>
      <c r="I297" s="8" t="str">
        <f t="shared" si="14"/>
        <v/>
      </c>
    </row>
    <row r="298" spans="1:9" x14ac:dyDescent="0.25">
      <c r="A298" s="16"/>
      <c r="B298" s="15" t="str">
        <f>IF($A298="","",SUMIFS(Ventas!$F$6:$F$3005,Ventas!$A$6:$A$3005,$A298,Ventas!$J$6:$J$3005,"Efectivo"))</f>
        <v/>
      </c>
      <c r="C298" s="15" t="str">
        <f>IF($A298="","",SUMIFS(Ventas!$F$6:$F$3005,Ventas!$A$6:$A$3005,$A298,Ventas!$J$6:$J$3005,"&lt;&gt;Efectivo"))</f>
        <v/>
      </c>
      <c r="D298" s="15" t="str">
        <f t="shared" si="12"/>
        <v/>
      </c>
      <c r="E298" s="12"/>
      <c r="F298" s="15" t="str">
        <f>IF($A298="","",SUMIFS(Compras!$E$6:$E$1005,Compras!$A$6:$A$1005,$A298,Compras!$F$6:$F$1005,"Efectivo")+SUMIFS('Gastos Fijos'!$D$6:$D$1005,'Gastos Fijos'!$A$6:$A$1005,$A298,'Gastos Fijos'!$E$6:$E$1005,"Efectivo"))</f>
        <v/>
      </c>
      <c r="G298" s="15" t="str">
        <f t="shared" si="13"/>
        <v/>
      </c>
      <c r="H298" s="12"/>
      <c r="I298" s="8" t="str">
        <f t="shared" si="14"/>
        <v/>
      </c>
    </row>
    <row r="299" spans="1:9" x14ac:dyDescent="0.25">
      <c r="A299" s="16"/>
      <c r="B299" s="15" t="str">
        <f>IF($A299="","",SUMIFS(Ventas!$F$6:$F$3005,Ventas!$A$6:$A$3005,$A299,Ventas!$J$6:$J$3005,"Efectivo"))</f>
        <v/>
      </c>
      <c r="C299" s="15" t="str">
        <f>IF($A299="","",SUMIFS(Ventas!$F$6:$F$3005,Ventas!$A$6:$A$3005,$A299,Ventas!$J$6:$J$3005,"&lt;&gt;Efectivo"))</f>
        <v/>
      </c>
      <c r="D299" s="15" t="str">
        <f t="shared" si="12"/>
        <v/>
      </c>
      <c r="E299" s="12"/>
      <c r="F299" s="15" t="str">
        <f>IF($A299="","",SUMIFS(Compras!$E$6:$E$1005,Compras!$A$6:$A$1005,$A299,Compras!$F$6:$F$1005,"Efectivo")+SUMIFS('Gastos Fijos'!$D$6:$D$1005,'Gastos Fijos'!$A$6:$A$1005,$A299,'Gastos Fijos'!$E$6:$E$1005,"Efectivo"))</f>
        <v/>
      </c>
      <c r="G299" s="15" t="str">
        <f t="shared" si="13"/>
        <v/>
      </c>
      <c r="H299" s="12"/>
      <c r="I299" s="8" t="str">
        <f t="shared" si="14"/>
        <v/>
      </c>
    </row>
    <row r="300" spans="1:9" x14ac:dyDescent="0.25">
      <c r="A300" s="16"/>
      <c r="B300" s="15" t="str">
        <f>IF($A300="","",SUMIFS(Ventas!$F$6:$F$3005,Ventas!$A$6:$A$3005,$A300,Ventas!$J$6:$J$3005,"Efectivo"))</f>
        <v/>
      </c>
      <c r="C300" s="15" t="str">
        <f>IF($A300="","",SUMIFS(Ventas!$F$6:$F$3005,Ventas!$A$6:$A$3005,$A300,Ventas!$J$6:$J$3005,"&lt;&gt;Efectivo"))</f>
        <v/>
      </c>
      <c r="D300" s="15" t="str">
        <f t="shared" si="12"/>
        <v/>
      </c>
      <c r="E300" s="12"/>
      <c r="F300" s="15" t="str">
        <f>IF($A300="","",SUMIFS(Compras!$E$6:$E$1005,Compras!$A$6:$A$1005,$A300,Compras!$F$6:$F$1005,"Efectivo")+SUMIFS('Gastos Fijos'!$D$6:$D$1005,'Gastos Fijos'!$A$6:$A$1005,$A300,'Gastos Fijos'!$E$6:$E$1005,"Efectivo"))</f>
        <v/>
      </c>
      <c r="G300" s="15" t="str">
        <f t="shared" si="13"/>
        <v/>
      </c>
      <c r="H300" s="12"/>
      <c r="I300" s="8" t="str">
        <f t="shared" si="14"/>
        <v/>
      </c>
    </row>
    <row r="301" spans="1:9" x14ac:dyDescent="0.25">
      <c r="A301" s="16"/>
      <c r="B301" s="15" t="str">
        <f>IF($A301="","",SUMIFS(Ventas!$F$6:$F$3005,Ventas!$A$6:$A$3005,$A301,Ventas!$J$6:$J$3005,"Efectivo"))</f>
        <v/>
      </c>
      <c r="C301" s="15" t="str">
        <f>IF($A301="","",SUMIFS(Ventas!$F$6:$F$3005,Ventas!$A$6:$A$3005,$A301,Ventas!$J$6:$J$3005,"&lt;&gt;Efectivo"))</f>
        <v/>
      </c>
      <c r="D301" s="15" t="str">
        <f t="shared" si="12"/>
        <v/>
      </c>
      <c r="E301" s="12"/>
      <c r="F301" s="15" t="str">
        <f>IF($A301="","",SUMIFS(Compras!$E$6:$E$1005,Compras!$A$6:$A$1005,$A301,Compras!$F$6:$F$1005,"Efectivo")+SUMIFS('Gastos Fijos'!$D$6:$D$1005,'Gastos Fijos'!$A$6:$A$1005,$A301,'Gastos Fijos'!$E$6:$E$1005,"Efectivo"))</f>
        <v/>
      </c>
      <c r="G301" s="15" t="str">
        <f t="shared" si="13"/>
        <v/>
      </c>
      <c r="H301" s="12"/>
      <c r="I301" s="8" t="str">
        <f t="shared" si="14"/>
        <v/>
      </c>
    </row>
    <row r="302" spans="1:9" x14ac:dyDescent="0.25">
      <c r="A302" s="16"/>
      <c r="B302" s="15" t="str">
        <f>IF($A302="","",SUMIFS(Ventas!$F$6:$F$3005,Ventas!$A$6:$A$3005,$A302,Ventas!$J$6:$J$3005,"Efectivo"))</f>
        <v/>
      </c>
      <c r="C302" s="15" t="str">
        <f>IF($A302="","",SUMIFS(Ventas!$F$6:$F$3005,Ventas!$A$6:$A$3005,$A302,Ventas!$J$6:$J$3005,"&lt;&gt;Efectivo"))</f>
        <v/>
      </c>
      <c r="D302" s="15" t="str">
        <f t="shared" si="12"/>
        <v/>
      </c>
      <c r="E302" s="12"/>
      <c r="F302" s="15" t="str">
        <f>IF($A302="","",SUMIFS(Compras!$E$6:$E$1005,Compras!$A$6:$A$1005,$A302,Compras!$F$6:$F$1005,"Efectivo")+SUMIFS('Gastos Fijos'!$D$6:$D$1005,'Gastos Fijos'!$A$6:$A$1005,$A302,'Gastos Fijos'!$E$6:$E$1005,"Efectivo"))</f>
        <v/>
      </c>
      <c r="G302" s="15" t="str">
        <f t="shared" si="13"/>
        <v/>
      </c>
      <c r="H302" s="12"/>
      <c r="I302" s="8" t="str">
        <f t="shared" si="14"/>
        <v/>
      </c>
    </row>
    <row r="303" spans="1:9" x14ac:dyDescent="0.25">
      <c r="A303" s="16"/>
      <c r="B303" s="15" t="str">
        <f>IF($A303="","",SUMIFS(Ventas!$F$6:$F$3005,Ventas!$A$6:$A$3005,$A303,Ventas!$J$6:$J$3005,"Efectivo"))</f>
        <v/>
      </c>
      <c r="C303" s="15" t="str">
        <f>IF($A303="","",SUMIFS(Ventas!$F$6:$F$3005,Ventas!$A$6:$A$3005,$A303,Ventas!$J$6:$J$3005,"&lt;&gt;Efectivo"))</f>
        <v/>
      </c>
      <c r="D303" s="15" t="str">
        <f t="shared" si="12"/>
        <v/>
      </c>
      <c r="E303" s="12"/>
      <c r="F303" s="15" t="str">
        <f>IF($A303="","",SUMIFS(Compras!$E$6:$E$1005,Compras!$A$6:$A$1005,$A303,Compras!$F$6:$F$1005,"Efectivo")+SUMIFS('Gastos Fijos'!$D$6:$D$1005,'Gastos Fijos'!$A$6:$A$1005,$A303,'Gastos Fijos'!$E$6:$E$1005,"Efectivo"))</f>
        <v/>
      </c>
      <c r="G303" s="15" t="str">
        <f t="shared" si="13"/>
        <v/>
      </c>
      <c r="H303" s="12"/>
      <c r="I303" s="8" t="str">
        <f t="shared" si="14"/>
        <v/>
      </c>
    </row>
    <row r="304" spans="1:9" x14ac:dyDescent="0.25">
      <c r="A304" s="16"/>
      <c r="B304" s="15" t="str">
        <f>IF($A304="","",SUMIFS(Ventas!$F$6:$F$3005,Ventas!$A$6:$A$3005,$A304,Ventas!$J$6:$J$3005,"Efectivo"))</f>
        <v/>
      </c>
      <c r="C304" s="15" t="str">
        <f>IF($A304="","",SUMIFS(Ventas!$F$6:$F$3005,Ventas!$A$6:$A$3005,$A304,Ventas!$J$6:$J$3005,"&lt;&gt;Efectivo"))</f>
        <v/>
      </c>
      <c r="D304" s="15" t="str">
        <f t="shared" si="12"/>
        <v/>
      </c>
      <c r="E304" s="12"/>
      <c r="F304" s="15" t="str">
        <f>IF($A304="","",SUMIFS(Compras!$E$6:$E$1005,Compras!$A$6:$A$1005,$A304,Compras!$F$6:$F$1005,"Efectivo")+SUMIFS('Gastos Fijos'!$D$6:$D$1005,'Gastos Fijos'!$A$6:$A$1005,$A304,'Gastos Fijos'!$E$6:$E$1005,"Efectivo"))</f>
        <v/>
      </c>
      <c r="G304" s="15" t="str">
        <f t="shared" si="13"/>
        <v/>
      </c>
      <c r="H304" s="12"/>
      <c r="I304" s="8" t="str">
        <f t="shared" si="14"/>
        <v/>
      </c>
    </row>
    <row r="305" spans="1:9" x14ac:dyDescent="0.25">
      <c r="A305" s="16"/>
      <c r="B305" s="15" t="str">
        <f>IF($A305="","",SUMIFS(Ventas!$F$6:$F$3005,Ventas!$A$6:$A$3005,$A305,Ventas!$J$6:$J$3005,"Efectivo"))</f>
        <v/>
      </c>
      <c r="C305" s="15" t="str">
        <f>IF($A305="","",SUMIFS(Ventas!$F$6:$F$3005,Ventas!$A$6:$A$3005,$A305,Ventas!$J$6:$J$3005,"&lt;&gt;Efectivo"))</f>
        <v/>
      </c>
      <c r="D305" s="15" t="str">
        <f t="shared" si="12"/>
        <v/>
      </c>
      <c r="E305" s="12"/>
      <c r="F305" s="15" t="str">
        <f>IF($A305="","",SUMIFS(Compras!$E$6:$E$1005,Compras!$A$6:$A$1005,$A305,Compras!$F$6:$F$1005,"Efectivo")+SUMIFS('Gastos Fijos'!$D$6:$D$1005,'Gastos Fijos'!$A$6:$A$1005,$A305,'Gastos Fijos'!$E$6:$E$1005,"Efectivo"))</f>
        <v/>
      </c>
      <c r="G305" s="15" t="str">
        <f t="shared" si="13"/>
        <v/>
      </c>
      <c r="H305" s="12"/>
      <c r="I305" s="8" t="str">
        <f t="shared" si="14"/>
        <v/>
      </c>
    </row>
    <row r="306" spans="1:9" x14ac:dyDescent="0.25">
      <c r="A306" s="16"/>
      <c r="B306" s="15" t="str">
        <f>IF($A306="","",SUMIFS(Ventas!$F$6:$F$3005,Ventas!$A$6:$A$3005,$A306,Ventas!$J$6:$J$3005,"Efectivo"))</f>
        <v/>
      </c>
      <c r="C306" s="15" t="str">
        <f>IF($A306="","",SUMIFS(Ventas!$F$6:$F$3005,Ventas!$A$6:$A$3005,$A306,Ventas!$J$6:$J$3005,"&lt;&gt;Efectivo"))</f>
        <v/>
      </c>
      <c r="D306" s="15" t="str">
        <f t="shared" si="12"/>
        <v/>
      </c>
      <c r="E306" s="12"/>
      <c r="F306" s="15" t="str">
        <f>IF($A306="","",SUMIFS(Compras!$E$6:$E$1005,Compras!$A$6:$A$1005,$A306,Compras!$F$6:$F$1005,"Efectivo")+SUMIFS('Gastos Fijos'!$D$6:$D$1005,'Gastos Fijos'!$A$6:$A$1005,$A306,'Gastos Fijos'!$E$6:$E$1005,"Efectivo"))</f>
        <v/>
      </c>
      <c r="G306" s="15" t="str">
        <f t="shared" si="13"/>
        <v/>
      </c>
      <c r="H306" s="12"/>
      <c r="I306" s="8" t="str">
        <f t="shared" si="14"/>
        <v/>
      </c>
    </row>
    <row r="307" spans="1:9" x14ac:dyDescent="0.25">
      <c r="A307" s="16"/>
      <c r="B307" s="15" t="str">
        <f>IF($A307="","",SUMIFS(Ventas!$F$6:$F$3005,Ventas!$A$6:$A$3005,$A307,Ventas!$J$6:$J$3005,"Efectivo"))</f>
        <v/>
      </c>
      <c r="C307" s="15" t="str">
        <f>IF($A307="","",SUMIFS(Ventas!$F$6:$F$3005,Ventas!$A$6:$A$3005,$A307,Ventas!$J$6:$J$3005,"&lt;&gt;Efectivo"))</f>
        <v/>
      </c>
      <c r="D307" s="15" t="str">
        <f t="shared" si="12"/>
        <v/>
      </c>
      <c r="E307" s="12"/>
      <c r="F307" s="15" t="str">
        <f>IF($A307="","",SUMIFS(Compras!$E$6:$E$1005,Compras!$A$6:$A$1005,$A307,Compras!$F$6:$F$1005,"Efectivo")+SUMIFS('Gastos Fijos'!$D$6:$D$1005,'Gastos Fijos'!$A$6:$A$1005,$A307,'Gastos Fijos'!$E$6:$E$1005,"Efectivo"))</f>
        <v/>
      </c>
      <c r="G307" s="15" t="str">
        <f t="shared" si="13"/>
        <v/>
      </c>
      <c r="H307" s="12"/>
      <c r="I307" s="8" t="str">
        <f t="shared" si="14"/>
        <v/>
      </c>
    </row>
    <row r="308" spans="1:9" x14ac:dyDescent="0.25">
      <c r="A308" s="16"/>
      <c r="B308" s="15" t="str">
        <f>IF($A308="","",SUMIFS(Ventas!$F$6:$F$3005,Ventas!$A$6:$A$3005,$A308,Ventas!$J$6:$J$3005,"Efectivo"))</f>
        <v/>
      </c>
      <c r="C308" s="15" t="str">
        <f>IF($A308="","",SUMIFS(Ventas!$F$6:$F$3005,Ventas!$A$6:$A$3005,$A308,Ventas!$J$6:$J$3005,"&lt;&gt;Efectivo"))</f>
        <v/>
      </c>
      <c r="D308" s="15" t="str">
        <f t="shared" si="12"/>
        <v/>
      </c>
      <c r="E308" s="12"/>
      <c r="F308" s="15" t="str">
        <f>IF($A308="","",SUMIFS(Compras!$E$6:$E$1005,Compras!$A$6:$A$1005,$A308,Compras!$F$6:$F$1005,"Efectivo")+SUMIFS('Gastos Fijos'!$D$6:$D$1005,'Gastos Fijos'!$A$6:$A$1005,$A308,'Gastos Fijos'!$E$6:$E$1005,"Efectivo"))</f>
        <v/>
      </c>
      <c r="G308" s="15" t="str">
        <f t="shared" si="13"/>
        <v/>
      </c>
      <c r="H308" s="12"/>
      <c r="I308" s="8" t="str">
        <f t="shared" si="14"/>
        <v/>
      </c>
    </row>
    <row r="309" spans="1:9" x14ac:dyDescent="0.25">
      <c r="A309" s="16"/>
      <c r="B309" s="15" t="str">
        <f>IF($A309="","",SUMIFS(Ventas!$F$6:$F$3005,Ventas!$A$6:$A$3005,$A309,Ventas!$J$6:$J$3005,"Efectivo"))</f>
        <v/>
      </c>
      <c r="C309" s="15" t="str">
        <f>IF($A309="","",SUMIFS(Ventas!$F$6:$F$3005,Ventas!$A$6:$A$3005,$A309,Ventas!$J$6:$J$3005,"&lt;&gt;Efectivo"))</f>
        <v/>
      </c>
      <c r="D309" s="15" t="str">
        <f t="shared" si="12"/>
        <v/>
      </c>
      <c r="E309" s="12"/>
      <c r="F309" s="15" t="str">
        <f>IF($A309="","",SUMIFS(Compras!$E$6:$E$1005,Compras!$A$6:$A$1005,$A309,Compras!$F$6:$F$1005,"Efectivo")+SUMIFS('Gastos Fijos'!$D$6:$D$1005,'Gastos Fijos'!$A$6:$A$1005,$A309,'Gastos Fijos'!$E$6:$E$1005,"Efectivo"))</f>
        <v/>
      </c>
      <c r="G309" s="15" t="str">
        <f t="shared" si="13"/>
        <v/>
      </c>
      <c r="H309" s="12"/>
      <c r="I309" s="8" t="str">
        <f t="shared" si="14"/>
        <v/>
      </c>
    </row>
    <row r="310" spans="1:9" x14ac:dyDescent="0.25">
      <c r="A310" s="16"/>
      <c r="B310" s="15" t="str">
        <f>IF($A310="","",SUMIFS(Ventas!$F$6:$F$3005,Ventas!$A$6:$A$3005,$A310,Ventas!$J$6:$J$3005,"Efectivo"))</f>
        <v/>
      </c>
      <c r="C310" s="15" t="str">
        <f>IF($A310="","",SUMIFS(Ventas!$F$6:$F$3005,Ventas!$A$6:$A$3005,$A310,Ventas!$J$6:$J$3005,"&lt;&gt;Efectivo"))</f>
        <v/>
      </c>
      <c r="D310" s="15" t="str">
        <f t="shared" si="12"/>
        <v/>
      </c>
      <c r="E310" s="12"/>
      <c r="F310" s="15" t="str">
        <f>IF($A310="","",SUMIFS(Compras!$E$6:$E$1005,Compras!$A$6:$A$1005,$A310,Compras!$F$6:$F$1005,"Efectivo")+SUMIFS('Gastos Fijos'!$D$6:$D$1005,'Gastos Fijos'!$A$6:$A$1005,$A310,'Gastos Fijos'!$E$6:$E$1005,"Efectivo"))</f>
        <v/>
      </c>
      <c r="G310" s="15" t="str">
        <f t="shared" si="13"/>
        <v/>
      </c>
      <c r="H310" s="12"/>
      <c r="I310" s="8" t="str">
        <f t="shared" si="14"/>
        <v/>
      </c>
    </row>
    <row r="311" spans="1:9" x14ac:dyDescent="0.25">
      <c r="A311" s="16"/>
      <c r="B311" s="15" t="str">
        <f>IF($A311="","",SUMIFS(Ventas!$F$6:$F$3005,Ventas!$A$6:$A$3005,$A311,Ventas!$J$6:$J$3005,"Efectivo"))</f>
        <v/>
      </c>
      <c r="C311" s="15" t="str">
        <f>IF($A311="","",SUMIFS(Ventas!$F$6:$F$3005,Ventas!$A$6:$A$3005,$A311,Ventas!$J$6:$J$3005,"&lt;&gt;Efectivo"))</f>
        <v/>
      </c>
      <c r="D311" s="15" t="str">
        <f t="shared" si="12"/>
        <v/>
      </c>
      <c r="E311" s="12"/>
      <c r="F311" s="15" t="str">
        <f>IF($A311="","",SUMIFS(Compras!$E$6:$E$1005,Compras!$A$6:$A$1005,$A311,Compras!$F$6:$F$1005,"Efectivo")+SUMIFS('Gastos Fijos'!$D$6:$D$1005,'Gastos Fijos'!$A$6:$A$1005,$A311,'Gastos Fijos'!$E$6:$E$1005,"Efectivo"))</f>
        <v/>
      </c>
      <c r="G311" s="15" t="str">
        <f t="shared" si="13"/>
        <v/>
      </c>
      <c r="H311" s="12"/>
      <c r="I311" s="8" t="str">
        <f t="shared" si="14"/>
        <v/>
      </c>
    </row>
    <row r="312" spans="1:9" x14ac:dyDescent="0.25">
      <c r="A312" s="16"/>
      <c r="B312" s="15" t="str">
        <f>IF($A312="","",SUMIFS(Ventas!$F$6:$F$3005,Ventas!$A$6:$A$3005,$A312,Ventas!$J$6:$J$3005,"Efectivo"))</f>
        <v/>
      </c>
      <c r="C312" s="15" t="str">
        <f>IF($A312="","",SUMIFS(Ventas!$F$6:$F$3005,Ventas!$A$6:$A$3005,$A312,Ventas!$J$6:$J$3005,"&lt;&gt;Efectivo"))</f>
        <v/>
      </c>
      <c r="D312" s="15" t="str">
        <f t="shared" si="12"/>
        <v/>
      </c>
      <c r="E312" s="12"/>
      <c r="F312" s="15" t="str">
        <f>IF($A312="","",SUMIFS(Compras!$E$6:$E$1005,Compras!$A$6:$A$1005,$A312,Compras!$F$6:$F$1005,"Efectivo")+SUMIFS('Gastos Fijos'!$D$6:$D$1005,'Gastos Fijos'!$A$6:$A$1005,$A312,'Gastos Fijos'!$E$6:$E$1005,"Efectivo"))</f>
        <v/>
      </c>
      <c r="G312" s="15" t="str">
        <f t="shared" si="13"/>
        <v/>
      </c>
      <c r="H312" s="12"/>
      <c r="I312" s="8" t="str">
        <f t="shared" si="14"/>
        <v/>
      </c>
    </row>
    <row r="313" spans="1:9" x14ac:dyDescent="0.25">
      <c r="A313" s="16"/>
      <c r="B313" s="15" t="str">
        <f>IF($A313="","",SUMIFS(Ventas!$F$6:$F$3005,Ventas!$A$6:$A$3005,$A313,Ventas!$J$6:$J$3005,"Efectivo"))</f>
        <v/>
      </c>
      <c r="C313" s="15" t="str">
        <f>IF($A313="","",SUMIFS(Ventas!$F$6:$F$3005,Ventas!$A$6:$A$3005,$A313,Ventas!$J$6:$J$3005,"&lt;&gt;Efectivo"))</f>
        <v/>
      </c>
      <c r="D313" s="15" t="str">
        <f t="shared" si="12"/>
        <v/>
      </c>
      <c r="E313" s="12"/>
      <c r="F313" s="15" t="str">
        <f>IF($A313="","",SUMIFS(Compras!$E$6:$E$1005,Compras!$A$6:$A$1005,$A313,Compras!$F$6:$F$1005,"Efectivo")+SUMIFS('Gastos Fijos'!$D$6:$D$1005,'Gastos Fijos'!$A$6:$A$1005,$A313,'Gastos Fijos'!$E$6:$E$1005,"Efectivo"))</f>
        <v/>
      </c>
      <c r="G313" s="15" t="str">
        <f t="shared" si="13"/>
        <v/>
      </c>
      <c r="H313" s="12"/>
      <c r="I313" s="8" t="str">
        <f t="shared" si="14"/>
        <v/>
      </c>
    </row>
    <row r="314" spans="1:9" x14ac:dyDescent="0.25">
      <c r="A314" s="16"/>
      <c r="B314" s="15" t="str">
        <f>IF($A314="","",SUMIFS(Ventas!$F$6:$F$3005,Ventas!$A$6:$A$3005,$A314,Ventas!$J$6:$J$3005,"Efectivo"))</f>
        <v/>
      </c>
      <c r="C314" s="15" t="str">
        <f>IF($A314="","",SUMIFS(Ventas!$F$6:$F$3005,Ventas!$A$6:$A$3005,$A314,Ventas!$J$6:$J$3005,"&lt;&gt;Efectivo"))</f>
        <v/>
      </c>
      <c r="D314" s="15" t="str">
        <f t="shared" si="12"/>
        <v/>
      </c>
      <c r="E314" s="12"/>
      <c r="F314" s="15" t="str">
        <f>IF($A314="","",SUMIFS(Compras!$E$6:$E$1005,Compras!$A$6:$A$1005,$A314,Compras!$F$6:$F$1005,"Efectivo")+SUMIFS('Gastos Fijos'!$D$6:$D$1005,'Gastos Fijos'!$A$6:$A$1005,$A314,'Gastos Fijos'!$E$6:$E$1005,"Efectivo"))</f>
        <v/>
      </c>
      <c r="G314" s="15" t="str">
        <f t="shared" si="13"/>
        <v/>
      </c>
      <c r="H314" s="12"/>
      <c r="I314" s="8" t="str">
        <f t="shared" si="14"/>
        <v/>
      </c>
    </row>
    <row r="315" spans="1:9" x14ac:dyDescent="0.25">
      <c r="A315" s="16"/>
      <c r="B315" s="15" t="str">
        <f>IF($A315="","",SUMIFS(Ventas!$F$6:$F$3005,Ventas!$A$6:$A$3005,$A315,Ventas!$J$6:$J$3005,"Efectivo"))</f>
        <v/>
      </c>
      <c r="C315" s="15" t="str">
        <f>IF($A315="","",SUMIFS(Ventas!$F$6:$F$3005,Ventas!$A$6:$A$3005,$A315,Ventas!$J$6:$J$3005,"&lt;&gt;Efectivo"))</f>
        <v/>
      </c>
      <c r="D315" s="15" t="str">
        <f t="shared" si="12"/>
        <v/>
      </c>
      <c r="E315" s="12"/>
      <c r="F315" s="15" t="str">
        <f>IF($A315="","",SUMIFS(Compras!$E$6:$E$1005,Compras!$A$6:$A$1005,$A315,Compras!$F$6:$F$1005,"Efectivo")+SUMIFS('Gastos Fijos'!$D$6:$D$1005,'Gastos Fijos'!$A$6:$A$1005,$A315,'Gastos Fijos'!$E$6:$E$1005,"Efectivo"))</f>
        <v/>
      </c>
      <c r="G315" s="15" t="str">
        <f t="shared" si="13"/>
        <v/>
      </c>
      <c r="H315" s="12"/>
      <c r="I315" s="8" t="str">
        <f t="shared" si="14"/>
        <v/>
      </c>
    </row>
    <row r="316" spans="1:9" x14ac:dyDescent="0.25">
      <c r="A316" s="16"/>
      <c r="B316" s="15" t="str">
        <f>IF($A316="","",SUMIFS(Ventas!$F$6:$F$3005,Ventas!$A$6:$A$3005,$A316,Ventas!$J$6:$J$3005,"Efectivo"))</f>
        <v/>
      </c>
      <c r="C316" s="15" t="str">
        <f>IF($A316="","",SUMIFS(Ventas!$F$6:$F$3005,Ventas!$A$6:$A$3005,$A316,Ventas!$J$6:$J$3005,"&lt;&gt;Efectivo"))</f>
        <v/>
      </c>
      <c r="D316" s="15" t="str">
        <f t="shared" si="12"/>
        <v/>
      </c>
      <c r="E316" s="12"/>
      <c r="F316" s="15" t="str">
        <f>IF($A316="","",SUMIFS(Compras!$E$6:$E$1005,Compras!$A$6:$A$1005,$A316,Compras!$F$6:$F$1005,"Efectivo")+SUMIFS('Gastos Fijos'!$D$6:$D$1005,'Gastos Fijos'!$A$6:$A$1005,$A316,'Gastos Fijos'!$E$6:$E$1005,"Efectivo"))</f>
        <v/>
      </c>
      <c r="G316" s="15" t="str">
        <f t="shared" si="13"/>
        <v/>
      </c>
      <c r="H316" s="12"/>
      <c r="I316" s="8" t="str">
        <f t="shared" si="14"/>
        <v/>
      </c>
    </row>
    <row r="317" spans="1:9" x14ac:dyDescent="0.25">
      <c r="A317" s="16"/>
      <c r="B317" s="15" t="str">
        <f>IF($A317="","",SUMIFS(Ventas!$F$6:$F$3005,Ventas!$A$6:$A$3005,$A317,Ventas!$J$6:$J$3005,"Efectivo"))</f>
        <v/>
      </c>
      <c r="C317" s="15" t="str">
        <f>IF($A317="","",SUMIFS(Ventas!$F$6:$F$3005,Ventas!$A$6:$A$3005,$A317,Ventas!$J$6:$J$3005,"&lt;&gt;Efectivo"))</f>
        <v/>
      </c>
      <c r="D317" s="15" t="str">
        <f t="shared" si="12"/>
        <v/>
      </c>
      <c r="E317" s="12"/>
      <c r="F317" s="15" t="str">
        <f>IF($A317="","",SUMIFS(Compras!$E$6:$E$1005,Compras!$A$6:$A$1005,$A317,Compras!$F$6:$F$1005,"Efectivo")+SUMIFS('Gastos Fijos'!$D$6:$D$1005,'Gastos Fijos'!$A$6:$A$1005,$A317,'Gastos Fijos'!$E$6:$E$1005,"Efectivo"))</f>
        <v/>
      </c>
      <c r="G317" s="15" t="str">
        <f t="shared" si="13"/>
        <v/>
      </c>
      <c r="H317" s="12"/>
      <c r="I317" s="8" t="str">
        <f t="shared" si="14"/>
        <v/>
      </c>
    </row>
    <row r="318" spans="1:9" x14ac:dyDescent="0.25">
      <c r="A318" s="16"/>
      <c r="B318" s="15" t="str">
        <f>IF($A318="","",SUMIFS(Ventas!$F$6:$F$3005,Ventas!$A$6:$A$3005,$A318,Ventas!$J$6:$J$3005,"Efectivo"))</f>
        <v/>
      </c>
      <c r="C318" s="15" t="str">
        <f>IF($A318="","",SUMIFS(Ventas!$F$6:$F$3005,Ventas!$A$6:$A$3005,$A318,Ventas!$J$6:$J$3005,"&lt;&gt;Efectivo"))</f>
        <v/>
      </c>
      <c r="D318" s="15" t="str">
        <f t="shared" si="12"/>
        <v/>
      </c>
      <c r="E318" s="12"/>
      <c r="F318" s="15" t="str">
        <f>IF($A318="","",SUMIFS(Compras!$E$6:$E$1005,Compras!$A$6:$A$1005,$A318,Compras!$F$6:$F$1005,"Efectivo")+SUMIFS('Gastos Fijos'!$D$6:$D$1005,'Gastos Fijos'!$A$6:$A$1005,$A318,'Gastos Fijos'!$E$6:$E$1005,"Efectivo"))</f>
        <v/>
      </c>
      <c r="G318" s="15" t="str">
        <f t="shared" si="13"/>
        <v/>
      </c>
      <c r="H318" s="12"/>
      <c r="I318" s="8" t="str">
        <f t="shared" si="14"/>
        <v/>
      </c>
    </row>
    <row r="319" spans="1:9" x14ac:dyDescent="0.25">
      <c r="A319" s="16"/>
      <c r="B319" s="15" t="str">
        <f>IF($A319="","",SUMIFS(Ventas!$F$6:$F$3005,Ventas!$A$6:$A$3005,$A319,Ventas!$J$6:$J$3005,"Efectivo"))</f>
        <v/>
      </c>
      <c r="C319" s="15" t="str">
        <f>IF($A319="","",SUMIFS(Ventas!$F$6:$F$3005,Ventas!$A$6:$A$3005,$A319,Ventas!$J$6:$J$3005,"&lt;&gt;Efectivo"))</f>
        <v/>
      </c>
      <c r="D319" s="15" t="str">
        <f t="shared" si="12"/>
        <v/>
      </c>
      <c r="E319" s="12"/>
      <c r="F319" s="15" t="str">
        <f>IF($A319="","",SUMIFS(Compras!$E$6:$E$1005,Compras!$A$6:$A$1005,$A319,Compras!$F$6:$F$1005,"Efectivo")+SUMIFS('Gastos Fijos'!$D$6:$D$1005,'Gastos Fijos'!$A$6:$A$1005,$A319,'Gastos Fijos'!$E$6:$E$1005,"Efectivo"))</f>
        <v/>
      </c>
      <c r="G319" s="15" t="str">
        <f t="shared" si="13"/>
        <v/>
      </c>
      <c r="H319" s="12"/>
      <c r="I319" s="8" t="str">
        <f t="shared" si="14"/>
        <v/>
      </c>
    </row>
    <row r="320" spans="1:9" x14ac:dyDescent="0.25">
      <c r="A320" s="16"/>
      <c r="B320" s="15" t="str">
        <f>IF($A320="","",SUMIFS(Ventas!$F$6:$F$3005,Ventas!$A$6:$A$3005,$A320,Ventas!$J$6:$J$3005,"Efectivo"))</f>
        <v/>
      </c>
      <c r="C320" s="15" t="str">
        <f>IF($A320="","",SUMIFS(Ventas!$F$6:$F$3005,Ventas!$A$6:$A$3005,$A320,Ventas!$J$6:$J$3005,"&lt;&gt;Efectivo"))</f>
        <v/>
      </c>
      <c r="D320" s="15" t="str">
        <f t="shared" si="12"/>
        <v/>
      </c>
      <c r="E320" s="12"/>
      <c r="F320" s="15" t="str">
        <f>IF($A320="","",SUMIFS(Compras!$E$6:$E$1005,Compras!$A$6:$A$1005,$A320,Compras!$F$6:$F$1005,"Efectivo")+SUMIFS('Gastos Fijos'!$D$6:$D$1005,'Gastos Fijos'!$A$6:$A$1005,$A320,'Gastos Fijos'!$E$6:$E$1005,"Efectivo"))</f>
        <v/>
      </c>
      <c r="G320" s="15" t="str">
        <f t="shared" si="13"/>
        <v/>
      </c>
      <c r="H320" s="12"/>
      <c r="I320" s="8" t="str">
        <f t="shared" si="14"/>
        <v/>
      </c>
    </row>
    <row r="321" spans="1:9" x14ac:dyDescent="0.25">
      <c r="A321" s="16"/>
      <c r="B321" s="15" t="str">
        <f>IF($A321="","",SUMIFS(Ventas!$F$6:$F$3005,Ventas!$A$6:$A$3005,$A321,Ventas!$J$6:$J$3005,"Efectivo"))</f>
        <v/>
      </c>
      <c r="C321" s="15" t="str">
        <f>IF($A321="","",SUMIFS(Ventas!$F$6:$F$3005,Ventas!$A$6:$A$3005,$A321,Ventas!$J$6:$J$3005,"&lt;&gt;Efectivo"))</f>
        <v/>
      </c>
      <c r="D321" s="15" t="str">
        <f t="shared" si="12"/>
        <v/>
      </c>
      <c r="E321" s="12"/>
      <c r="F321" s="15" t="str">
        <f>IF($A321="","",SUMIFS(Compras!$E$6:$E$1005,Compras!$A$6:$A$1005,$A321,Compras!$F$6:$F$1005,"Efectivo")+SUMIFS('Gastos Fijos'!$D$6:$D$1005,'Gastos Fijos'!$A$6:$A$1005,$A321,'Gastos Fijos'!$E$6:$E$1005,"Efectivo"))</f>
        <v/>
      </c>
      <c r="G321" s="15" t="str">
        <f t="shared" si="13"/>
        <v/>
      </c>
      <c r="H321" s="12"/>
      <c r="I321" s="8" t="str">
        <f t="shared" si="14"/>
        <v/>
      </c>
    </row>
    <row r="322" spans="1:9" x14ac:dyDescent="0.25">
      <c r="A322" s="16"/>
      <c r="B322" s="15" t="str">
        <f>IF($A322="","",SUMIFS(Ventas!$F$6:$F$3005,Ventas!$A$6:$A$3005,$A322,Ventas!$J$6:$J$3005,"Efectivo"))</f>
        <v/>
      </c>
      <c r="C322" s="15" t="str">
        <f>IF($A322="","",SUMIFS(Ventas!$F$6:$F$3005,Ventas!$A$6:$A$3005,$A322,Ventas!$J$6:$J$3005,"&lt;&gt;Efectivo"))</f>
        <v/>
      </c>
      <c r="D322" s="15" t="str">
        <f t="shared" si="12"/>
        <v/>
      </c>
      <c r="E322" s="12"/>
      <c r="F322" s="15" t="str">
        <f>IF($A322="","",SUMIFS(Compras!$E$6:$E$1005,Compras!$A$6:$A$1005,$A322,Compras!$F$6:$F$1005,"Efectivo")+SUMIFS('Gastos Fijos'!$D$6:$D$1005,'Gastos Fijos'!$A$6:$A$1005,$A322,'Gastos Fijos'!$E$6:$E$1005,"Efectivo"))</f>
        <v/>
      </c>
      <c r="G322" s="15" t="str">
        <f t="shared" si="13"/>
        <v/>
      </c>
      <c r="H322" s="12"/>
      <c r="I322" s="8" t="str">
        <f t="shared" si="14"/>
        <v/>
      </c>
    </row>
    <row r="323" spans="1:9" x14ac:dyDescent="0.25">
      <c r="A323" s="16"/>
      <c r="B323" s="15" t="str">
        <f>IF($A323="","",SUMIFS(Ventas!$F$6:$F$3005,Ventas!$A$6:$A$3005,$A323,Ventas!$J$6:$J$3005,"Efectivo"))</f>
        <v/>
      </c>
      <c r="C323" s="15" t="str">
        <f>IF($A323="","",SUMIFS(Ventas!$F$6:$F$3005,Ventas!$A$6:$A$3005,$A323,Ventas!$J$6:$J$3005,"&lt;&gt;Efectivo"))</f>
        <v/>
      </c>
      <c r="D323" s="15" t="str">
        <f t="shared" si="12"/>
        <v/>
      </c>
      <c r="E323" s="12"/>
      <c r="F323" s="15" t="str">
        <f>IF($A323="","",SUMIFS(Compras!$E$6:$E$1005,Compras!$A$6:$A$1005,$A323,Compras!$F$6:$F$1005,"Efectivo")+SUMIFS('Gastos Fijos'!$D$6:$D$1005,'Gastos Fijos'!$A$6:$A$1005,$A323,'Gastos Fijos'!$E$6:$E$1005,"Efectivo"))</f>
        <v/>
      </c>
      <c r="G323" s="15" t="str">
        <f t="shared" si="13"/>
        <v/>
      </c>
      <c r="H323" s="12"/>
      <c r="I323" s="8" t="str">
        <f t="shared" si="14"/>
        <v/>
      </c>
    </row>
    <row r="324" spans="1:9" x14ac:dyDescent="0.25">
      <c r="A324" s="16"/>
      <c r="B324" s="15" t="str">
        <f>IF($A324="","",SUMIFS(Ventas!$F$6:$F$3005,Ventas!$A$6:$A$3005,$A324,Ventas!$J$6:$J$3005,"Efectivo"))</f>
        <v/>
      </c>
      <c r="C324" s="15" t="str">
        <f>IF($A324="","",SUMIFS(Ventas!$F$6:$F$3005,Ventas!$A$6:$A$3005,$A324,Ventas!$J$6:$J$3005,"&lt;&gt;Efectivo"))</f>
        <v/>
      </c>
      <c r="D324" s="15" t="str">
        <f t="shared" si="12"/>
        <v/>
      </c>
      <c r="E324" s="12"/>
      <c r="F324" s="15" t="str">
        <f>IF($A324="","",SUMIFS(Compras!$E$6:$E$1005,Compras!$A$6:$A$1005,$A324,Compras!$F$6:$F$1005,"Efectivo")+SUMIFS('Gastos Fijos'!$D$6:$D$1005,'Gastos Fijos'!$A$6:$A$1005,$A324,'Gastos Fijos'!$E$6:$E$1005,"Efectivo"))</f>
        <v/>
      </c>
      <c r="G324" s="15" t="str">
        <f t="shared" si="13"/>
        <v/>
      </c>
      <c r="H324" s="12"/>
      <c r="I324" s="8" t="str">
        <f t="shared" si="14"/>
        <v/>
      </c>
    </row>
    <row r="325" spans="1:9" x14ac:dyDescent="0.25">
      <c r="A325" s="16"/>
      <c r="B325" s="15" t="str">
        <f>IF($A325="","",SUMIFS(Ventas!$F$6:$F$3005,Ventas!$A$6:$A$3005,$A325,Ventas!$J$6:$J$3005,"Efectivo"))</f>
        <v/>
      </c>
      <c r="C325" s="15" t="str">
        <f>IF($A325="","",SUMIFS(Ventas!$F$6:$F$3005,Ventas!$A$6:$A$3005,$A325,Ventas!$J$6:$J$3005,"&lt;&gt;Efectivo"))</f>
        <v/>
      </c>
      <c r="D325" s="15" t="str">
        <f t="shared" si="12"/>
        <v/>
      </c>
      <c r="E325" s="12"/>
      <c r="F325" s="15" t="str">
        <f>IF($A325="","",SUMIFS(Compras!$E$6:$E$1005,Compras!$A$6:$A$1005,$A325,Compras!$F$6:$F$1005,"Efectivo")+SUMIFS('Gastos Fijos'!$D$6:$D$1005,'Gastos Fijos'!$A$6:$A$1005,$A325,'Gastos Fijos'!$E$6:$E$1005,"Efectivo"))</f>
        <v/>
      </c>
      <c r="G325" s="15" t="str">
        <f t="shared" si="13"/>
        <v/>
      </c>
      <c r="H325" s="12"/>
      <c r="I325" s="8" t="str">
        <f t="shared" si="14"/>
        <v/>
      </c>
    </row>
    <row r="326" spans="1:9" x14ac:dyDescent="0.25">
      <c r="A326" s="16"/>
      <c r="B326" s="15" t="str">
        <f>IF($A326="","",SUMIFS(Ventas!$F$6:$F$3005,Ventas!$A$6:$A$3005,$A326,Ventas!$J$6:$J$3005,"Efectivo"))</f>
        <v/>
      </c>
      <c r="C326" s="15" t="str">
        <f>IF($A326="","",SUMIFS(Ventas!$F$6:$F$3005,Ventas!$A$6:$A$3005,$A326,Ventas!$J$6:$J$3005,"&lt;&gt;Efectivo"))</f>
        <v/>
      </c>
      <c r="D326" s="15" t="str">
        <f t="shared" ref="D326:D389" si="15">IF($A326="","",$B326+$C326)</f>
        <v/>
      </c>
      <c r="E326" s="12"/>
      <c r="F326" s="15" t="str">
        <f>IF($A326="","",SUMIFS(Compras!$E$6:$E$1005,Compras!$A$6:$A$1005,$A326,Compras!$F$6:$F$1005,"Efectivo")+SUMIFS('Gastos Fijos'!$D$6:$D$1005,'Gastos Fijos'!$A$6:$A$1005,$A326,'Gastos Fijos'!$E$6:$E$1005,"Efectivo"))</f>
        <v/>
      </c>
      <c r="G326" s="15" t="str">
        <f t="shared" ref="G326:G389" si="16">IF($A326="","",$E326+$B326-$F326)</f>
        <v/>
      </c>
      <c r="H326" s="12"/>
      <c r="I326" s="8" t="str">
        <f t="shared" ref="I326:I389" si="17">IF(OR($A326="",$H326=""),"",$H326-$G326)</f>
        <v/>
      </c>
    </row>
    <row r="327" spans="1:9" x14ac:dyDescent="0.25">
      <c r="A327" s="16"/>
      <c r="B327" s="15" t="str">
        <f>IF($A327="","",SUMIFS(Ventas!$F$6:$F$3005,Ventas!$A$6:$A$3005,$A327,Ventas!$J$6:$J$3005,"Efectivo"))</f>
        <v/>
      </c>
      <c r="C327" s="15" t="str">
        <f>IF($A327="","",SUMIFS(Ventas!$F$6:$F$3005,Ventas!$A$6:$A$3005,$A327,Ventas!$J$6:$J$3005,"&lt;&gt;Efectivo"))</f>
        <v/>
      </c>
      <c r="D327" s="15" t="str">
        <f t="shared" si="15"/>
        <v/>
      </c>
      <c r="E327" s="12"/>
      <c r="F327" s="15" t="str">
        <f>IF($A327="","",SUMIFS(Compras!$E$6:$E$1005,Compras!$A$6:$A$1005,$A327,Compras!$F$6:$F$1005,"Efectivo")+SUMIFS('Gastos Fijos'!$D$6:$D$1005,'Gastos Fijos'!$A$6:$A$1005,$A327,'Gastos Fijos'!$E$6:$E$1005,"Efectivo"))</f>
        <v/>
      </c>
      <c r="G327" s="15" t="str">
        <f t="shared" si="16"/>
        <v/>
      </c>
      <c r="H327" s="12"/>
      <c r="I327" s="8" t="str">
        <f t="shared" si="17"/>
        <v/>
      </c>
    </row>
    <row r="328" spans="1:9" x14ac:dyDescent="0.25">
      <c r="A328" s="16"/>
      <c r="B328" s="15" t="str">
        <f>IF($A328="","",SUMIFS(Ventas!$F$6:$F$3005,Ventas!$A$6:$A$3005,$A328,Ventas!$J$6:$J$3005,"Efectivo"))</f>
        <v/>
      </c>
      <c r="C328" s="15" t="str">
        <f>IF($A328="","",SUMIFS(Ventas!$F$6:$F$3005,Ventas!$A$6:$A$3005,$A328,Ventas!$J$6:$J$3005,"&lt;&gt;Efectivo"))</f>
        <v/>
      </c>
      <c r="D328" s="15" t="str">
        <f t="shared" si="15"/>
        <v/>
      </c>
      <c r="E328" s="12"/>
      <c r="F328" s="15" t="str">
        <f>IF($A328="","",SUMIFS(Compras!$E$6:$E$1005,Compras!$A$6:$A$1005,$A328,Compras!$F$6:$F$1005,"Efectivo")+SUMIFS('Gastos Fijos'!$D$6:$D$1005,'Gastos Fijos'!$A$6:$A$1005,$A328,'Gastos Fijos'!$E$6:$E$1005,"Efectivo"))</f>
        <v/>
      </c>
      <c r="G328" s="15" t="str">
        <f t="shared" si="16"/>
        <v/>
      </c>
      <c r="H328" s="12"/>
      <c r="I328" s="8" t="str">
        <f t="shared" si="17"/>
        <v/>
      </c>
    </row>
    <row r="329" spans="1:9" x14ac:dyDescent="0.25">
      <c r="A329" s="16"/>
      <c r="B329" s="15" t="str">
        <f>IF($A329="","",SUMIFS(Ventas!$F$6:$F$3005,Ventas!$A$6:$A$3005,$A329,Ventas!$J$6:$J$3005,"Efectivo"))</f>
        <v/>
      </c>
      <c r="C329" s="15" t="str">
        <f>IF($A329="","",SUMIFS(Ventas!$F$6:$F$3005,Ventas!$A$6:$A$3005,$A329,Ventas!$J$6:$J$3005,"&lt;&gt;Efectivo"))</f>
        <v/>
      </c>
      <c r="D329" s="15" t="str">
        <f t="shared" si="15"/>
        <v/>
      </c>
      <c r="E329" s="12"/>
      <c r="F329" s="15" t="str">
        <f>IF($A329="","",SUMIFS(Compras!$E$6:$E$1005,Compras!$A$6:$A$1005,$A329,Compras!$F$6:$F$1005,"Efectivo")+SUMIFS('Gastos Fijos'!$D$6:$D$1005,'Gastos Fijos'!$A$6:$A$1005,$A329,'Gastos Fijos'!$E$6:$E$1005,"Efectivo"))</f>
        <v/>
      </c>
      <c r="G329" s="15" t="str">
        <f t="shared" si="16"/>
        <v/>
      </c>
      <c r="H329" s="12"/>
      <c r="I329" s="8" t="str">
        <f t="shared" si="17"/>
        <v/>
      </c>
    </row>
    <row r="330" spans="1:9" x14ac:dyDescent="0.25">
      <c r="A330" s="16"/>
      <c r="B330" s="15" t="str">
        <f>IF($A330="","",SUMIFS(Ventas!$F$6:$F$3005,Ventas!$A$6:$A$3005,$A330,Ventas!$J$6:$J$3005,"Efectivo"))</f>
        <v/>
      </c>
      <c r="C330" s="15" t="str">
        <f>IF($A330="","",SUMIFS(Ventas!$F$6:$F$3005,Ventas!$A$6:$A$3005,$A330,Ventas!$J$6:$J$3005,"&lt;&gt;Efectivo"))</f>
        <v/>
      </c>
      <c r="D330" s="15" t="str">
        <f t="shared" si="15"/>
        <v/>
      </c>
      <c r="E330" s="12"/>
      <c r="F330" s="15" t="str">
        <f>IF($A330="","",SUMIFS(Compras!$E$6:$E$1005,Compras!$A$6:$A$1005,$A330,Compras!$F$6:$F$1005,"Efectivo")+SUMIFS('Gastos Fijos'!$D$6:$D$1005,'Gastos Fijos'!$A$6:$A$1005,$A330,'Gastos Fijos'!$E$6:$E$1005,"Efectivo"))</f>
        <v/>
      </c>
      <c r="G330" s="15" t="str">
        <f t="shared" si="16"/>
        <v/>
      </c>
      <c r="H330" s="12"/>
      <c r="I330" s="8" t="str">
        <f t="shared" si="17"/>
        <v/>
      </c>
    </row>
    <row r="331" spans="1:9" x14ac:dyDescent="0.25">
      <c r="A331" s="16"/>
      <c r="B331" s="15" t="str">
        <f>IF($A331="","",SUMIFS(Ventas!$F$6:$F$3005,Ventas!$A$6:$A$3005,$A331,Ventas!$J$6:$J$3005,"Efectivo"))</f>
        <v/>
      </c>
      <c r="C331" s="15" t="str">
        <f>IF($A331="","",SUMIFS(Ventas!$F$6:$F$3005,Ventas!$A$6:$A$3005,$A331,Ventas!$J$6:$J$3005,"&lt;&gt;Efectivo"))</f>
        <v/>
      </c>
      <c r="D331" s="15" t="str">
        <f t="shared" si="15"/>
        <v/>
      </c>
      <c r="E331" s="12"/>
      <c r="F331" s="15" t="str">
        <f>IF($A331="","",SUMIFS(Compras!$E$6:$E$1005,Compras!$A$6:$A$1005,$A331,Compras!$F$6:$F$1005,"Efectivo")+SUMIFS('Gastos Fijos'!$D$6:$D$1005,'Gastos Fijos'!$A$6:$A$1005,$A331,'Gastos Fijos'!$E$6:$E$1005,"Efectivo"))</f>
        <v/>
      </c>
      <c r="G331" s="15" t="str">
        <f t="shared" si="16"/>
        <v/>
      </c>
      <c r="H331" s="12"/>
      <c r="I331" s="8" t="str">
        <f t="shared" si="17"/>
        <v/>
      </c>
    </row>
    <row r="332" spans="1:9" x14ac:dyDescent="0.25">
      <c r="A332" s="16"/>
      <c r="B332" s="15" t="str">
        <f>IF($A332="","",SUMIFS(Ventas!$F$6:$F$3005,Ventas!$A$6:$A$3005,$A332,Ventas!$J$6:$J$3005,"Efectivo"))</f>
        <v/>
      </c>
      <c r="C332" s="15" t="str">
        <f>IF($A332="","",SUMIFS(Ventas!$F$6:$F$3005,Ventas!$A$6:$A$3005,$A332,Ventas!$J$6:$J$3005,"&lt;&gt;Efectivo"))</f>
        <v/>
      </c>
      <c r="D332" s="15" t="str">
        <f t="shared" si="15"/>
        <v/>
      </c>
      <c r="E332" s="12"/>
      <c r="F332" s="15" t="str">
        <f>IF($A332="","",SUMIFS(Compras!$E$6:$E$1005,Compras!$A$6:$A$1005,$A332,Compras!$F$6:$F$1005,"Efectivo")+SUMIFS('Gastos Fijos'!$D$6:$D$1005,'Gastos Fijos'!$A$6:$A$1005,$A332,'Gastos Fijos'!$E$6:$E$1005,"Efectivo"))</f>
        <v/>
      </c>
      <c r="G332" s="15" t="str">
        <f t="shared" si="16"/>
        <v/>
      </c>
      <c r="H332" s="12"/>
      <c r="I332" s="8" t="str">
        <f t="shared" si="17"/>
        <v/>
      </c>
    </row>
    <row r="333" spans="1:9" x14ac:dyDescent="0.25">
      <c r="A333" s="16"/>
      <c r="B333" s="15" t="str">
        <f>IF($A333="","",SUMIFS(Ventas!$F$6:$F$3005,Ventas!$A$6:$A$3005,$A333,Ventas!$J$6:$J$3005,"Efectivo"))</f>
        <v/>
      </c>
      <c r="C333" s="15" t="str">
        <f>IF($A333="","",SUMIFS(Ventas!$F$6:$F$3005,Ventas!$A$6:$A$3005,$A333,Ventas!$J$6:$J$3005,"&lt;&gt;Efectivo"))</f>
        <v/>
      </c>
      <c r="D333" s="15" t="str">
        <f t="shared" si="15"/>
        <v/>
      </c>
      <c r="E333" s="12"/>
      <c r="F333" s="15" t="str">
        <f>IF($A333="","",SUMIFS(Compras!$E$6:$E$1005,Compras!$A$6:$A$1005,$A333,Compras!$F$6:$F$1005,"Efectivo")+SUMIFS('Gastos Fijos'!$D$6:$D$1005,'Gastos Fijos'!$A$6:$A$1005,$A333,'Gastos Fijos'!$E$6:$E$1005,"Efectivo"))</f>
        <v/>
      </c>
      <c r="G333" s="15" t="str">
        <f t="shared" si="16"/>
        <v/>
      </c>
      <c r="H333" s="12"/>
      <c r="I333" s="8" t="str">
        <f t="shared" si="17"/>
        <v/>
      </c>
    </row>
    <row r="334" spans="1:9" x14ac:dyDescent="0.25">
      <c r="A334" s="16"/>
      <c r="B334" s="15" t="str">
        <f>IF($A334="","",SUMIFS(Ventas!$F$6:$F$3005,Ventas!$A$6:$A$3005,$A334,Ventas!$J$6:$J$3005,"Efectivo"))</f>
        <v/>
      </c>
      <c r="C334" s="15" t="str">
        <f>IF($A334="","",SUMIFS(Ventas!$F$6:$F$3005,Ventas!$A$6:$A$3005,$A334,Ventas!$J$6:$J$3005,"&lt;&gt;Efectivo"))</f>
        <v/>
      </c>
      <c r="D334" s="15" t="str">
        <f t="shared" si="15"/>
        <v/>
      </c>
      <c r="E334" s="12"/>
      <c r="F334" s="15" t="str">
        <f>IF($A334="","",SUMIFS(Compras!$E$6:$E$1005,Compras!$A$6:$A$1005,$A334,Compras!$F$6:$F$1005,"Efectivo")+SUMIFS('Gastos Fijos'!$D$6:$D$1005,'Gastos Fijos'!$A$6:$A$1005,$A334,'Gastos Fijos'!$E$6:$E$1005,"Efectivo"))</f>
        <v/>
      </c>
      <c r="G334" s="15" t="str">
        <f t="shared" si="16"/>
        <v/>
      </c>
      <c r="H334" s="12"/>
      <c r="I334" s="8" t="str">
        <f t="shared" si="17"/>
        <v/>
      </c>
    </row>
    <row r="335" spans="1:9" x14ac:dyDescent="0.25">
      <c r="A335" s="16"/>
      <c r="B335" s="15" t="str">
        <f>IF($A335="","",SUMIFS(Ventas!$F$6:$F$3005,Ventas!$A$6:$A$3005,$A335,Ventas!$J$6:$J$3005,"Efectivo"))</f>
        <v/>
      </c>
      <c r="C335" s="15" t="str">
        <f>IF($A335="","",SUMIFS(Ventas!$F$6:$F$3005,Ventas!$A$6:$A$3005,$A335,Ventas!$J$6:$J$3005,"&lt;&gt;Efectivo"))</f>
        <v/>
      </c>
      <c r="D335" s="15" t="str">
        <f t="shared" si="15"/>
        <v/>
      </c>
      <c r="E335" s="12"/>
      <c r="F335" s="15" t="str">
        <f>IF($A335="","",SUMIFS(Compras!$E$6:$E$1005,Compras!$A$6:$A$1005,$A335,Compras!$F$6:$F$1005,"Efectivo")+SUMIFS('Gastos Fijos'!$D$6:$D$1005,'Gastos Fijos'!$A$6:$A$1005,$A335,'Gastos Fijos'!$E$6:$E$1005,"Efectivo"))</f>
        <v/>
      </c>
      <c r="G335" s="15" t="str">
        <f t="shared" si="16"/>
        <v/>
      </c>
      <c r="H335" s="12"/>
      <c r="I335" s="8" t="str">
        <f t="shared" si="17"/>
        <v/>
      </c>
    </row>
    <row r="336" spans="1:9" x14ac:dyDescent="0.25">
      <c r="A336" s="16"/>
      <c r="B336" s="15" t="str">
        <f>IF($A336="","",SUMIFS(Ventas!$F$6:$F$3005,Ventas!$A$6:$A$3005,$A336,Ventas!$J$6:$J$3005,"Efectivo"))</f>
        <v/>
      </c>
      <c r="C336" s="15" t="str">
        <f>IF($A336="","",SUMIFS(Ventas!$F$6:$F$3005,Ventas!$A$6:$A$3005,$A336,Ventas!$J$6:$J$3005,"&lt;&gt;Efectivo"))</f>
        <v/>
      </c>
      <c r="D336" s="15" t="str">
        <f t="shared" si="15"/>
        <v/>
      </c>
      <c r="E336" s="12"/>
      <c r="F336" s="15" t="str">
        <f>IF($A336="","",SUMIFS(Compras!$E$6:$E$1005,Compras!$A$6:$A$1005,$A336,Compras!$F$6:$F$1005,"Efectivo")+SUMIFS('Gastos Fijos'!$D$6:$D$1005,'Gastos Fijos'!$A$6:$A$1005,$A336,'Gastos Fijos'!$E$6:$E$1005,"Efectivo"))</f>
        <v/>
      </c>
      <c r="G336" s="15" t="str">
        <f t="shared" si="16"/>
        <v/>
      </c>
      <c r="H336" s="12"/>
      <c r="I336" s="8" t="str">
        <f t="shared" si="17"/>
        <v/>
      </c>
    </row>
    <row r="337" spans="1:9" x14ac:dyDescent="0.25">
      <c r="A337" s="16"/>
      <c r="B337" s="15" t="str">
        <f>IF($A337="","",SUMIFS(Ventas!$F$6:$F$3005,Ventas!$A$6:$A$3005,$A337,Ventas!$J$6:$J$3005,"Efectivo"))</f>
        <v/>
      </c>
      <c r="C337" s="15" t="str">
        <f>IF($A337="","",SUMIFS(Ventas!$F$6:$F$3005,Ventas!$A$6:$A$3005,$A337,Ventas!$J$6:$J$3005,"&lt;&gt;Efectivo"))</f>
        <v/>
      </c>
      <c r="D337" s="15" t="str">
        <f t="shared" si="15"/>
        <v/>
      </c>
      <c r="E337" s="12"/>
      <c r="F337" s="15" t="str">
        <f>IF($A337="","",SUMIFS(Compras!$E$6:$E$1005,Compras!$A$6:$A$1005,$A337,Compras!$F$6:$F$1005,"Efectivo")+SUMIFS('Gastos Fijos'!$D$6:$D$1005,'Gastos Fijos'!$A$6:$A$1005,$A337,'Gastos Fijos'!$E$6:$E$1005,"Efectivo"))</f>
        <v/>
      </c>
      <c r="G337" s="15" t="str">
        <f t="shared" si="16"/>
        <v/>
      </c>
      <c r="H337" s="12"/>
      <c r="I337" s="8" t="str">
        <f t="shared" si="17"/>
        <v/>
      </c>
    </row>
    <row r="338" spans="1:9" x14ac:dyDescent="0.25">
      <c r="A338" s="16"/>
      <c r="B338" s="15" t="str">
        <f>IF($A338="","",SUMIFS(Ventas!$F$6:$F$3005,Ventas!$A$6:$A$3005,$A338,Ventas!$J$6:$J$3005,"Efectivo"))</f>
        <v/>
      </c>
      <c r="C338" s="15" t="str">
        <f>IF($A338="","",SUMIFS(Ventas!$F$6:$F$3005,Ventas!$A$6:$A$3005,$A338,Ventas!$J$6:$J$3005,"&lt;&gt;Efectivo"))</f>
        <v/>
      </c>
      <c r="D338" s="15" t="str">
        <f t="shared" si="15"/>
        <v/>
      </c>
      <c r="E338" s="12"/>
      <c r="F338" s="15" t="str">
        <f>IF($A338="","",SUMIFS(Compras!$E$6:$E$1005,Compras!$A$6:$A$1005,$A338,Compras!$F$6:$F$1005,"Efectivo")+SUMIFS('Gastos Fijos'!$D$6:$D$1005,'Gastos Fijos'!$A$6:$A$1005,$A338,'Gastos Fijos'!$E$6:$E$1005,"Efectivo"))</f>
        <v/>
      </c>
      <c r="G338" s="15" t="str">
        <f t="shared" si="16"/>
        <v/>
      </c>
      <c r="H338" s="12"/>
      <c r="I338" s="8" t="str">
        <f t="shared" si="17"/>
        <v/>
      </c>
    </row>
    <row r="339" spans="1:9" x14ac:dyDescent="0.25">
      <c r="A339" s="16"/>
      <c r="B339" s="15" t="str">
        <f>IF($A339="","",SUMIFS(Ventas!$F$6:$F$3005,Ventas!$A$6:$A$3005,$A339,Ventas!$J$6:$J$3005,"Efectivo"))</f>
        <v/>
      </c>
      <c r="C339" s="15" t="str">
        <f>IF($A339="","",SUMIFS(Ventas!$F$6:$F$3005,Ventas!$A$6:$A$3005,$A339,Ventas!$J$6:$J$3005,"&lt;&gt;Efectivo"))</f>
        <v/>
      </c>
      <c r="D339" s="15" t="str">
        <f t="shared" si="15"/>
        <v/>
      </c>
      <c r="E339" s="12"/>
      <c r="F339" s="15" t="str">
        <f>IF($A339="","",SUMIFS(Compras!$E$6:$E$1005,Compras!$A$6:$A$1005,$A339,Compras!$F$6:$F$1005,"Efectivo")+SUMIFS('Gastos Fijos'!$D$6:$D$1005,'Gastos Fijos'!$A$6:$A$1005,$A339,'Gastos Fijos'!$E$6:$E$1005,"Efectivo"))</f>
        <v/>
      </c>
      <c r="G339" s="15" t="str">
        <f t="shared" si="16"/>
        <v/>
      </c>
      <c r="H339" s="12"/>
      <c r="I339" s="8" t="str">
        <f t="shared" si="17"/>
        <v/>
      </c>
    </row>
    <row r="340" spans="1:9" x14ac:dyDescent="0.25">
      <c r="A340" s="16"/>
      <c r="B340" s="15" t="str">
        <f>IF($A340="","",SUMIFS(Ventas!$F$6:$F$3005,Ventas!$A$6:$A$3005,$A340,Ventas!$J$6:$J$3005,"Efectivo"))</f>
        <v/>
      </c>
      <c r="C340" s="15" t="str">
        <f>IF($A340="","",SUMIFS(Ventas!$F$6:$F$3005,Ventas!$A$6:$A$3005,$A340,Ventas!$J$6:$J$3005,"&lt;&gt;Efectivo"))</f>
        <v/>
      </c>
      <c r="D340" s="15" t="str">
        <f t="shared" si="15"/>
        <v/>
      </c>
      <c r="E340" s="12"/>
      <c r="F340" s="15" t="str">
        <f>IF($A340="","",SUMIFS(Compras!$E$6:$E$1005,Compras!$A$6:$A$1005,$A340,Compras!$F$6:$F$1005,"Efectivo")+SUMIFS('Gastos Fijos'!$D$6:$D$1005,'Gastos Fijos'!$A$6:$A$1005,$A340,'Gastos Fijos'!$E$6:$E$1005,"Efectivo"))</f>
        <v/>
      </c>
      <c r="G340" s="15" t="str">
        <f t="shared" si="16"/>
        <v/>
      </c>
      <c r="H340" s="12"/>
      <c r="I340" s="8" t="str">
        <f t="shared" si="17"/>
        <v/>
      </c>
    </row>
    <row r="341" spans="1:9" x14ac:dyDescent="0.25">
      <c r="A341" s="16"/>
      <c r="B341" s="15" t="str">
        <f>IF($A341="","",SUMIFS(Ventas!$F$6:$F$3005,Ventas!$A$6:$A$3005,$A341,Ventas!$J$6:$J$3005,"Efectivo"))</f>
        <v/>
      </c>
      <c r="C341" s="15" t="str">
        <f>IF($A341="","",SUMIFS(Ventas!$F$6:$F$3005,Ventas!$A$6:$A$3005,$A341,Ventas!$J$6:$J$3005,"&lt;&gt;Efectivo"))</f>
        <v/>
      </c>
      <c r="D341" s="15" t="str">
        <f t="shared" si="15"/>
        <v/>
      </c>
      <c r="E341" s="12"/>
      <c r="F341" s="15" t="str">
        <f>IF($A341="","",SUMIFS(Compras!$E$6:$E$1005,Compras!$A$6:$A$1005,$A341,Compras!$F$6:$F$1005,"Efectivo")+SUMIFS('Gastos Fijos'!$D$6:$D$1005,'Gastos Fijos'!$A$6:$A$1005,$A341,'Gastos Fijos'!$E$6:$E$1005,"Efectivo"))</f>
        <v/>
      </c>
      <c r="G341" s="15" t="str">
        <f t="shared" si="16"/>
        <v/>
      </c>
      <c r="H341" s="12"/>
      <c r="I341" s="8" t="str">
        <f t="shared" si="17"/>
        <v/>
      </c>
    </row>
    <row r="342" spans="1:9" x14ac:dyDescent="0.25">
      <c r="A342" s="16"/>
      <c r="B342" s="15" t="str">
        <f>IF($A342="","",SUMIFS(Ventas!$F$6:$F$3005,Ventas!$A$6:$A$3005,$A342,Ventas!$J$6:$J$3005,"Efectivo"))</f>
        <v/>
      </c>
      <c r="C342" s="15" t="str">
        <f>IF($A342="","",SUMIFS(Ventas!$F$6:$F$3005,Ventas!$A$6:$A$3005,$A342,Ventas!$J$6:$J$3005,"&lt;&gt;Efectivo"))</f>
        <v/>
      </c>
      <c r="D342" s="15" t="str">
        <f t="shared" si="15"/>
        <v/>
      </c>
      <c r="E342" s="12"/>
      <c r="F342" s="15" t="str">
        <f>IF($A342="","",SUMIFS(Compras!$E$6:$E$1005,Compras!$A$6:$A$1005,$A342,Compras!$F$6:$F$1005,"Efectivo")+SUMIFS('Gastos Fijos'!$D$6:$D$1005,'Gastos Fijos'!$A$6:$A$1005,$A342,'Gastos Fijos'!$E$6:$E$1005,"Efectivo"))</f>
        <v/>
      </c>
      <c r="G342" s="15" t="str">
        <f t="shared" si="16"/>
        <v/>
      </c>
      <c r="H342" s="12"/>
      <c r="I342" s="8" t="str">
        <f t="shared" si="17"/>
        <v/>
      </c>
    </row>
    <row r="343" spans="1:9" x14ac:dyDescent="0.25">
      <c r="A343" s="16"/>
      <c r="B343" s="15" t="str">
        <f>IF($A343="","",SUMIFS(Ventas!$F$6:$F$3005,Ventas!$A$6:$A$3005,$A343,Ventas!$J$6:$J$3005,"Efectivo"))</f>
        <v/>
      </c>
      <c r="C343" s="15" t="str">
        <f>IF($A343="","",SUMIFS(Ventas!$F$6:$F$3005,Ventas!$A$6:$A$3005,$A343,Ventas!$J$6:$J$3005,"&lt;&gt;Efectivo"))</f>
        <v/>
      </c>
      <c r="D343" s="15" t="str">
        <f t="shared" si="15"/>
        <v/>
      </c>
      <c r="E343" s="12"/>
      <c r="F343" s="15" t="str">
        <f>IF($A343="","",SUMIFS(Compras!$E$6:$E$1005,Compras!$A$6:$A$1005,$A343,Compras!$F$6:$F$1005,"Efectivo")+SUMIFS('Gastos Fijos'!$D$6:$D$1005,'Gastos Fijos'!$A$6:$A$1005,$A343,'Gastos Fijos'!$E$6:$E$1005,"Efectivo"))</f>
        <v/>
      </c>
      <c r="G343" s="15" t="str">
        <f t="shared" si="16"/>
        <v/>
      </c>
      <c r="H343" s="12"/>
      <c r="I343" s="8" t="str">
        <f t="shared" si="17"/>
        <v/>
      </c>
    </row>
    <row r="344" spans="1:9" x14ac:dyDescent="0.25">
      <c r="A344" s="16"/>
      <c r="B344" s="15" t="str">
        <f>IF($A344="","",SUMIFS(Ventas!$F$6:$F$3005,Ventas!$A$6:$A$3005,$A344,Ventas!$J$6:$J$3005,"Efectivo"))</f>
        <v/>
      </c>
      <c r="C344" s="15" t="str">
        <f>IF($A344="","",SUMIFS(Ventas!$F$6:$F$3005,Ventas!$A$6:$A$3005,$A344,Ventas!$J$6:$J$3005,"&lt;&gt;Efectivo"))</f>
        <v/>
      </c>
      <c r="D344" s="15" t="str">
        <f t="shared" si="15"/>
        <v/>
      </c>
      <c r="E344" s="12"/>
      <c r="F344" s="15" t="str">
        <f>IF($A344="","",SUMIFS(Compras!$E$6:$E$1005,Compras!$A$6:$A$1005,$A344,Compras!$F$6:$F$1005,"Efectivo")+SUMIFS('Gastos Fijos'!$D$6:$D$1005,'Gastos Fijos'!$A$6:$A$1005,$A344,'Gastos Fijos'!$E$6:$E$1005,"Efectivo"))</f>
        <v/>
      </c>
      <c r="G344" s="15" t="str">
        <f t="shared" si="16"/>
        <v/>
      </c>
      <c r="H344" s="12"/>
      <c r="I344" s="8" t="str">
        <f t="shared" si="17"/>
        <v/>
      </c>
    </row>
    <row r="345" spans="1:9" x14ac:dyDescent="0.25">
      <c r="A345" s="16"/>
      <c r="B345" s="15" t="str">
        <f>IF($A345="","",SUMIFS(Ventas!$F$6:$F$3005,Ventas!$A$6:$A$3005,$A345,Ventas!$J$6:$J$3005,"Efectivo"))</f>
        <v/>
      </c>
      <c r="C345" s="15" t="str">
        <f>IF($A345="","",SUMIFS(Ventas!$F$6:$F$3005,Ventas!$A$6:$A$3005,$A345,Ventas!$J$6:$J$3005,"&lt;&gt;Efectivo"))</f>
        <v/>
      </c>
      <c r="D345" s="15" t="str">
        <f t="shared" si="15"/>
        <v/>
      </c>
      <c r="E345" s="12"/>
      <c r="F345" s="15" t="str">
        <f>IF($A345="","",SUMIFS(Compras!$E$6:$E$1005,Compras!$A$6:$A$1005,$A345,Compras!$F$6:$F$1005,"Efectivo")+SUMIFS('Gastos Fijos'!$D$6:$D$1005,'Gastos Fijos'!$A$6:$A$1005,$A345,'Gastos Fijos'!$E$6:$E$1005,"Efectivo"))</f>
        <v/>
      </c>
      <c r="G345" s="15" t="str">
        <f t="shared" si="16"/>
        <v/>
      </c>
      <c r="H345" s="12"/>
      <c r="I345" s="8" t="str">
        <f t="shared" si="17"/>
        <v/>
      </c>
    </row>
    <row r="346" spans="1:9" x14ac:dyDescent="0.25">
      <c r="A346" s="16"/>
      <c r="B346" s="15" t="str">
        <f>IF($A346="","",SUMIFS(Ventas!$F$6:$F$3005,Ventas!$A$6:$A$3005,$A346,Ventas!$J$6:$J$3005,"Efectivo"))</f>
        <v/>
      </c>
      <c r="C346" s="15" t="str">
        <f>IF($A346="","",SUMIFS(Ventas!$F$6:$F$3005,Ventas!$A$6:$A$3005,$A346,Ventas!$J$6:$J$3005,"&lt;&gt;Efectivo"))</f>
        <v/>
      </c>
      <c r="D346" s="15" t="str">
        <f t="shared" si="15"/>
        <v/>
      </c>
      <c r="E346" s="12"/>
      <c r="F346" s="15" t="str">
        <f>IF($A346="","",SUMIFS(Compras!$E$6:$E$1005,Compras!$A$6:$A$1005,$A346,Compras!$F$6:$F$1005,"Efectivo")+SUMIFS('Gastos Fijos'!$D$6:$D$1005,'Gastos Fijos'!$A$6:$A$1005,$A346,'Gastos Fijos'!$E$6:$E$1005,"Efectivo"))</f>
        <v/>
      </c>
      <c r="G346" s="15" t="str">
        <f t="shared" si="16"/>
        <v/>
      </c>
      <c r="H346" s="12"/>
      <c r="I346" s="8" t="str">
        <f t="shared" si="17"/>
        <v/>
      </c>
    </row>
    <row r="347" spans="1:9" x14ac:dyDescent="0.25">
      <c r="A347" s="16"/>
      <c r="B347" s="15" t="str">
        <f>IF($A347="","",SUMIFS(Ventas!$F$6:$F$3005,Ventas!$A$6:$A$3005,$A347,Ventas!$J$6:$J$3005,"Efectivo"))</f>
        <v/>
      </c>
      <c r="C347" s="15" t="str">
        <f>IF($A347="","",SUMIFS(Ventas!$F$6:$F$3005,Ventas!$A$6:$A$3005,$A347,Ventas!$J$6:$J$3005,"&lt;&gt;Efectivo"))</f>
        <v/>
      </c>
      <c r="D347" s="15" t="str">
        <f t="shared" si="15"/>
        <v/>
      </c>
      <c r="E347" s="12"/>
      <c r="F347" s="15" t="str">
        <f>IF($A347="","",SUMIFS(Compras!$E$6:$E$1005,Compras!$A$6:$A$1005,$A347,Compras!$F$6:$F$1005,"Efectivo")+SUMIFS('Gastos Fijos'!$D$6:$D$1005,'Gastos Fijos'!$A$6:$A$1005,$A347,'Gastos Fijos'!$E$6:$E$1005,"Efectivo"))</f>
        <v/>
      </c>
      <c r="G347" s="15" t="str">
        <f t="shared" si="16"/>
        <v/>
      </c>
      <c r="H347" s="12"/>
      <c r="I347" s="8" t="str">
        <f t="shared" si="17"/>
        <v/>
      </c>
    </row>
    <row r="348" spans="1:9" x14ac:dyDescent="0.25">
      <c r="A348" s="16"/>
      <c r="B348" s="15" t="str">
        <f>IF($A348="","",SUMIFS(Ventas!$F$6:$F$3005,Ventas!$A$6:$A$3005,$A348,Ventas!$J$6:$J$3005,"Efectivo"))</f>
        <v/>
      </c>
      <c r="C348" s="15" t="str">
        <f>IF($A348="","",SUMIFS(Ventas!$F$6:$F$3005,Ventas!$A$6:$A$3005,$A348,Ventas!$J$6:$J$3005,"&lt;&gt;Efectivo"))</f>
        <v/>
      </c>
      <c r="D348" s="15" t="str">
        <f t="shared" si="15"/>
        <v/>
      </c>
      <c r="E348" s="12"/>
      <c r="F348" s="15" t="str">
        <f>IF($A348="","",SUMIFS(Compras!$E$6:$E$1005,Compras!$A$6:$A$1005,$A348,Compras!$F$6:$F$1005,"Efectivo")+SUMIFS('Gastos Fijos'!$D$6:$D$1005,'Gastos Fijos'!$A$6:$A$1005,$A348,'Gastos Fijos'!$E$6:$E$1005,"Efectivo"))</f>
        <v/>
      </c>
      <c r="G348" s="15" t="str">
        <f t="shared" si="16"/>
        <v/>
      </c>
      <c r="H348" s="12"/>
      <c r="I348" s="8" t="str">
        <f t="shared" si="17"/>
        <v/>
      </c>
    </row>
    <row r="349" spans="1:9" x14ac:dyDescent="0.25">
      <c r="A349" s="16"/>
      <c r="B349" s="15" t="str">
        <f>IF($A349="","",SUMIFS(Ventas!$F$6:$F$3005,Ventas!$A$6:$A$3005,$A349,Ventas!$J$6:$J$3005,"Efectivo"))</f>
        <v/>
      </c>
      <c r="C349" s="15" t="str">
        <f>IF($A349="","",SUMIFS(Ventas!$F$6:$F$3005,Ventas!$A$6:$A$3005,$A349,Ventas!$J$6:$J$3005,"&lt;&gt;Efectivo"))</f>
        <v/>
      </c>
      <c r="D349" s="15" t="str">
        <f t="shared" si="15"/>
        <v/>
      </c>
      <c r="E349" s="12"/>
      <c r="F349" s="15" t="str">
        <f>IF($A349="","",SUMIFS(Compras!$E$6:$E$1005,Compras!$A$6:$A$1005,$A349,Compras!$F$6:$F$1005,"Efectivo")+SUMIFS('Gastos Fijos'!$D$6:$D$1005,'Gastos Fijos'!$A$6:$A$1005,$A349,'Gastos Fijos'!$E$6:$E$1005,"Efectivo"))</f>
        <v/>
      </c>
      <c r="G349" s="15" t="str">
        <f t="shared" si="16"/>
        <v/>
      </c>
      <c r="H349" s="12"/>
      <c r="I349" s="8" t="str">
        <f t="shared" si="17"/>
        <v/>
      </c>
    </row>
    <row r="350" spans="1:9" x14ac:dyDescent="0.25">
      <c r="A350" s="16"/>
      <c r="B350" s="15" t="str">
        <f>IF($A350="","",SUMIFS(Ventas!$F$6:$F$3005,Ventas!$A$6:$A$3005,$A350,Ventas!$J$6:$J$3005,"Efectivo"))</f>
        <v/>
      </c>
      <c r="C350" s="15" t="str">
        <f>IF($A350="","",SUMIFS(Ventas!$F$6:$F$3005,Ventas!$A$6:$A$3005,$A350,Ventas!$J$6:$J$3005,"&lt;&gt;Efectivo"))</f>
        <v/>
      </c>
      <c r="D350" s="15" t="str">
        <f t="shared" si="15"/>
        <v/>
      </c>
      <c r="E350" s="12"/>
      <c r="F350" s="15" t="str">
        <f>IF($A350="","",SUMIFS(Compras!$E$6:$E$1005,Compras!$A$6:$A$1005,$A350,Compras!$F$6:$F$1005,"Efectivo")+SUMIFS('Gastos Fijos'!$D$6:$D$1005,'Gastos Fijos'!$A$6:$A$1005,$A350,'Gastos Fijos'!$E$6:$E$1005,"Efectivo"))</f>
        <v/>
      </c>
      <c r="G350" s="15" t="str">
        <f t="shared" si="16"/>
        <v/>
      </c>
      <c r="H350" s="12"/>
      <c r="I350" s="8" t="str">
        <f t="shared" si="17"/>
        <v/>
      </c>
    </row>
    <row r="351" spans="1:9" x14ac:dyDescent="0.25">
      <c r="A351" s="16"/>
      <c r="B351" s="15" t="str">
        <f>IF($A351="","",SUMIFS(Ventas!$F$6:$F$3005,Ventas!$A$6:$A$3005,$A351,Ventas!$J$6:$J$3005,"Efectivo"))</f>
        <v/>
      </c>
      <c r="C351" s="15" t="str">
        <f>IF($A351="","",SUMIFS(Ventas!$F$6:$F$3005,Ventas!$A$6:$A$3005,$A351,Ventas!$J$6:$J$3005,"&lt;&gt;Efectivo"))</f>
        <v/>
      </c>
      <c r="D351" s="15" t="str">
        <f t="shared" si="15"/>
        <v/>
      </c>
      <c r="E351" s="12"/>
      <c r="F351" s="15" t="str">
        <f>IF($A351="","",SUMIFS(Compras!$E$6:$E$1005,Compras!$A$6:$A$1005,$A351,Compras!$F$6:$F$1005,"Efectivo")+SUMIFS('Gastos Fijos'!$D$6:$D$1005,'Gastos Fijos'!$A$6:$A$1005,$A351,'Gastos Fijos'!$E$6:$E$1005,"Efectivo"))</f>
        <v/>
      </c>
      <c r="G351" s="15" t="str">
        <f t="shared" si="16"/>
        <v/>
      </c>
      <c r="H351" s="12"/>
      <c r="I351" s="8" t="str">
        <f t="shared" si="17"/>
        <v/>
      </c>
    </row>
    <row r="352" spans="1:9" x14ac:dyDescent="0.25">
      <c r="A352" s="16"/>
      <c r="B352" s="15" t="str">
        <f>IF($A352="","",SUMIFS(Ventas!$F$6:$F$3005,Ventas!$A$6:$A$3005,$A352,Ventas!$J$6:$J$3005,"Efectivo"))</f>
        <v/>
      </c>
      <c r="C352" s="15" t="str">
        <f>IF($A352="","",SUMIFS(Ventas!$F$6:$F$3005,Ventas!$A$6:$A$3005,$A352,Ventas!$J$6:$J$3005,"&lt;&gt;Efectivo"))</f>
        <v/>
      </c>
      <c r="D352" s="15" t="str">
        <f t="shared" si="15"/>
        <v/>
      </c>
      <c r="E352" s="12"/>
      <c r="F352" s="15" t="str">
        <f>IF($A352="","",SUMIFS(Compras!$E$6:$E$1005,Compras!$A$6:$A$1005,$A352,Compras!$F$6:$F$1005,"Efectivo")+SUMIFS('Gastos Fijos'!$D$6:$D$1005,'Gastos Fijos'!$A$6:$A$1005,$A352,'Gastos Fijos'!$E$6:$E$1005,"Efectivo"))</f>
        <v/>
      </c>
      <c r="G352" s="15" t="str">
        <f t="shared" si="16"/>
        <v/>
      </c>
      <c r="H352" s="12"/>
      <c r="I352" s="8" t="str">
        <f t="shared" si="17"/>
        <v/>
      </c>
    </row>
    <row r="353" spans="1:9" x14ac:dyDescent="0.25">
      <c r="A353" s="16"/>
      <c r="B353" s="15" t="str">
        <f>IF($A353="","",SUMIFS(Ventas!$F$6:$F$3005,Ventas!$A$6:$A$3005,$A353,Ventas!$J$6:$J$3005,"Efectivo"))</f>
        <v/>
      </c>
      <c r="C353" s="15" t="str">
        <f>IF($A353="","",SUMIFS(Ventas!$F$6:$F$3005,Ventas!$A$6:$A$3005,$A353,Ventas!$J$6:$J$3005,"&lt;&gt;Efectivo"))</f>
        <v/>
      </c>
      <c r="D353" s="15" t="str">
        <f t="shared" si="15"/>
        <v/>
      </c>
      <c r="E353" s="12"/>
      <c r="F353" s="15" t="str">
        <f>IF($A353="","",SUMIFS(Compras!$E$6:$E$1005,Compras!$A$6:$A$1005,$A353,Compras!$F$6:$F$1005,"Efectivo")+SUMIFS('Gastos Fijos'!$D$6:$D$1005,'Gastos Fijos'!$A$6:$A$1005,$A353,'Gastos Fijos'!$E$6:$E$1005,"Efectivo"))</f>
        <v/>
      </c>
      <c r="G353" s="15" t="str">
        <f t="shared" si="16"/>
        <v/>
      </c>
      <c r="H353" s="12"/>
      <c r="I353" s="8" t="str">
        <f t="shared" si="17"/>
        <v/>
      </c>
    </row>
    <row r="354" spans="1:9" x14ac:dyDescent="0.25">
      <c r="A354" s="16"/>
      <c r="B354" s="15" t="str">
        <f>IF($A354="","",SUMIFS(Ventas!$F$6:$F$3005,Ventas!$A$6:$A$3005,$A354,Ventas!$J$6:$J$3005,"Efectivo"))</f>
        <v/>
      </c>
      <c r="C354" s="15" t="str">
        <f>IF($A354="","",SUMIFS(Ventas!$F$6:$F$3005,Ventas!$A$6:$A$3005,$A354,Ventas!$J$6:$J$3005,"&lt;&gt;Efectivo"))</f>
        <v/>
      </c>
      <c r="D354" s="15" t="str">
        <f t="shared" si="15"/>
        <v/>
      </c>
      <c r="E354" s="12"/>
      <c r="F354" s="15" t="str">
        <f>IF($A354="","",SUMIFS(Compras!$E$6:$E$1005,Compras!$A$6:$A$1005,$A354,Compras!$F$6:$F$1005,"Efectivo")+SUMIFS('Gastos Fijos'!$D$6:$D$1005,'Gastos Fijos'!$A$6:$A$1005,$A354,'Gastos Fijos'!$E$6:$E$1005,"Efectivo"))</f>
        <v/>
      </c>
      <c r="G354" s="15" t="str">
        <f t="shared" si="16"/>
        <v/>
      </c>
      <c r="H354" s="12"/>
      <c r="I354" s="8" t="str">
        <f t="shared" si="17"/>
        <v/>
      </c>
    </row>
    <row r="355" spans="1:9" x14ac:dyDescent="0.25">
      <c r="A355" s="16"/>
      <c r="B355" s="15" t="str">
        <f>IF($A355="","",SUMIFS(Ventas!$F$6:$F$3005,Ventas!$A$6:$A$3005,$A355,Ventas!$J$6:$J$3005,"Efectivo"))</f>
        <v/>
      </c>
      <c r="C355" s="15" t="str">
        <f>IF($A355="","",SUMIFS(Ventas!$F$6:$F$3005,Ventas!$A$6:$A$3005,$A355,Ventas!$J$6:$J$3005,"&lt;&gt;Efectivo"))</f>
        <v/>
      </c>
      <c r="D355" s="15" t="str">
        <f t="shared" si="15"/>
        <v/>
      </c>
      <c r="E355" s="12"/>
      <c r="F355" s="15" t="str">
        <f>IF($A355="","",SUMIFS(Compras!$E$6:$E$1005,Compras!$A$6:$A$1005,$A355,Compras!$F$6:$F$1005,"Efectivo")+SUMIFS('Gastos Fijos'!$D$6:$D$1005,'Gastos Fijos'!$A$6:$A$1005,$A355,'Gastos Fijos'!$E$6:$E$1005,"Efectivo"))</f>
        <v/>
      </c>
      <c r="G355" s="15" t="str">
        <f t="shared" si="16"/>
        <v/>
      </c>
      <c r="H355" s="12"/>
      <c r="I355" s="8" t="str">
        <f t="shared" si="17"/>
        <v/>
      </c>
    </row>
    <row r="356" spans="1:9" x14ac:dyDescent="0.25">
      <c r="A356" s="16"/>
      <c r="B356" s="15" t="str">
        <f>IF($A356="","",SUMIFS(Ventas!$F$6:$F$3005,Ventas!$A$6:$A$3005,$A356,Ventas!$J$6:$J$3005,"Efectivo"))</f>
        <v/>
      </c>
      <c r="C356" s="15" t="str">
        <f>IF($A356="","",SUMIFS(Ventas!$F$6:$F$3005,Ventas!$A$6:$A$3005,$A356,Ventas!$J$6:$J$3005,"&lt;&gt;Efectivo"))</f>
        <v/>
      </c>
      <c r="D356" s="15" t="str">
        <f t="shared" si="15"/>
        <v/>
      </c>
      <c r="E356" s="12"/>
      <c r="F356" s="15" t="str">
        <f>IF($A356="","",SUMIFS(Compras!$E$6:$E$1005,Compras!$A$6:$A$1005,$A356,Compras!$F$6:$F$1005,"Efectivo")+SUMIFS('Gastos Fijos'!$D$6:$D$1005,'Gastos Fijos'!$A$6:$A$1005,$A356,'Gastos Fijos'!$E$6:$E$1005,"Efectivo"))</f>
        <v/>
      </c>
      <c r="G356" s="15" t="str">
        <f t="shared" si="16"/>
        <v/>
      </c>
      <c r="H356" s="12"/>
      <c r="I356" s="8" t="str">
        <f t="shared" si="17"/>
        <v/>
      </c>
    </row>
    <row r="357" spans="1:9" x14ac:dyDescent="0.25">
      <c r="A357" s="16"/>
      <c r="B357" s="15" t="str">
        <f>IF($A357="","",SUMIFS(Ventas!$F$6:$F$3005,Ventas!$A$6:$A$3005,$A357,Ventas!$J$6:$J$3005,"Efectivo"))</f>
        <v/>
      </c>
      <c r="C357" s="15" t="str">
        <f>IF($A357="","",SUMIFS(Ventas!$F$6:$F$3005,Ventas!$A$6:$A$3005,$A357,Ventas!$J$6:$J$3005,"&lt;&gt;Efectivo"))</f>
        <v/>
      </c>
      <c r="D357" s="15" t="str">
        <f t="shared" si="15"/>
        <v/>
      </c>
      <c r="E357" s="12"/>
      <c r="F357" s="15" t="str">
        <f>IF($A357="","",SUMIFS(Compras!$E$6:$E$1005,Compras!$A$6:$A$1005,$A357,Compras!$F$6:$F$1005,"Efectivo")+SUMIFS('Gastos Fijos'!$D$6:$D$1005,'Gastos Fijos'!$A$6:$A$1005,$A357,'Gastos Fijos'!$E$6:$E$1005,"Efectivo"))</f>
        <v/>
      </c>
      <c r="G357" s="15" t="str">
        <f t="shared" si="16"/>
        <v/>
      </c>
      <c r="H357" s="12"/>
      <c r="I357" s="8" t="str">
        <f t="shared" si="17"/>
        <v/>
      </c>
    </row>
    <row r="358" spans="1:9" x14ac:dyDescent="0.25">
      <c r="A358" s="16"/>
      <c r="B358" s="15" t="str">
        <f>IF($A358="","",SUMIFS(Ventas!$F$6:$F$3005,Ventas!$A$6:$A$3005,$A358,Ventas!$J$6:$J$3005,"Efectivo"))</f>
        <v/>
      </c>
      <c r="C358" s="15" t="str">
        <f>IF($A358="","",SUMIFS(Ventas!$F$6:$F$3005,Ventas!$A$6:$A$3005,$A358,Ventas!$J$6:$J$3005,"&lt;&gt;Efectivo"))</f>
        <v/>
      </c>
      <c r="D358" s="15" t="str">
        <f t="shared" si="15"/>
        <v/>
      </c>
      <c r="E358" s="12"/>
      <c r="F358" s="15" t="str">
        <f>IF($A358="","",SUMIFS(Compras!$E$6:$E$1005,Compras!$A$6:$A$1005,$A358,Compras!$F$6:$F$1005,"Efectivo")+SUMIFS('Gastos Fijos'!$D$6:$D$1005,'Gastos Fijos'!$A$6:$A$1005,$A358,'Gastos Fijos'!$E$6:$E$1005,"Efectivo"))</f>
        <v/>
      </c>
      <c r="G358" s="15" t="str">
        <f t="shared" si="16"/>
        <v/>
      </c>
      <c r="H358" s="12"/>
      <c r="I358" s="8" t="str">
        <f t="shared" si="17"/>
        <v/>
      </c>
    </row>
    <row r="359" spans="1:9" x14ac:dyDescent="0.25">
      <c r="A359" s="16"/>
      <c r="B359" s="15" t="str">
        <f>IF($A359="","",SUMIFS(Ventas!$F$6:$F$3005,Ventas!$A$6:$A$3005,$A359,Ventas!$J$6:$J$3005,"Efectivo"))</f>
        <v/>
      </c>
      <c r="C359" s="15" t="str">
        <f>IF($A359="","",SUMIFS(Ventas!$F$6:$F$3005,Ventas!$A$6:$A$3005,$A359,Ventas!$J$6:$J$3005,"&lt;&gt;Efectivo"))</f>
        <v/>
      </c>
      <c r="D359" s="15" t="str">
        <f t="shared" si="15"/>
        <v/>
      </c>
      <c r="E359" s="12"/>
      <c r="F359" s="15" t="str">
        <f>IF($A359="","",SUMIFS(Compras!$E$6:$E$1005,Compras!$A$6:$A$1005,$A359,Compras!$F$6:$F$1005,"Efectivo")+SUMIFS('Gastos Fijos'!$D$6:$D$1005,'Gastos Fijos'!$A$6:$A$1005,$A359,'Gastos Fijos'!$E$6:$E$1005,"Efectivo"))</f>
        <v/>
      </c>
      <c r="G359" s="15" t="str">
        <f t="shared" si="16"/>
        <v/>
      </c>
      <c r="H359" s="12"/>
      <c r="I359" s="8" t="str">
        <f t="shared" si="17"/>
        <v/>
      </c>
    </row>
    <row r="360" spans="1:9" x14ac:dyDescent="0.25">
      <c r="A360" s="16"/>
      <c r="B360" s="15" t="str">
        <f>IF($A360="","",SUMIFS(Ventas!$F$6:$F$3005,Ventas!$A$6:$A$3005,$A360,Ventas!$J$6:$J$3005,"Efectivo"))</f>
        <v/>
      </c>
      <c r="C360" s="15" t="str">
        <f>IF($A360="","",SUMIFS(Ventas!$F$6:$F$3005,Ventas!$A$6:$A$3005,$A360,Ventas!$J$6:$J$3005,"&lt;&gt;Efectivo"))</f>
        <v/>
      </c>
      <c r="D360" s="15" t="str">
        <f t="shared" si="15"/>
        <v/>
      </c>
      <c r="E360" s="12"/>
      <c r="F360" s="15" t="str">
        <f>IF($A360="","",SUMIFS(Compras!$E$6:$E$1005,Compras!$A$6:$A$1005,$A360,Compras!$F$6:$F$1005,"Efectivo")+SUMIFS('Gastos Fijos'!$D$6:$D$1005,'Gastos Fijos'!$A$6:$A$1005,$A360,'Gastos Fijos'!$E$6:$E$1005,"Efectivo"))</f>
        <v/>
      </c>
      <c r="G360" s="15" t="str">
        <f t="shared" si="16"/>
        <v/>
      </c>
      <c r="H360" s="12"/>
      <c r="I360" s="8" t="str">
        <f t="shared" si="17"/>
        <v/>
      </c>
    </row>
    <row r="361" spans="1:9" x14ac:dyDescent="0.25">
      <c r="A361" s="16"/>
      <c r="B361" s="15" t="str">
        <f>IF($A361="","",SUMIFS(Ventas!$F$6:$F$3005,Ventas!$A$6:$A$3005,$A361,Ventas!$J$6:$J$3005,"Efectivo"))</f>
        <v/>
      </c>
      <c r="C361" s="15" t="str">
        <f>IF($A361="","",SUMIFS(Ventas!$F$6:$F$3005,Ventas!$A$6:$A$3005,$A361,Ventas!$J$6:$J$3005,"&lt;&gt;Efectivo"))</f>
        <v/>
      </c>
      <c r="D361" s="15" t="str">
        <f t="shared" si="15"/>
        <v/>
      </c>
      <c r="E361" s="12"/>
      <c r="F361" s="15" t="str">
        <f>IF($A361="","",SUMIFS(Compras!$E$6:$E$1005,Compras!$A$6:$A$1005,$A361,Compras!$F$6:$F$1005,"Efectivo")+SUMIFS('Gastos Fijos'!$D$6:$D$1005,'Gastos Fijos'!$A$6:$A$1005,$A361,'Gastos Fijos'!$E$6:$E$1005,"Efectivo"))</f>
        <v/>
      </c>
      <c r="G361" s="15" t="str">
        <f t="shared" si="16"/>
        <v/>
      </c>
      <c r="H361" s="12"/>
      <c r="I361" s="8" t="str">
        <f t="shared" si="17"/>
        <v/>
      </c>
    </row>
    <row r="362" spans="1:9" x14ac:dyDescent="0.25">
      <c r="A362" s="16"/>
      <c r="B362" s="15" t="str">
        <f>IF($A362="","",SUMIFS(Ventas!$F$6:$F$3005,Ventas!$A$6:$A$3005,$A362,Ventas!$J$6:$J$3005,"Efectivo"))</f>
        <v/>
      </c>
      <c r="C362" s="15" t="str">
        <f>IF($A362="","",SUMIFS(Ventas!$F$6:$F$3005,Ventas!$A$6:$A$3005,$A362,Ventas!$J$6:$J$3005,"&lt;&gt;Efectivo"))</f>
        <v/>
      </c>
      <c r="D362" s="15" t="str">
        <f t="shared" si="15"/>
        <v/>
      </c>
      <c r="E362" s="12"/>
      <c r="F362" s="15" t="str">
        <f>IF($A362="","",SUMIFS(Compras!$E$6:$E$1005,Compras!$A$6:$A$1005,$A362,Compras!$F$6:$F$1005,"Efectivo")+SUMIFS('Gastos Fijos'!$D$6:$D$1005,'Gastos Fijos'!$A$6:$A$1005,$A362,'Gastos Fijos'!$E$6:$E$1005,"Efectivo"))</f>
        <v/>
      </c>
      <c r="G362" s="15" t="str">
        <f t="shared" si="16"/>
        <v/>
      </c>
      <c r="H362" s="12"/>
      <c r="I362" s="8" t="str">
        <f t="shared" si="17"/>
        <v/>
      </c>
    </row>
    <row r="363" spans="1:9" x14ac:dyDescent="0.25">
      <c r="A363" s="16"/>
      <c r="B363" s="15" t="str">
        <f>IF($A363="","",SUMIFS(Ventas!$F$6:$F$3005,Ventas!$A$6:$A$3005,$A363,Ventas!$J$6:$J$3005,"Efectivo"))</f>
        <v/>
      </c>
      <c r="C363" s="15" t="str">
        <f>IF($A363="","",SUMIFS(Ventas!$F$6:$F$3005,Ventas!$A$6:$A$3005,$A363,Ventas!$J$6:$J$3005,"&lt;&gt;Efectivo"))</f>
        <v/>
      </c>
      <c r="D363" s="15" t="str">
        <f t="shared" si="15"/>
        <v/>
      </c>
      <c r="E363" s="12"/>
      <c r="F363" s="15" t="str">
        <f>IF($A363="","",SUMIFS(Compras!$E$6:$E$1005,Compras!$A$6:$A$1005,$A363,Compras!$F$6:$F$1005,"Efectivo")+SUMIFS('Gastos Fijos'!$D$6:$D$1005,'Gastos Fijos'!$A$6:$A$1005,$A363,'Gastos Fijos'!$E$6:$E$1005,"Efectivo"))</f>
        <v/>
      </c>
      <c r="G363" s="15" t="str">
        <f t="shared" si="16"/>
        <v/>
      </c>
      <c r="H363" s="12"/>
      <c r="I363" s="8" t="str">
        <f t="shared" si="17"/>
        <v/>
      </c>
    </row>
    <row r="364" spans="1:9" x14ac:dyDescent="0.25">
      <c r="A364" s="16"/>
      <c r="B364" s="15" t="str">
        <f>IF($A364="","",SUMIFS(Ventas!$F$6:$F$3005,Ventas!$A$6:$A$3005,$A364,Ventas!$J$6:$J$3005,"Efectivo"))</f>
        <v/>
      </c>
      <c r="C364" s="15" t="str">
        <f>IF($A364="","",SUMIFS(Ventas!$F$6:$F$3005,Ventas!$A$6:$A$3005,$A364,Ventas!$J$6:$J$3005,"&lt;&gt;Efectivo"))</f>
        <v/>
      </c>
      <c r="D364" s="15" t="str">
        <f t="shared" si="15"/>
        <v/>
      </c>
      <c r="E364" s="12"/>
      <c r="F364" s="15" t="str">
        <f>IF($A364="","",SUMIFS(Compras!$E$6:$E$1005,Compras!$A$6:$A$1005,$A364,Compras!$F$6:$F$1005,"Efectivo")+SUMIFS('Gastos Fijos'!$D$6:$D$1005,'Gastos Fijos'!$A$6:$A$1005,$A364,'Gastos Fijos'!$E$6:$E$1005,"Efectivo"))</f>
        <v/>
      </c>
      <c r="G364" s="15" t="str">
        <f t="shared" si="16"/>
        <v/>
      </c>
      <c r="H364" s="12"/>
      <c r="I364" s="8" t="str">
        <f t="shared" si="17"/>
        <v/>
      </c>
    </row>
    <row r="365" spans="1:9" x14ac:dyDescent="0.25">
      <c r="A365" s="16"/>
      <c r="B365" s="15" t="str">
        <f>IF($A365="","",SUMIFS(Ventas!$F$6:$F$3005,Ventas!$A$6:$A$3005,$A365,Ventas!$J$6:$J$3005,"Efectivo"))</f>
        <v/>
      </c>
      <c r="C365" s="15" t="str">
        <f>IF($A365="","",SUMIFS(Ventas!$F$6:$F$3005,Ventas!$A$6:$A$3005,$A365,Ventas!$J$6:$J$3005,"&lt;&gt;Efectivo"))</f>
        <v/>
      </c>
      <c r="D365" s="15" t="str">
        <f t="shared" si="15"/>
        <v/>
      </c>
      <c r="E365" s="12"/>
      <c r="F365" s="15" t="str">
        <f>IF($A365="","",SUMIFS(Compras!$E$6:$E$1005,Compras!$A$6:$A$1005,$A365,Compras!$F$6:$F$1005,"Efectivo")+SUMIFS('Gastos Fijos'!$D$6:$D$1005,'Gastos Fijos'!$A$6:$A$1005,$A365,'Gastos Fijos'!$E$6:$E$1005,"Efectivo"))</f>
        <v/>
      </c>
      <c r="G365" s="15" t="str">
        <f t="shared" si="16"/>
        <v/>
      </c>
      <c r="H365" s="12"/>
      <c r="I365" s="8" t="str">
        <f t="shared" si="17"/>
        <v/>
      </c>
    </row>
    <row r="366" spans="1:9" x14ac:dyDescent="0.25">
      <c r="A366" s="16"/>
      <c r="B366" s="15" t="str">
        <f>IF($A366="","",SUMIFS(Ventas!$F$6:$F$3005,Ventas!$A$6:$A$3005,$A366,Ventas!$J$6:$J$3005,"Efectivo"))</f>
        <v/>
      </c>
      <c r="C366" s="15" t="str">
        <f>IF($A366="","",SUMIFS(Ventas!$F$6:$F$3005,Ventas!$A$6:$A$3005,$A366,Ventas!$J$6:$J$3005,"&lt;&gt;Efectivo"))</f>
        <v/>
      </c>
      <c r="D366" s="15" t="str">
        <f t="shared" si="15"/>
        <v/>
      </c>
      <c r="E366" s="12"/>
      <c r="F366" s="15" t="str">
        <f>IF($A366="","",SUMIFS(Compras!$E$6:$E$1005,Compras!$A$6:$A$1005,$A366,Compras!$F$6:$F$1005,"Efectivo")+SUMIFS('Gastos Fijos'!$D$6:$D$1005,'Gastos Fijos'!$A$6:$A$1005,$A366,'Gastos Fijos'!$E$6:$E$1005,"Efectivo"))</f>
        <v/>
      </c>
      <c r="G366" s="15" t="str">
        <f t="shared" si="16"/>
        <v/>
      </c>
      <c r="H366" s="12"/>
      <c r="I366" s="8" t="str">
        <f t="shared" si="17"/>
        <v/>
      </c>
    </row>
    <row r="367" spans="1:9" x14ac:dyDescent="0.25">
      <c r="A367" s="16"/>
      <c r="B367" s="15" t="str">
        <f>IF($A367="","",SUMIFS(Ventas!$F$6:$F$3005,Ventas!$A$6:$A$3005,$A367,Ventas!$J$6:$J$3005,"Efectivo"))</f>
        <v/>
      </c>
      <c r="C367" s="15" t="str">
        <f>IF($A367="","",SUMIFS(Ventas!$F$6:$F$3005,Ventas!$A$6:$A$3005,$A367,Ventas!$J$6:$J$3005,"&lt;&gt;Efectivo"))</f>
        <v/>
      </c>
      <c r="D367" s="15" t="str">
        <f t="shared" si="15"/>
        <v/>
      </c>
      <c r="E367" s="12"/>
      <c r="F367" s="15" t="str">
        <f>IF($A367="","",SUMIFS(Compras!$E$6:$E$1005,Compras!$A$6:$A$1005,$A367,Compras!$F$6:$F$1005,"Efectivo")+SUMIFS('Gastos Fijos'!$D$6:$D$1005,'Gastos Fijos'!$A$6:$A$1005,$A367,'Gastos Fijos'!$E$6:$E$1005,"Efectivo"))</f>
        <v/>
      </c>
      <c r="G367" s="15" t="str">
        <f t="shared" si="16"/>
        <v/>
      </c>
      <c r="H367" s="12"/>
      <c r="I367" s="8" t="str">
        <f t="shared" si="17"/>
        <v/>
      </c>
    </row>
    <row r="368" spans="1:9" x14ac:dyDescent="0.25">
      <c r="A368" s="16"/>
      <c r="B368" s="15" t="str">
        <f>IF($A368="","",SUMIFS(Ventas!$F$6:$F$3005,Ventas!$A$6:$A$3005,$A368,Ventas!$J$6:$J$3005,"Efectivo"))</f>
        <v/>
      </c>
      <c r="C368" s="15" t="str">
        <f>IF($A368="","",SUMIFS(Ventas!$F$6:$F$3005,Ventas!$A$6:$A$3005,$A368,Ventas!$J$6:$J$3005,"&lt;&gt;Efectivo"))</f>
        <v/>
      </c>
      <c r="D368" s="15" t="str">
        <f t="shared" si="15"/>
        <v/>
      </c>
      <c r="E368" s="12"/>
      <c r="F368" s="15" t="str">
        <f>IF($A368="","",SUMIFS(Compras!$E$6:$E$1005,Compras!$A$6:$A$1005,$A368,Compras!$F$6:$F$1005,"Efectivo")+SUMIFS('Gastos Fijos'!$D$6:$D$1005,'Gastos Fijos'!$A$6:$A$1005,$A368,'Gastos Fijos'!$E$6:$E$1005,"Efectivo"))</f>
        <v/>
      </c>
      <c r="G368" s="15" t="str">
        <f t="shared" si="16"/>
        <v/>
      </c>
      <c r="H368" s="12"/>
      <c r="I368" s="8" t="str">
        <f t="shared" si="17"/>
        <v/>
      </c>
    </row>
    <row r="369" spans="1:9" x14ac:dyDescent="0.25">
      <c r="A369" s="16"/>
      <c r="B369" s="15" t="str">
        <f>IF($A369="","",SUMIFS(Ventas!$F$6:$F$3005,Ventas!$A$6:$A$3005,$A369,Ventas!$J$6:$J$3005,"Efectivo"))</f>
        <v/>
      </c>
      <c r="C369" s="15" t="str">
        <f>IF($A369="","",SUMIFS(Ventas!$F$6:$F$3005,Ventas!$A$6:$A$3005,$A369,Ventas!$J$6:$J$3005,"&lt;&gt;Efectivo"))</f>
        <v/>
      </c>
      <c r="D369" s="15" t="str">
        <f t="shared" si="15"/>
        <v/>
      </c>
      <c r="E369" s="12"/>
      <c r="F369" s="15" t="str">
        <f>IF($A369="","",SUMIFS(Compras!$E$6:$E$1005,Compras!$A$6:$A$1005,$A369,Compras!$F$6:$F$1005,"Efectivo")+SUMIFS('Gastos Fijos'!$D$6:$D$1005,'Gastos Fijos'!$A$6:$A$1005,$A369,'Gastos Fijos'!$E$6:$E$1005,"Efectivo"))</f>
        <v/>
      </c>
      <c r="G369" s="15" t="str">
        <f t="shared" si="16"/>
        <v/>
      </c>
      <c r="H369" s="12"/>
      <c r="I369" s="8" t="str">
        <f t="shared" si="17"/>
        <v/>
      </c>
    </row>
    <row r="370" spans="1:9" x14ac:dyDescent="0.25">
      <c r="A370" s="16"/>
      <c r="B370" s="15" t="str">
        <f>IF($A370="","",SUMIFS(Ventas!$F$6:$F$3005,Ventas!$A$6:$A$3005,$A370,Ventas!$J$6:$J$3005,"Efectivo"))</f>
        <v/>
      </c>
      <c r="C370" s="15" t="str">
        <f>IF($A370="","",SUMIFS(Ventas!$F$6:$F$3005,Ventas!$A$6:$A$3005,$A370,Ventas!$J$6:$J$3005,"&lt;&gt;Efectivo"))</f>
        <v/>
      </c>
      <c r="D370" s="15" t="str">
        <f t="shared" si="15"/>
        <v/>
      </c>
      <c r="E370" s="12"/>
      <c r="F370" s="15" t="str">
        <f>IF($A370="","",SUMIFS(Compras!$E$6:$E$1005,Compras!$A$6:$A$1005,$A370,Compras!$F$6:$F$1005,"Efectivo")+SUMIFS('Gastos Fijos'!$D$6:$D$1005,'Gastos Fijos'!$A$6:$A$1005,$A370,'Gastos Fijos'!$E$6:$E$1005,"Efectivo"))</f>
        <v/>
      </c>
      <c r="G370" s="15" t="str">
        <f t="shared" si="16"/>
        <v/>
      </c>
      <c r="H370" s="12"/>
      <c r="I370" s="8" t="str">
        <f t="shared" si="17"/>
        <v/>
      </c>
    </row>
    <row r="371" spans="1:9" x14ac:dyDescent="0.25">
      <c r="A371" s="16"/>
      <c r="B371" s="15" t="str">
        <f>IF($A371="","",SUMIFS(Ventas!$F$6:$F$3005,Ventas!$A$6:$A$3005,$A371,Ventas!$J$6:$J$3005,"Efectivo"))</f>
        <v/>
      </c>
      <c r="C371" s="15" t="str">
        <f>IF($A371="","",SUMIFS(Ventas!$F$6:$F$3005,Ventas!$A$6:$A$3005,$A371,Ventas!$J$6:$J$3005,"&lt;&gt;Efectivo"))</f>
        <v/>
      </c>
      <c r="D371" s="15" t="str">
        <f t="shared" si="15"/>
        <v/>
      </c>
      <c r="E371" s="12"/>
      <c r="F371" s="15" t="str">
        <f>IF($A371="","",SUMIFS(Compras!$E$6:$E$1005,Compras!$A$6:$A$1005,$A371,Compras!$F$6:$F$1005,"Efectivo")+SUMIFS('Gastos Fijos'!$D$6:$D$1005,'Gastos Fijos'!$A$6:$A$1005,$A371,'Gastos Fijos'!$E$6:$E$1005,"Efectivo"))</f>
        <v/>
      </c>
      <c r="G371" s="15" t="str">
        <f t="shared" si="16"/>
        <v/>
      </c>
      <c r="H371" s="12"/>
      <c r="I371" s="8" t="str">
        <f t="shared" si="17"/>
        <v/>
      </c>
    </row>
    <row r="372" spans="1:9" x14ac:dyDescent="0.25">
      <c r="A372" s="16"/>
      <c r="B372" s="15" t="str">
        <f>IF($A372="","",SUMIFS(Ventas!$F$6:$F$3005,Ventas!$A$6:$A$3005,$A372,Ventas!$J$6:$J$3005,"Efectivo"))</f>
        <v/>
      </c>
      <c r="C372" s="15" t="str">
        <f>IF($A372="","",SUMIFS(Ventas!$F$6:$F$3005,Ventas!$A$6:$A$3005,$A372,Ventas!$J$6:$J$3005,"&lt;&gt;Efectivo"))</f>
        <v/>
      </c>
      <c r="D372" s="15" t="str">
        <f t="shared" si="15"/>
        <v/>
      </c>
      <c r="E372" s="12"/>
      <c r="F372" s="15" t="str">
        <f>IF($A372="","",SUMIFS(Compras!$E$6:$E$1005,Compras!$A$6:$A$1005,$A372,Compras!$F$6:$F$1005,"Efectivo")+SUMIFS('Gastos Fijos'!$D$6:$D$1005,'Gastos Fijos'!$A$6:$A$1005,$A372,'Gastos Fijos'!$E$6:$E$1005,"Efectivo"))</f>
        <v/>
      </c>
      <c r="G372" s="15" t="str">
        <f t="shared" si="16"/>
        <v/>
      </c>
      <c r="H372" s="12"/>
      <c r="I372" s="8" t="str">
        <f t="shared" si="17"/>
        <v/>
      </c>
    </row>
    <row r="373" spans="1:9" x14ac:dyDescent="0.25">
      <c r="A373" s="16"/>
      <c r="B373" s="15" t="str">
        <f>IF($A373="","",SUMIFS(Ventas!$F$6:$F$3005,Ventas!$A$6:$A$3005,$A373,Ventas!$J$6:$J$3005,"Efectivo"))</f>
        <v/>
      </c>
      <c r="C373" s="15" t="str">
        <f>IF($A373="","",SUMIFS(Ventas!$F$6:$F$3005,Ventas!$A$6:$A$3005,$A373,Ventas!$J$6:$J$3005,"&lt;&gt;Efectivo"))</f>
        <v/>
      </c>
      <c r="D373" s="15" t="str">
        <f t="shared" si="15"/>
        <v/>
      </c>
      <c r="E373" s="12"/>
      <c r="F373" s="15" t="str">
        <f>IF($A373="","",SUMIFS(Compras!$E$6:$E$1005,Compras!$A$6:$A$1005,$A373,Compras!$F$6:$F$1005,"Efectivo")+SUMIFS('Gastos Fijos'!$D$6:$D$1005,'Gastos Fijos'!$A$6:$A$1005,$A373,'Gastos Fijos'!$E$6:$E$1005,"Efectivo"))</f>
        <v/>
      </c>
      <c r="G373" s="15" t="str">
        <f t="shared" si="16"/>
        <v/>
      </c>
      <c r="H373" s="12"/>
      <c r="I373" s="8" t="str">
        <f t="shared" si="17"/>
        <v/>
      </c>
    </row>
    <row r="374" spans="1:9" x14ac:dyDescent="0.25">
      <c r="A374" s="16"/>
      <c r="B374" s="15" t="str">
        <f>IF($A374="","",SUMIFS(Ventas!$F$6:$F$3005,Ventas!$A$6:$A$3005,$A374,Ventas!$J$6:$J$3005,"Efectivo"))</f>
        <v/>
      </c>
      <c r="C374" s="15" t="str">
        <f>IF($A374="","",SUMIFS(Ventas!$F$6:$F$3005,Ventas!$A$6:$A$3005,$A374,Ventas!$J$6:$J$3005,"&lt;&gt;Efectivo"))</f>
        <v/>
      </c>
      <c r="D374" s="15" t="str">
        <f t="shared" si="15"/>
        <v/>
      </c>
      <c r="E374" s="12"/>
      <c r="F374" s="15" t="str">
        <f>IF($A374="","",SUMIFS(Compras!$E$6:$E$1005,Compras!$A$6:$A$1005,$A374,Compras!$F$6:$F$1005,"Efectivo")+SUMIFS('Gastos Fijos'!$D$6:$D$1005,'Gastos Fijos'!$A$6:$A$1005,$A374,'Gastos Fijos'!$E$6:$E$1005,"Efectivo"))</f>
        <v/>
      </c>
      <c r="G374" s="15" t="str">
        <f t="shared" si="16"/>
        <v/>
      </c>
      <c r="H374" s="12"/>
      <c r="I374" s="8" t="str">
        <f t="shared" si="17"/>
        <v/>
      </c>
    </row>
    <row r="375" spans="1:9" x14ac:dyDescent="0.25">
      <c r="A375" s="16"/>
      <c r="B375" s="15" t="str">
        <f>IF($A375="","",SUMIFS(Ventas!$F$6:$F$3005,Ventas!$A$6:$A$3005,$A375,Ventas!$J$6:$J$3005,"Efectivo"))</f>
        <v/>
      </c>
      <c r="C375" s="15" t="str">
        <f>IF($A375="","",SUMIFS(Ventas!$F$6:$F$3005,Ventas!$A$6:$A$3005,$A375,Ventas!$J$6:$J$3005,"&lt;&gt;Efectivo"))</f>
        <v/>
      </c>
      <c r="D375" s="15" t="str">
        <f t="shared" si="15"/>
        <v/>
      </c>
      <c r="E375" s="12"/>
      <c r="F375" s="15" t="str">
        <f>IF($A375="","",SUMIFS(Compras!$E$6:$E$1005,Compras!$A$6:$A$1005,$A375,Compras!$F$6:$F$1005,"Efectivo")+SUMIFS('Gastos Fijos'!$D$6:$D$1005,'Gastos Fijos'!$A$6:$A$1005,$A375,'Gastos Fijos'!$E$6:$E$1005,"Efectivo"))</f>
        <v/>
      </c>
      <c r="G375" s="15" t="str">
        <f t="shared" si="16"/>
        <v/>
      </c>
      <c r="H375" s="12"/>
      <c r="I375" s="8" t="str">
        <f t="shared" si="17"/>
        <v/>
      </c>
    </row>
    <row r="376" spans="1:9" x14ac:dyDescent="0.25">
      <c r="A376" s="16"/>
      <c r="B376" s="15" t="str">
        <f>IF($A376="","",SUMIFS(Ventas!$F$6:$F$3005,Ventas!$A$6:$A$3005,$A376,Ventas!$J$6:$J$3005,"Efectivo"))</f>
        <v/>
      </c>
      <c r="C376" s="15" t="str">
        <f>IF($A376="","",SUMIFS(Ventas!$F$6:$F$3005,Ventas!$A$6:$A$3005,$A376,Ventas!$J$6:$J$3005,"&lt;&gt;Efectivo"))</f>
        <v/>
      </c>
      <c r="D376" s="15" t="str">
        <f t="shared" si="15"/>
        <v/>
      </c>
      <c r="E376" s="12"/>
      <c r="F376" s="15" t="str">
        <f>IF($A376="","",SUMIFS(Compras!$E$6:$E$1005,Compras!$A$6:$A$1005,$A376,Compras!$F$6:$F$1005,"Efectivo")+SUMIFS('Gastos Fijos'!$D$6:$D$1005,'Gastos Fijos'!$A$6:$A$1005,$A376,'Gastos Fijos'!$E$6:$E$1005,"Efectivo"))</f>
        <v/>
      </c>
      <c r="G376" s="15" t="str">
        <f t="shared" si="16"/>
        <v/>
      </c>
      <c r="H376" s="12"/>
      <c r="I376" s="8" t="str">
        <f t="shared" si="17"/>
        <v/>
      </c>
    </row>
    <row r="377" spans="1:9" x14ac:dyDescent="0.25">
      <c r="A377" s="16"/>
      <c r="B377" s="15" t="str">
        <f>IF($A377="","",SUMIFS(Ventas!$F$6:$F$3005,Ventas!$A$6:$A$3005,$A377,Ventas!$J$6:$J$3005,"Efectivo"))</f>
        <v/>
      </c>
      <c r="C377" s="15" t="str">
        <f>IF($A377="","",SUMIFS(Ventas!$F$6:$F$3005,Ventas!$A$6:$A$3005,$A377,Ventas!$J$6:$J$3005,"&lt;&gt;Efectivo"))</f>
        <v/>
      </c>
      <c r="D377" s="15" t="str">
        <f t="shared" si="15"/>
        <v/>
      </c>
      <c r="E377" s="12"/>
      <c r="F377" s="15" t="str">
        <f>IF($A377="","",SUMIFS(Compras!$E$6:$E$1005,Compras!$A$6:$A$1005,$A377,Compras!$F$6:$F$1005,"Efectivo")+SUMIFS('Gastos Fijos'!$D$6:$D$1005,'Gastos Fijos'!$A$6:$A$1005,$A377,'Gastos Fijos'!$E$6:$E$1005,"Efectivo"))</f>
        <v/>
      </c>
      <c r="G377" s="15" t="str">
        <f t="shared" si="16"/>
        <v/>
      </c>
      <c r="H377" s="12"/>
      <c r="I377" s="8" t="str">
        <f t="shared" si="17"/>
        <v/>
      </c>
    </row>
    <row r="378" spans="1:9" x14ac:dyDescent="0.25">
      <c r="A378" s="16"/>
      <c r="B378" s="15" t="str">
        <f>IF($A378="","",SUMIFS(Ventas!$F$6:$F$3005,Ventas!$A$6:$A$3005,$A378,Ventas!$J$6:$J$3005,"Efectivo"))</f>
        <v/>
      </c>
      <c r="C378" s="15" t="str">
        <f>IF($A378="","",SUMIFS(Ventas!$F$6:$F$3005,Ventas!$A$6:$A$3005,$A378,Ventas!$J$6:$J$3005,"&lt;&gt;Efectivo"))</f>
        <v/>
      </c>
      <c r="D378" s="15" t="str">
        <f t="shared" si="15"/>
        <v/>
      </c>
      <c r="E378" s="12"/>
      <c r="F378" s="15" t="str">
        <f>IF($A378="","",SUMIFS(Compras!$E$6:$E$1005,Compras!$A$6:$A$1005,$A378,Compras!$F$6:$F$1005,"Efectivo")+SUMIFS('Gastos Fijos'!$D$6:$D$1005,'Gastos Fijos'!$A$6:$A$1005,$A378,'Gastos Fijos'!$E$6:$E$1005,"Efectivo"))</f>
        <v/>
      </c>
      <c r="G378" s="15" t="str">
        <f t="shared" si="16"/>
        <v/>
      </c>
      <c r="H378" s="12"/>
      <c r="I378" s="8" t="str">
        <f t="shared" si="17"/>
        <v/>
      </c>
    </row>
    <row r="379" spans="1:9" x14ac:dyDescent="0.25">
      <c r="A379" s="16"/>
      <c r="B379" s="15" t="str">
        <f>IF($A379="","",SUMIFS(Ventas!$F$6:$F$3005,Ventas!$A$6:$A$3005,$A379,Ventas!$J$6:$J$3005,"Efectivo"))</f>
        <v/>
      </c>
      <c r="C379" s="15" t="str">
        <f>IF($A379="","",SUMIFS(Ventas!$F$6:$F$3005,Ventas!$A$6:$A$3005,$A379,Ventas!$J$6:$J$3005,"&lt;&gt;Efectivo"))</f>
        <v/>
      </c>
      <c r="D379" s="15" t="str">
        <f t="shared" si="15"/>
        <v/>
      </c>
      <c r="E379" s="12"/>
      <c r="F379" s="15" t="str">
        <f>IF($A379="","",SUMIFS(Compras!$E$6:$E$1005,Compras!$A$6:$A$1005,$A379,Compras!$F$6:$F$1005,"Efectivo")+SUMIFS('Gastos Fijos'!$D$6:$D$1005,'Gastos Fijos'!$A$6:$A$1005,$A379,'Gastos Fijos'!$E$6:$E$1005,"Efectivo"))</f>
        <v/>
      </c>
      <c r="G379" s="15" t="str">
        <f t="shared" si="16"/>
        <v/>
      </c>
      <c r="H379" s="12"/>
      <c r="I379" s="8" t="str">
        <f t="shared" si="17"/>
        <v/>
      </c>
    </row>
    <row r="380" spans="1:9" x14ac:dyDescent="0.25">
      <c r="A380" s="16"/>
      <c r="B380" s="15" t="str">
        <f>IF($A380="","",SUMIFS(Ventas!$F$6:$F$3005,Ventas!$A$6:$A$3005,$A380,Ventas!$J$6:$J$3005,"Efectivo"))</f>
        <v/>
      </c>
      <c r="C380" s="15" t="str">
        <f>IF($A380="","",SUMIFS(Ventas!$F$6:$F$3005,Ventas!$A$6:$A$3005,$A380,Ventas!$J$6:$J$3005,"&lt;&gt;Efectivo"))</f>
        <v/>
      </c>
      <c r="D380" s="15" t="str">
        <f t="shared" si="15"/>
        <v/>
      </c>
      <c r="E380" s="12"/>
      <c r="F380" s="15" t="str">
        <f>IF($A380="","",SUMIFS(Compras!$E$6:$E$1005,Compras!$A$6:$A$1005,$A380,Compras!$F$6:$F$1005,"Efectivo")+SUMIFS('Gastos Fijos'!$D$6:$D$1005,'Gastos Fijos'!$A$6:$A$1005,$A380,'Gastos Fijos'!$E$6:$E$1005,"Efectivo"))</f>
        <v/>
      </c>
      <c r="G380" s="15" t="str">
        <f t="shared" si="16"/>
        <v/>
      </c>
      <c r="H380" s="12"/>
      <c r="I380" s="8" t="str">
        <f t="shared" si="17"/>
        <v/>
      </c>
    </row>
    <row r="381" spans="1:9" x14ac:dyDescent="0.25">
      <c r="A381" s="16"/>
      <c r="B381" s="15" t="str">
        <f>IF($A381="","",SUMIFS(Ventas!$F$6:$F$3005,Ventas!$A$6:$A$3005,$A381,Ventas!$J$6:$J$3005,"Efectivo"))</f>
        <v/>
      </c>
      <c r="C381" s="15" t="str">
        <f>IF($A381="","",SUMIFS(Ventas!$F$6:$F$3005,Ventas!$A$6:$A$3005,$A381,Ventas!$J$6:$J$3005,"&lt;&gt;Efectivo"))</f>
        <v/>
      </c>
      <c r="D381" s="15" t="str">
        <f t="shared" si="15"/>
        <v/>
      </c>
      <c r="E381" s="12"/>
      <c r="F381" s="15" t="str">
        <f>IF($A381="","",SUMIFS(Compras!$E$6:$E$1005,Compras!$A$6:$A$1005,$A381,Compras!$F$6:$F$1005,"Efectivo")+SUMIFS('Gastos Fijos'!$D$6:$D$1005,'Gastos Fijos'!$A$6:$A$1005,$A381,'Gastos Fijos'!$E$6:$E$1005,"Efectivo"))</f>
        <v/>
      </c>
      <c r="G381" s="15" t="str">
        <f t="shared" si="16"/>
        <v/>
      </c>
      <c r="H381" s="12"/>
      <c r="I381" s="8" t="str">
        <f t="shared" si="17"/>
        <v/>
      </c>
    </row>
    <row r="382" spans="1:9" x14ac:dyDescent="0.25">
      <c r="A382" s="16"/>
      <c r="B382" s="15" t="str">
        <f>IF($A382="","",SUMIFS(Ventas!$F$6:$F$3005,Ventas!$A$6:$A$3005,$A382,Ventas!$J$6:$J$3005,"Efectivo"))</f>
        <v/>
      </c>
      <c r="C382" s="15" t="str">
        <f>IF($A382="","",SUMIFS(Ventas!$F$6:$F$3005,Ventas!$A$6:$A$3005,$A382,Ventas!$J$6:$J$3005,"&lt;&gt;Efectivo"))</f>
        <v/>
      </c>
      <c r="D382" s="15" t="str">
        <f t="shared" si="15"/>
        <v/>
      </c>
      <c r="E382" s="12"/>
      <c r="F382" s="15" t="str">
        <f>IF($A382="","",SUMIFS(Compras!$E$6:$E$1005,Compras!$A$6:$A$1005,$A382,Compras!$F$6:$F$1005,"Efectivo")+SUMIFS('Gastos Fijos'!$D$6:$D$1005,'Gastos Fijos'!$A$6:$A$1005,$A382,'Gastos Fijos'!$E$6:$E$1005,"Efectivo"))</f>
        <v/>
      </c>
      <c r="G382" s="15" t="str">
        <f t="shared" si="16"/>
        <v/>
      </c>
      <c r="H382" s="12"/>
      <c r="I382" s="8" t="str">
        <f t="shared" si="17"/>
        <v/>
      </c>
    </row>
    <row r="383" spans="1:9" x14ac:dyDescent="0.25">
      <c r="A383" s="16"/>
      <c r="B383" s="15" t="str">
        <f>IF($A383="","",SUMIFS(Ventas!$F$6:$F$3005,Ventas!$A$6:$A$3005,$A383,Ventas!$J$6:$J$3005,"Efectivo"))</f>
        <v/>
      </c>
      <c r="C383" s="15" t="str">
        <f>IF($A383="","",SUMIFS(Ventas!$F$6:$F$3005,Ventas!$A$6:$A$3005,$A383,Ventas!$J$6:$J$3005,"&lt;&gt;Efectivo"))</f>
        <v/>
      </c>
      <c r="D383" s="15" t="str">
        <f t="shared" si="15"/>
        <v/>
      </c>
      <c r="E383" s="12"/>
      <c r="F383" s="15" t="str">
        <f>IF($A383="","",SUMIFS(Compras!$E$6:$E$1005,Compras!$A$6:$A$1005,$A383,Compras!$F$6:$F$1005,"Efectivo")+SUMIFS('Gastos Fijos'!$D$6:$D$1005,'Gastos Fijos'!$A$6:$A$1005,$A383,'Gastos Fijos'!$E$6:$E$1005,"Efectivo"))</f>
        <v/>
      </c>
      <c r="G383" s="15" t="str">
        <f t="shared" si="16"/>
        <v/>
      </c>
      <c r="H383" s="12"/>
      <c r="I383" s="8" t="str">
        <f t="shared" si="17"/>
        <v/>
      </c>
    </row>
    <row r="384" spans="1:9" x14ac:dyDescent="0.25">
      <c r="A384" s="16"/>
      <c r="B384" s="15" t="str">
        <f>IF($A384="","",SUMIFS(Ventas!$F$6:$F$3005,Ventas!$A$6:$A$3005,$A384,Ventas!$J$6:$J$3005,"Efectivo"))</f>
        <v/>
      </c>
      <c r="C384" s="15" t="str">
        <f>IF($A384="","",SUMIFS(Ventas!$F$6:$F$3005,Ventas!$A$6:$A$3005,$A384,Ventas!$J$6:$J$3005,"&lt;&gt;Efectivo"))</f>
        <v/>
      </c>
      <c r="D384" s="15" t="str">
        <f t="shared" si="15"/>
        <v/>
      </c>
      <c r="E384" s="12"/>
      <c r="F384" s="15" t="str">
        <f>IF($A384="","",SUMIFS(Compras!$E$6:$E$1005,Compras!$A$6:$A$1005,$A384,Compras!$F$6:$F$1005,"Efectivo")+SUMIFS('Gastos Fijos'!$D$6:$D$1005,'Gastos Fijos'!$A$6:$A$1005,$A384,'Gastos Fijos'!$E$6:$E$1005,"Efectivo"))</f>
        <v/>
      </c>
      <c r="G384" s="15" t="str">
        <f t="shared" si="16"/>
        <v/>
      </c>
      <c r="H384" s="12"/>
      <c r="I384" s="8" t="str">
        <f t="shared" si="17"/>
        <v/>
      </c>
    </row>
    <row r="385" spans="1:9" x14ac:dyDescent="0.25">
      <c r="A385" s="16"/>
      <c r="B385" s="15" t="str">
        <f>IF($A385="","",SUMIFS(Ventas!$F$6:$F$3005,Ventas!$A$6:$A$3005,$A385,Ventas!$J$6:$J$3005,"Efectivo"))</f>
        <v/>
      </c>
      <c r="C385" s="15" t="str">
        <f>IF($A385="","",SUMIFS(Ventas!$F$6:$F$3005,Ventas!$A$6:$A$3005,$A385,Ventas!$J$6:$J$3005,"&lt;&gt;Efectivo"))</f>
        <v/>
      </c>
      <c r="D385" s="15" t="str">
        <f t="shared" si="15"/>
        <v/>
      </c>
      <c r="E385" s="12"/>
      <c r="F385" s="15" t="str">
        <f>IF($A385="","",SUMIFS(Compras!$E$6:$E$1005,Compras!$A$6:$A$1005,$A385,Compras!$F$6:$F$1005,"Efectivo")+SUMIFS('Gastos Fijos'!$D$6:$D$1005,'Gastos Fijos'!$A$6:$A$1005,$A385,'Gastos Fijos'!$E$6:$E$1005,"Efectivo"))</f>
        <v/>
      </c>
      <c r="G385" s="15" t="str">
        <f t="shared" si="16"/>
        <v/>
      </c>
      <c r="H385" s="12"/>
      <c r="I385" s="8" t="str">
        <f t="shared" si="17"/>
        <v/>
      </c>
    </row>
    <row r="386" spans="1:9" x14ac:dyDescent="0.25">
      <c r="A386" s="16"/>
      <c r="B386" s="15" t="str">
        <f>IF($A386="","",SUMIFS(Ventas!$F$6:$F$3005,Ventas!$A$6:$A$3005,$A386,Ventas!$J$6:$J$3005,"Efectivo"))</f>
        <v/>
      </c>
      <c r="C386" s="15" t="str">
        <f>IF($A386="","",SUMIFS(Ventas!$F$6:$F$3005,Ventas!$A$6:$A$3005,$A386,Ventas!$J$6:$J$3005,"&lt;&gt;Efectivo"))</f>
        <v/>
      </c>
      <c r="D386" s="15" t="str">
        <f t="shared" si="15"/>
        <v/>
      </c>
      <c r="E386" s="12"/>
      <c r="F386" s="15" t="str">
        <f>IF($A386="","",SUMIFS(Compras!$E$6:$E$1005,Compras!$A$6:$A$1005,$A386,Compras!$F$6:$F$1005,"Efectivo")+SUMIFS('Gastos Fijos'!$D$6:$D$1005,'Gastos Fijos'!$A$6:$A$1005,$A386,'Gastos Fijos'!$E$6:$E$1005,"Efectivo"))</f>
        <v/>
      </c>
      <c r="G386" s="15" t="str">
        <f t="shared" si="16"/>
        <v/>
      </c>
      <c r="H386" s="12"/>
      <c r="I386" s="8" t="str">
        <f t="shared" si="17"/>
        <v/>
      </c>
    </row>
    <row r="387" spans="1:9" x14ac:dyDescent="0.25">
      <c r="A387" s="16"/>
      <c r="B387" s="15" t="str">
        <f>IF($A387="","",SUMIFS(Ventas!$F$6:$F$3005,Ventas!$A$6:$A$3005,$A387,Ventas!$J$6:$J$3005,"Efectivo"))</f>
        <v/>
      </c>
      <c r="C387" s="15" t="str">
        <f>IF($A387="","",SUMIFS(Ventas!$F$6:$F$3005,Ventas!$A$6:$A$3005,$A387,Ventas!$J$6:$J$3005,"&lt;&gt;Efectivo"))</f>
        <v/>
      </c>
      <c r="D387" s="15" t="str">
        <f t="shared" si="15"/>
        <v/>
      </c>
      <c r="E387" s="12"/>
      <c r="F387" s="15" t="str">
        <f>IF($A387="","",SUMIFS(Compras!$E$6:$E$1005,Compras!$A$6:$A$1005,$A387,Compras!$F$6:$F$1005,"Efectivo")+SUMIFS('Gastos Fijos'!$D$6:$D$1005,'Gastos Fijos'!$A$6:$A$1005,$A387,'Gastos Fijos'!$E$6:$E$1005,"Efectivo"))</f>
        <v/>
      </c>
      <c r="G387" s="15" t="str">
        <f t="shared" si="16"/>
        <v/>
      </c>
      <c r="H387" s="12"/>
      <c r="I387" s="8" t="str">
        <f t="shared" si="17"/>
        <v/>
      </c>
    </row>
    <row r="388" spans="1:9" x14ac:dyDescent="0.25">
      <c r="A388" s="16"/>
      <c r="B388" s="15" t="str">
        <f>IF($A388="","",SUMIFS(Ventas!$F$6:$F$3005,Ventas!$A$6:$A$3005,$A388,Ventas!$J$6:$J$3005,"Efectivo"))</f>
        <v/>
      </c>
      <c r="C388" s="15" t="str">
        <f>IF($A388="","",SUMIFS(Ventas!$F$6:$F$3005,Ventas!$A$6:$A$3005,$A388,Ventas!$J$6:$J$3005,"&lt;&gt;Efectivo"))</f>
        <v/>
      </c>
      <c r="D388" s="15" t="str">
        <f t="shared" si="15"/>
        <v/>
      </c>
      <c r="E388" s="12"/>
      <c r="F388" s="15" t="str">
        <f>IF($A388="","",SUMIFS(Compras!$E$6:$E$1005,Compras!$A$6:$A$1005,$A388,Compras!$F$6:$F$1005,"Efectivo")+SUMIFS('Gastos Fijos'!$D$6:$D$1005,'Gastos Fijos'!$A$6:$A$1005,$A388,'Gastos Fijos'!$E$6:$E$1005,"Efectivo"))</f>
        <v/>
      </c>
      <c r="G388" s="15" t="str">
        <f t="shared" si="16"/>
        <v/>
      </c>
      <c r="H388" s="12"/>
      <c r="I388" s="8" t="str">
        <f t="shared" si="17"/>
        <v/>
      </c>
    </row>
    <row r="389" spans="1:9" x14ac:dyDescent="0.25">
      <c r="A389" s="16"/>
      <c r="B389" s="15" t="str">
        <f>IF($A389="","",SUMIFS(Ventas!$F$6:$F$3005,Ventas!$A$6:$A$3005,$A389,Ventas!$J$6:$J$3005,"Efectivo"))</f>
        <v/>
      </c>
      <c r="C389" s="15" t="str">
        <f>IF($A389="","",SUMIFS(Ventas!$F$6:$F$3005,Ventas!$A$6:$A$3005,$A389,Ventas!$J$6:$J$3005,"&lt;&gt;Efectivo"))</f>
        <v/>
      </c>
      <c r="D389" s="15" t="str">
        <f t="shared" si="15"/>
        <v/>
      </c>
      <c r="E389" s="12"/>
      <c r="F389" s="15" t="str">
        <f>IF($A389="","",SUMIFS(Compras!$E$6:$E$1005,Compras!$A$6:$A$1005,$A389,Compras!$F$6:$F$1005,"Efectivo")+SUMIFS('Gastos Fijos'!$D$6:$D$1005,'Gastos Fijos'!$A$6:$A$1005,$A389,'Gastos Fijos'!$E$6:$E$1005,"Efectivo"))</f>
        <v/>
      </c>
      <c r="G389" s="15" t="str">
        <f t="shared" si="16"/>
        <v/>
      </c>
      <c r="H389" s="12"/>
      <c r="I389" s="8" t="str">
        <f t="shared" si="17"/>
        <v/>
      </c>
    </row>
    <row r="390" spans="1:9" x14ac:dyDescent="0.25">
      <c r="A390" s="16"/>
      <c r="B390" s="15" t="str">
        <f>IF($A390="","",SUMIFS(Ventas!$F$6:$F$3005,Ventas!$A$6:$A$3005,$A390,Ventas!$J$6:$J$3005,"Efectivo"))</f>
        <v/>
      </c>
      <c r="C390" s="15" t="str">
        <f>IF($A390="","",SUMIFS(Ventas!$F$6:$F$3005,Ventas!$A$6:$A$3005,$A390,Ventas!$J$6:$J$3005,"&lt;&gt;Efectivo"))</f>
        <v/>
      </c>
      <c r="D390" s="15" t="str">
        <f t="shared" ref="D390:D453" si="18">IF($A390="","",$B390+$C390)</f>
        <v/>
      </c>
      <c r="E390" s="12"/>
      <c r="F390" s="15" t="str">
        <f>IF($A390="","",SUMIFS(Compras!$E$6:$E$1005,Compras!$A$6:$A$1005,$A390,Compras!$F$6:$F$1005,"Efectivo")+SUMIFS('Gastos Fijos'!$D$6:$D$1005,'Gastos Fijos'!$A$6:$A$1005,$A390,'Gastos Fijos'!$E$6:$E$1005,"Efectivo"))</f>
        <v/>
      </c>
      <c r="G390" s="15" t="str">
        <f t="shared" ref="G390:G453" si="19">IF($A390="","",$E390+$B390-$F390)</f>
        <v/>
      </c>
      <c r="H390" s="12"/>
      <c r="I390" s="8" t="str">
        <f t="shared" ref="I390:I453" si="20">IF(OR($A390="",$H390=""),"",$H390-$G390)</f>
        <v/>
      </c>
    </row>
    <row r="391" spans="1:9" x14ac:dyDescent="0.25">
      <c r="A391" s="16"/>
      <c r="B391" s="15" t="str">
        <f>IF($A391="","",SUMIFS(Ventas!$F$6:$F$3005,Ventas!$A$6:$A$3005,$A391,Ventas!$J$6:$J$3005,"Efectivo"))</f>
        <v/>
      </c>
      <c r="C391" s="15" t="str">
        <f>IF($A391="","",SUMIFS(Ventas!$F$6:$F$3005,Ventas!$A$6:$A$3005,$A391,Ventas!$J$6:$J$3005,"&lt;&gt;Efectivo"))</f>
        <v/>
      </c>
      <c r="D391" s="15" t="str">
        <f t="shared" si="18"/>
        <v/>
      </c>
      <c r="E391" s="12"/>
      <c r="F391" s="15" t="str">
        <f>IF($A391="","",SUMIFS(Compras!$E$6:$E$1005,Compras!$A$6:$A$1005,$A391,Compras!$F$6:$F$1005,"Efectivo")+SUMIFS('Gastos Fijos'!$D$6:$D$1005,'Gastos Fijos'!$A$6:$A$1005,$A391,'Gastos Fijos'!$E$6:$E$1005,"Efectivo"))</f>
        <v/>
      </c>
      <c r="G391" s="15" t="str">
        <f t="shared" si="19"/>
        <v/>
      </c>
      <c r="H391" s="12"/>
      <c r="I391" s="8" t="str">
        <f t="shared" si="20"/>
        <v/>
      </c>
    </row>
    <row r="392" spans="1:9" x14ac:dyDescent="0.25">
      <c r="A392" s="16"/>
      <c r="B392" s="15" t="str">
        <f>IF($A392="","",SUMIFS(Ventas!$F$6:$F$3005,Ventas!$A$6:$A$3005,$A392,Ventas!$J$6:$J$3005,"Efectivo"))</f>
        <v/>
      </c>
      <c r="C392" s="15" t="str">
        <f>IF($A392="","",SUMIFS(Ventas!$F$6:$F$3005,Ventas!$A$6:$A$3005,$A392,Ventas!$J$6:$J$3005,"&lt;&gt;Efectivo"))</f>
        <v/>
      </c>
      <c r="D392" s="15" t="str">
        <f t="shared" si="18"/>
        <v/>
      </c>
      <c r="E392" s="12"/>
      <c r="F392" s="15" t="str">
        <f>IF($A392="","",SUMIFS(Compras!$E$6:$E$1005,Compras!$A$6:$A$1005,$A392,Compras!$F$6:$F$1005,"Efectivo")+SUMIFS('Gastos Fijos'!$D$6:$D$1005,'Gastos Fijos'!$A$6:$A$1005,$A392,'Gastos Fijos'!$E$6:$E$1005,"Efectivo"))</f>
        <v/>
      </c>
      <c r="G392" s="15" t="str">
        <f t="shared" si="19"/>
        <v/>
      </c>
      <c r="H392" s="12"/>
      <c r="I392" s="8" t="str">
        <f t="shared" si="20"/>
        <v/>
      </c>
    </row>
    <row r="393" spans="1:9" x14ac:dyDescent="0.25">
      <c r="A393" s="16"/>
      <c r="B393" s="15" t="str">
        <f>IF($A393="","",SUMIFS(Ventas!$F$6:$F$3005,Ventas!$A$6:$A$3005,$A393,Ventas!$J$6:$J$3005,"Efectivo"))</f>
        <v/>
      </c>
      <c r="C393" s="15" t="str">
        <f>IF($A393="","",SUMIFS(Ventas!$F$6:$F$3005,Ventas!$A$6:$A$3005,$A393,Ventas!$J$6:$J$3005,"&lt;&gt;Efectivo"))</f>
        <v/>
      </c>
      <c r="D393" s="15" t="str">
        <f t="shared" si="18"/>
        <v/>
      </c>
      <c r="E393" s="12"/>
      <c r="F393" s="15" t="str">
        <f>IF($A393="","",SUMIFS(Compras!$E$6:$E$1005,Compras!$A$6:$A$1005,$A393,Compras!$F$6:$F$1005,"Efectivo")+SUMIFS('Gastos Fijos'!$D$6:$D$1005,'Gastos Fijos'!$A$6:$A$1005,$A393,'Gastos Fijos'!$E$6:$E$1005,"Efectivo"))</f>
        <v/>
      </c>
      <c r="G393" s="15" t="str">
        <f t="shared" si="19"/>
        <v/>
      </c>
      <c r="H393" s="12"/>
      <c r="I393" s="8" t="str">
        <f t="shared" si="20"/>
        <v/>
      </c>
    </row>
    <row r="394" spans="1:9" x14ac:dyDescent="0.25">
      <c r="A394" s="16"/>
      <c r="B394" s="15" t="str">
        <f>IF($A394="","",SUMIFS(Ventas!$F$6:$F$3005,Ventas!$A$6:$A$3005,$A394,Ventas!$J$6:$J$3005,"Efectivo"))</f>
        <v/>
      </c>
      <c r="C394" s="15" t="str">
        <f>IF($A394="","",SUMIFS(Ventas!$F$6:$F$3005,Ventas!$A$6:$A$3005,$A394,Ventas!$J$6:$J$3005,"&lt;&gt;Efectivo"))</f>
        <v/>
      </c>
      <c r="D394" s="15" t="str">
        <f t="shared" si="18"/>
        <v/>
      </c>
      <c r="E394" s="12"/>
      <c r="F394" s="15" t="str">
        <f>IF($A394="","",SUMIFS(Compras!$E$6:$E$1005,Compras!$A$6:$A$1005,$A394,Compras!$F$6:$F$1005,"Efectivo")+SUMIFS('Gastos Fijos'!$D$6:$D$1005,'Gastos Fijos'!$A$6:$A$1005,$A394,'Gastos Fijos'!$E$6:$E$1005,"Efectivo"))</f>
        <v/>
      </c>
      <c r="G394" s="15" t="str">
        <f t="shared" si="19"/>
        <v/>
      </c>
      <c r="H394" s="12"/>
      <c r="I394" s="8" t="str">
        <f t="shared" si="20"/>
        <v/>
      </c>
    </row>
    <row r="395" spans="1:9" x14ac:dyDescent="0.25">
      <c r="A395" s="16"/>
      <c r="B395" s="15" t="str">
        <f>IF($A395="","",SUMIFS(Ventas!$F$6:$F$3005,Ventas!$A$6:$A$3005,$A395,Ventas!$J$6:$J$3005,"Efectivo"))</f>
        <v/>
      </c>
      <c r="C395" s="15" t="str">
        <f>IF($A395="","",SUMIFS(Ventas!$F$6:$F$3005,Ventas!$A$6:$A$3005,$A395,Ventas!$J$6:$J$3005,"&lt;&gt;Efectivo"))</f>
        <v/>
      </c>
      <c r="D395" s="15" t="str">
        <f t="shared" si="18"/>
        <v/>
      </c>
      <c r="E395" s="12"/>
      <c r="F395" s="15" t="str">
        <f>IF($A395="","",SUMIFS(Compras!$E$6:$E$1005,Compras!$A$6:$A$1005,$A395,Compras!$F$6:$F$1005,"Efectivo")+SUMIFS('Gastos Fijos'!$D$6:$D$1005,'Gastos Fijos'!$A$6:$A$1005,$A395,'Gastos Fijos'!$E$6:$E$1005,"Efectivo"))</f>
        <v/>
      </c>
      <c r="G395" s="15" t="str">
        <f t="shared" si="19"/>
        <v/>
      </c>
      <c r="H395" s="12"/>
      <c r="I395" s="8" t="str">
        <f t="shared" si="20"/>
        <v/>
      </c>
    </row>
    <row r="396" spans="1:9" x14ac:dyDescent="0.25">
      <c r="A396" s="16"/>
      <c r="B396" s="15" t="str">
        <f>IF($A396="","",SUMIFS(Ventas!$F$6:$F$3005,Ventas!$A$6:$A$3005,$A396,Ventas!$J$6:$J$3005,"Efectivo"))</f>
        <v/>
      </c>
      <c r="C396" s="15" t="str">
        <f>IF($A396="","",SUMIFS(Ventas!$F$6:$F$3005,Ventas!$A$6:$A$3005,$A396,Ventas!$J$6:$J$3005,"&lt;&gt;Efectivo"))</f>
        <v/>
      </c>
      <c r="D396" s="15" t="str">
        <f t="shared" si="18"/>
        <v/>
      </c>
      <c r="E396" s="12"/>
      <c r="F396" s="15" t="str">
        <f>IF($A396="","",SUMIFS(Compras!$E$6:$E$1005,Compras!$A$6:$A$1005,$A396,Compras!$F$6:$F$1005,"Efectivo")+SUMIFS('Gastos Fijos'!$D$6:$D$1005,'Gastos Fijos'!$A$6:$A$1005,$A396,'Gastos Fijos'!$E$6:$E$1005,"Efectivo"))</f>
        <v/>
      </c>
      <c r="G396" s="15" t="str">
        <f t="shared" si="19"/>
        <v/>
      </c>
      <c r="H396" s="12"/>
      <c r="I396" s="8" t="str">
        <f t="shared" si="20"/>
        <v/>
      </c>
    </row>
    <row r="397" spans="1:9" x14ac:dyDescent="0.25">
      <c r="A397" s="16"/>
      <c r="B397" s="15" t="str">
        <f>IF($A397="","",SUMIFS(Ventas!$F$6:$F$3005,Ventas!$A$6:$A$3005,$A397,Ventas!$J$6:$J$3005,"Efectivo"))</f>
        <v/>
      </c>
      <c r="C397" s="15" t="str">
        <f>IF($A397="","",SUMIFS(Ventas!$F$6:$F$3005,Ventas!$A$6:$A$3005,$A397,Ventas!$J$6:$J$3005,"&lt;&gt;Efectivo"))</f>
        <v/>
      </c>
      <c r="D397" s="15" t="str">
        <f t="shared" si="18"/>
        <v/>
      </c>
      <c r="E397" s="12"/>
      <c r="F397" s="15" t="str">
        <f>IF($A397="","",SUMIFS(Compras!$E$6:$E$1005,Compras!$A$6:$A$1005,$A397,Compras!$F$6:$F$1005,"Efectivo")+SUMIFS('Gastos Fijos'!$D$6:$D$1005,'Gastos Fijos'!$A$6:$A$1005,$A397,'Gastos Fijos'!$E$6:$E$1005,"Efectivo"))</f>
        <v/>
      </c>
      <c r="G397" s="15" t="str">
        <f t="shared" si="19"/>
        <v/>
      </c>
      <c r="H397" s="12"/>
      <c r="I397" s="8" t="str">
        <f t="shared" si="20"/>
        <v/>
      </c>
    </row>
    <row r="398" spans="1:9" x14ac:dyDescent="0.25">
      <c r="A398" s="16"/>
      <c r="B398" s="15" t="str">
        <f>IF($A398="","",SUMIFS(Ventas!$F$6:$F$3005,Ventas!$A$6:$A$3005,$A398,Ventas!$J$6:$J$3005,"Efectivo"))</f>
        <v/>
      </c>
      <c r="C398" s="15" t="str">
        <f>IF($A398="","",SUMIFS(Ventas!$F$6:$F$3005,Ventas!$A$6:$A$3005,$A398,Ventas!$J$6:$J$3005,"&lt;&gt;Efectivo"))</f>
        <v/>
      </c>
      <c r="D398" s="15" t="str">
        <f t="shared" si="18"/>
        <v/>
      </c>
      <c r="E398" s="12"/>
      <c r="F398" s="15" t="str">
        <f>IF($A398="","",SUMIFS(Compras!$E$6:$E$1005,Compras!$A$6:$A$1005,$A398,Compras!$F$6:$F$1005,"Efectivo")+SUMIFS('Gastos Fijos'!$D$6:$D$1005,'Gastos Fijos'!$A$6:$A$1005,$A398,'Gastos Fijos'!$E$6:$E$1005,"Efectivo"))</f>
        <v/>
      </c>
      <c r="G398" s="15" t="str">
        <f t="shared" si="19"/>
        <v/>
      </c>
      <c r="H398" s="12"/>
      <c r="I398" s="8" t="str">
        <f t="shared" si="20"/>
        <v/>
      </c>
    </row>
    <row r="399" spans="1:9" x14ac:dyDescent="0.25">
      <c r="A399" s="16"/>
      <c r="B399" s="15" t="str">
        <f>IF($A399="","",SUMIFS(Ventas!$F$6:$F$3005,Ventas!$A$6:$A$3005,$A399,Ventas!$J$6:$J$3005,"Efectivo"))</f>
        <v/>
      </c>
      <c r="C399" s="15" t="str">
        <f>IF($A399="","",SUMIFS(Ventas!$F$6:$F$3005,Ventas!$A$6:$A$3005,$A399,Ventas!$J$6:$J$3005,"&lt;&gt;Efectivo"))</f>
        <v/>
      </c>
      <c r="D399" s="15" t="str">
        <f t="shared" si="18"/>
        <v/>
      </c>
      <c r="E399" s="12"/>
      <c r="F399" s="15" t="str">
        <f>IF($A399="","",SUMIFS(Compras!$E$6:$E$1005,Compras!$A$6:$A$1005,$A399,Compras!$F$6:$F$1005,"Efectivo")+SUMIFS('Gastos Fijos'!$D$6:$D$1005,'Gastos Fijos'!$A$6:$A$1005,$A399,'Gastos Fijos'!$E$6:$E$1005,"Efectivo"))</f>
        <v/>
      </c>
      <c r="G399" s="15" t="str">
        <f t="shared" si="19"/>
        <v/>
      </c>
      <c r="H399" s="12"/>
      <c r="I399" s="8" t="str">
        <f t="shared" si="20"/>
        <v/>
      </c>
    </row>
    <row r="400" spans="1:9" x14ac:dyDescent="0.25">
      <c r="A400" s="16"/>
      <c r="B400" s="15" t="str">
        <f>IF($A400="","",SUMIFS(Ventas!$F$6:$F$3005,Ventas!$A$6:$A$3005,$A400,Ventas!$J$6:$J$3005,"Efectivo"))</f>
        <v/>
      </c>
      <c r="C400" s="15" t="str">
        <f>IF($A400="","",SUMIFS(Ventas!$F$6:$F$3005,Ventas!$A$6:$A$3005,$A400,Ventas!$J$6:$J$3005,"&lt;&gt;Efectivo"))</f>
        <v/>
      </c>
      <c r="D400" s="15" t="str">
        <f t="shared" si="18"/>
        <v/>
      </c>
      <c r="E400" s="12"/>
      <c r="F400" s="15" t="str">
        <f>IF($A400="","",SUMIFS(Compras!$E$6:$E$1005,Compras!$A$6:$A$1005,$A400,Compras!$F$6:$F$1005,"Efectivo")+SUMIFS('Gastos Fijos'!$D$6:$D$1005,'Gastos Fijos'!$A$6:$A$1005,$A400,'Gastos Fijos'!$E$6:$E$1005,"Efectivo"))</f>
        <v/>
      </c>
      <c r="G400" s="15" t="str">
        <f t="shared" si="19"/>
        <v/>
      </c>
      <c r="H400" s="12"/>
      <c r="I400" s="8" t="str">
        <f t="shared" si="20"/>
        <v/>
      </c>
    </row>
    <row r="401" spans="1:9" x14ac:dyDescent="0.25">
      <c r="A401" s="16"/>
      <c r="B401" s="15" t="str">
        <f>IF($A401="","",SUMIFS(Ventas!$F$6:$F$3005,Ventas!$A$6:$A$3005,$A401,Ventas!$J$6:$J$3005,"Efectivo"))</f>
        <v/>
      </c>
      <c r="C401" s="15" t="str">
        <f>IF($A401="","",SUMIFS(Ventas!$F$6:$F$3005,Ventas!$A$6:$A$3005,$A401,Ventas!$J$6:$J$3005,"&lt;&gt;Efectivo"))</f>
        <v/>
      </c>
      <c r="D401" s="15" t="str">
        <f t="shared" si="18"/>
        <v/>
      </c>
      <c r="E401" s="12"/>
      <c r="F401" s="15" t="str">
        <f>IF($A401="","",SUMIFS(Compras!$E$6:$E$1005,Compras!$A$6:$A$1005,$A401,Compras!$F$6:$F$1005,"Efectivo")+SUMIFS('Gastos Fijos'!$D$6:$D$1005,'Gastos Fijos'!$A$6:$A$1005,$A401,'Gastos Fijos'!$E$6:$E$1005,"Efectivo"))</f>
        <v/>
      </c>
      <c r="G401" s="15" t="str">
        <f t="shared" si="19"/>
        <v/>
      </c>
      <c r="H401" s="12"/>
      <c r="I401" s="8" t="str">
        <f t="shared" si="20"/>
        <v/>
      </c>
    </row>
    <row r="402" spans="1:9" x14ac:dyDescent="0.25">
      <c r="A402" s="16"/>
      <c r="B402" s="15" t="str">
        <f>IF($A402="","",SUMIFS(Ventas!$F$6:$F$3005,Ventas!$A$6:$A$3005,$A402,Ventas!$J$6:$J$3005,"Efectivo"))</f>
        <v/>
      </c>
      <c r="C402" s="15" t="str">
        <f>IF($A402="","",SUMIFS(Ventas!$F$6:$F$3005,Ventas!$A$6:$A$3005,$A402,Ventas!$J$6:$J$3005,"&lt;&gt;Efectivo"))</f>
        <v/>
      </c>
      <c r="D402" s="15" t="str">
        <f t="shared" si="18"/>
        <v/>
      </c>
      <c r="E402" s="12"/>
      <c r="F402" s="15" t="str">
        <f>IF($A402="","",SUMIFS(Compras!$E$6:$E$1005,Compras!$A$6:$A$1005,$A402,Compras!$F$6:$F$1005,"Efectivo")+SUMIFS('Gastos Fijos'!$D$6:$D$1005,'Gastos Fijos'!$A$6:$A$1005,$A402,'Gastos Fijos'!$E$6:$E$1005,"Efectivo"))</f>
        <v/>
      </c>
      <c r="G402" s="15" t="str">
        <f t="shared" si="19"/>
        <v/>
      </c>
      <c r="H402" s="12"/>
      <c r="I402" s="8" t="str">
        <f t="shared" si="20"/>
        <v/>
      </c>
    </row>
    <row r="403" spans="1:9" x14ac:dyDescent="0.25">
      <c r="A403" s="16"/>
      <c r="B403" s="15" t="str">
        <f>IF($A403="","",SUMIFS(Ventas!$F$6:$F$3005,Ventas!$A$6:$A$3005,$A403,Ventas!$J$6:$J$3005,"Efectivo"))</f>
        <v/>
      </c>
      <c r="C403" s="15" t="str">
        <f>IF($A403="","",SUMIFS(Ventas!$F$6:$F$3005,Ventas!$A$6:$A$3005,$A403,Ventas!$J$6:$J$3005,"&lt;&gt;Efectivo"))</f>
        <v/>
      </c>
      <c r="D403" s="15" t="str">
        <f t="shared" si="18"/>
        <v/>
      </c>
      <c r="E403" s="12"/>
      <c r="F403" s="15" t="str">
        <f>IF($A403="","",SUMIFS(Compras!$E$6:$E$1005,Compras!$A$6:$A$1005,$A403,Compras!$F$6:$F$1005,"Efectivo")+SUMIFS('Gastos Fijos'!$D$6:$D$1005,'Gastos Fijos'!$A$6:$A$1005,$A403,'Gastos Fijos'!$E$6:$E$1005,"Efectivo"))</f>
        <v/>
      </c>
      <c r="G403" s="15" t="str">
        <f t="shared" si="19"/>
        <v/>
      </c>
      <c r="H403" s="12"/>
      <c r="I403" s="8" t="str">
        <f t="shared" si="20"/>
        <v/>
      </c>
    </row>
    <row r="404" spans="1:9" x14ac:dyDescent="0.25">
      <c r="A404" s="16"/>
      <c r="B404" s="15" t="str">
        <f>IF($A404="","",SUMIFS(Ventas!$F$6:$F$3005,Ventas!$A$6:$A$3005,$A404,Ventas!$J$6:$J$3005,"Efectivo"))</f>
        <v/>
      </c>
      <c r="C404" s="15" t="str">
        <f>IF($A404="","",SUMIFS(Ventas!$F$6:$F$3005,Ventas!$A$6:$A$3005,$A404,Ventas!$J$6:$J$3005,"&lt;&gt;Efectivo"))</f>
        <v/>
      </c>
      <c r="D404" s="15" t="str">
        <f t="shared" si="18"/>
        <v/>
      </c>
      <c r="E404" s="12"/>
      <c r="F404" s="15" t="str">
        <f>IF($A404="","",SUMIFS(Compras!$E$6:$E$1005,Compras!$A$6:$A$1005,$A404,Compras!$F$6:$F$1005,"Efectivo")+SUMIFS('Gastos Fijos'!$D$6:$D$1005,'Gastos Fijos'!$A$6:$A$1005,$A404,'Gastos Fijos'!$E$6:$E$1005,"Efectivo"))</f>
        <v/>
      </c>
      <c r="G404" s="15" t="str">
        <f t="shared" si="19"/>
        <v/>
      </c>
      <c r="H404" s="12"/>
      <c r="I404" s="8" t="str">
        <f t="shared" si="20"/>
        <v/>
      </c>
    </row>
    <row r="405" spans="1:9" x14ac:dyDescent="0.25">
      <c r="A405" s="16"/>
      <c r="B405" s="15" t="str">
        <f>IF($A405="","",SUMIFS(Ventas!$F$6:$F$3005,Ventas!$A$6:$A$3005,$A405,Ventas!$J$6:$J$3005,"Efectivo"))</f>
        <v/>
      </c>
      <c r="C405" s="15" t="str">
        <f>IF($A405="","",SUMIFS(Ventas!$F$6:$F$3005,Ventas!$A$6:$A$3005,$A405,Ventas!$J$6:$J$3005,"&lt;&gt;Efectivo"))</f>
        <v/>
      </c>
      <c r="D405" s="15" t="str">
        <f t="shared" si="18"/>
        <v/>
      </c>
      <c r="E405" s="12"/>
      <c r="F405" s="15" t="str">
        <f>IF($A405="","",SUMIFS(Compras!$E$6:$E$1005,Compras!$A$6:$A$1005,$A405,Compras!$F$6:$F$1005,"Efectivo")+SUMIFS('Gastos Fijos'!$D$6:$D$1005,'Gastos Fijos'!$A$6:$A$1005,$A405,'Gastos Fijos'!$E$6:$E$1005,"Efectivo"))</f>
        <v/>
      </c>
      <c r="G405" s="15" t="str">
        <f t="shared" si="19"/>
        <v/>
      </c>
      <c r="H405" s="12"/>
      <c r="I405" s="8" t="str">
        <f t="shared" si="20"/>
        <v/>
      </c>
    </row>
    <row r="406" spans="1:9" x14ac:dyDescent="0.25">
      <c r="A406" s="16"/>
      <c r="B406" s="15" t="str">
        <f>IF($A406="","",SUMIFS(Ventas!$F$6:$F$3005,Ventas!$A$6:$A$3005,$A406,Ventas!$J$6:$J$3005,"Efectivo"))</f>
        <v/>
      </c>
      <c r="C406" s="15" t="str">
        <f>IF($A406="","",SUMIFS(Ventas!$F$6:$F$3005,Ventas!$A$6:$A$3005,$A406,Ventas!$J$6:$J$3005,"&lt;&gt;Efectivo"))</f>
        <v/>
      </c>
      <c r="D406" s="15" t="str">
        <f t="shared" si="18"/>
        <v/>
      </c>
      <c r="E406" s="12"/>
      <c r="F406" s="15" t="str">
        <f>IF($A406="","",SUMIFS(Compras!$E$6:$E$1005,Compras!$A$6:$A$1005,$A406,Compras!$F$6:$F$1005,"Efectivo")+SUMIFS('Gastos Fijos'!$D$6:$D$1005,'Gastos Fijos'!$A$6:$A$1005,$A406,'Gastos Fijos'!$E$6:$E$1005,"Efectivo"))</f>
        <v/>
      </c>
      <c r="G406" s="15" t="str">
        <f t="shared" si="19"/>
        <v/>
      </c>
      <c r="H406" s="12"/>
      <c r="I406" s="8" t="str">
        <f t="shared" si="20"/>
        <v/>
      </c>
    </row>
    <row r="407" spans="1:9" x14ac:dyDescent="0.25">
      <c r="A407" s="16"/>
      <c r="B407" s="15" t="str">
        <f>IF($A407="","",SUMIFS(Ventas!$F$6:$F$3005,Ventas!$A$6:$A$3005,$A407,Ventas!$J$6:$J$3005,"Efectivo"))</f>
        <v/>
      </c>
      <c r="C407" s="15" t="str">
        <f>IF($A407="","",SUMIFS(Ventas!$F$6:$F$3005,Ventas!$A$6:$A$3005,$A407,Ventas!$J$6:$J$3005,"&lt;&gt;Efectivo"))</f>
        <v/>
      </c>
      <c r="D407" s="15" t="str">
        <f t="shared" si="18"/>
        <v/>
      </c>
      <c r="E407" s="12"/>
      <c r="F407" s="15" t="str">
        <f>IF($A407="","",SUMIFS(Compras!$E$6:$E$1005,Compras!$A$6:$A$1005,$A407,Compras!$F$6:$F$1005,"Efectivo")+SUMIFS('Gastos Fijos'!$D$6:$D$1005,'Gastos Fijos'!$A$6:$A$1005,$A407,'Gastos Fijos'!$E$6:$E$1005,"Efectivo"))</f>
        <v/>
      </c>
      <c r="G407" s="15" t="str">
        <f t="shared" si="19"/>
        <v/>
      </c>
      <c r="H407" s="12"/>
      <c r="I407" s="8" t="str">
        <f t="shared" si="20"/>
        <v/>
      </c>
    </row>
    <row r="408" spans="1:9" x14ac:dyDescent="0.25">
      <c r="A408" s="16"/>
      <c r="B408" s="15" t="str">
        <f>IF($A408="","",SUMIFS(Ventas!$F$6:$F$3005,Ventas!$A$6:$A$3005,$A408,Ventas!$J$6:$J$3005,"Efectivo"))</f>
        <v/>
      </c>
      <c r="C408" s="15" t="str">
        <f>IF($A408="","",SUMIFS(Ventas!$F$6:$F$3005,Ventas!$A$6:$A$3005,$A408,Ventas!$J$6:$J$3005,"&lt;&gt;Efectivo"))</f>
        <v/>
      </c>
      <c r="D408" s="15" t="str">
        <f t="shared" si="18"/>
        <v/>
      </c>
      <c r="E408" s="12"/>
      <c r="F408" s="15" t="str">
        <f>IF($A408="","",SUMIFS(Compras!$E$6:$E$1005,Compras!$A$6:$A$1005,$A408,Compras!$F$6:$F$1005,"Efectivo")+SUMIFS('Gastos Fijos'!$D$6:$D$1005,'Gastos Fijos'!$A$6:$A$1005,$A408,'Gastos Fijos'!$E$6:$E$1005,"Efectivo"))</f>
        <v/>
      </c>
      <c r="G408" s="15" t="str">
        <f t="shared" si="19"/>
        <v/>
      </c>
      <c r="H408" s="12"/>
      <c r="I408" s="8" t="str">
        <f t="shared" si="20"/>
        <v/>
      </c>
    </row>
    <row r="409" spans="1:9" x14ac:dyDescent="0.25">
      <c r="A409" s="16"/>
      <c r="B409" s="15" t="str">
        <f>IF($A409="","",SUMIFS(Ventas!$F$6:$F$3005,Ventas!$A$6:$A$3005,$A409,Ventas!$J$6:$J$3005,"Efectivo"))</f>
        <v/>
      </c>
      <c r="C409" s="15" t="str">
        <f>IF($A409="","",SUMIFS(Ventas!$F$6:$F$3005,Ventas!$A$6:$A$3005,$A409,Ventas!$J$6:$J$3005,"&lt;&gt;Efectivo"))</f>
        <v/>
      </c>
      <c r="D409" s="15" t="str">
        <f t="shared" si="18"/>
        <v/>
      </c>
      <c r="E409" s="12"/>
      <c r="F409" s="15" t="str">
        <f>IF($A409="","",SUMIFS(Compras!$E$6:$E$1005,Compras!$A$6:$A$1005,$A409,Compras!$F$6:$F$1005,"Efectivo")+SUMIFS('Gastos Fijos'!$D$6:$D$1005,'Gastos Fijos'!$A$6:$A$1005,$A409,'Gastos Fijos'!$E$6:$E$1005,"Efectivo"))</f>
        <v/>
      </c>
      <c r="G409" s="15" t="str">
        <f t="shared" si="19"/>
        <v/>
      </c>
      <c r="H409" s="12"/>
      <c r="I409" s="8" t="str">
        <f t="shared" si="20"/>
        <v/>
      </c>
    </row>
    <row r="410" spans="1:9" x14ac:dyDescent="0.25">
      <c r="A410" s="16"/>
      <c r="B410" s="15" t="str">
        <f>IF($A410="","",SUMIFS(Ventas!$F$6:$F$3005,Ventas!$A$6:$A$3005,$A410,Ventas!$J$6:$J$3005,"Efectivo"))</f>
        <v/>
      </c>
      <c r="C410" s="15" t="str">
        <f>IF($A410="","",SUMIFS(Ventas!$F$6:$F$3005,Ventas!$A$6:$A$3005,$A410,Ventas!$J$6:$J$3005,"&lt;&gt;Efectivo"))</f>
        <v/>
      </c>
      <c r="D410" s="15" t="str">
        <f t="shared" si="18"/>
        <v/>
      </c>
      <c r="E410" s="12"/>
      <c r="F410" s="15" t="str">
        <f>IF($A410="","",SUMIFS(Compras!$E$6:$E$1005,Compras!$A$6:$A$1005,$A410,Compras!$F$6:$F$1005,"Efectivo")+SUMIFS('Gastos Fijos'!$D$6:$D$1005,'Gastos Fijos'!$A$6:$A$1005,$A410,'Gastos Fijos'!$E$6:$E$1005,"Efectivo"))</f>
        <v/>
      </c>
      <c r="G410" s="15" t="str">
        <f t="shared" si="19"/>
        <v/>
      </c>
      <c r="H410" s="12"/>
      <c r="I410" s="8" t="str">
        <f t="shared" si="20"/>
        <v/>
      </c>
    </row>
    <row r="411" spans="1:9" x14ac:dyDescent="0.25">
      <c r="A411" s="16"/>
      <c r="B411" s="15" t="str">
        <f>IF($A411="","",SUMIFS(Ventas!$F$6:$F$3005,Ventas!$A$6:$A$3005,$A411,Ventas!$J$6:$J$3005,"Efectivo"))</f>
        <v/>
      </c>
      <c r="C411" s="15" t="str">
        <f>IF($A411="","",SUMIFS(Ventas!$F$6:$F$3005,Ventas!$A$6:$A$3005,$A411,Ventas!$J$6:$J$3005,"&lt;&gt;Efectivo"))</f>
        <v/>
      </c>
      <c r="D411" s="15" t="str">
        <f t="shared" si="18"/>
        <v/>
      </c>
      <c r="E411" s="12"/>
      <c r="F411" s="15" t="str">
        <f>IF($A411="","",SUMIFS(Compras!$E$6:$E$1005,Compras!$A$6:$A$1005,$A411,Compras!$F$6:$F$1005,"Efectivo")+SUMIFS('Gastos Fijos'!$D$6:$D$1005,'Gastos Fijos'!$A$6:$A$1005,$A411,'Gastos Fijos'!$E$6:$E$1005,"Efectivo"))</f>
        <v/>
      </c>
      <c r="G411" s="15" t="str">
        <f t="shared" si="19"/>
        <v/>
      </c>
      <c r="H411" s="12"/>
      <c r="I411" s="8" t="str">
        <f t="shared" si="20"/>
        <v/>
      </c>
    </row>
    <row r="412" spans="1:9" x14ac:dyDescent="0.25">
      <c r="A412" s="16"/>
      <c r="B412" s="15" t="str">
        <f>IF($A412="","",SUMIFS(Ventas!$F$6:$F$3005,Ventas!$A$6:$A$3005,$A412,Ventas!$J$6:$J$3005,"Efectivo"))</f>
        <v/>
      </c>
      <c r="C412" s="15" t="str">
        <f>IF($A412="","",SUMIFS(Ventas!$F$6:$F$3005,Ventas!$A$6:$A$3005,$A412,Ventas!$J$6:$J$3005,"&lt;&gt;Efectivo"))</f>
        <v/>
      </c>
      <c r="D412" s="15" t="str">
        <f t="shared" si="18"/>
        <v/>
      </c>
      <c r="E412" s="12"/>
      <c r="F412" s="15" t="str">
        <f>IF($A412="","",SUMIFS(Compras!$E$6:$E$1005,Compras!$A$6:$A$1005,$A412,Compras!$F$6:$F$1005,"Efectivo")+SUMIFS('Gastos Fijos'!$D$6:$D$1005,'Gastos Fijos'!$A$6:$A$1005,$A412,'Gastos Fijos'!$E$6:$E$1005,"Efectivo"))</f>
        <v/>
      </c>
      <c r="G412" s="15" t="str">
        <f t="shared" si="19"/>
        <v/>
      </c>
      <c r="H412" s="12"/>
      <c r="I412" s="8" t="str">
        <f t="shared" si="20"/>
        <v/>
      </c>
    </row>
    <row r="413" spans="1:9" x14ac:dyDescent="0.25">
      <c r="A413" s="16"/>
      <c r="B413" s="15" t="str">
        <f>IF($A413="","",SUMIFS(Ventas!$F$6:$F$3005,Ventas!$A$6:$A$3005,$A413,Ventas!$J$6:$J$3005,"Efectivo"))</f>
        <v/>
      </c>
      <c r="C413" s="15" t="str">
        <f>IF($A413="","",SUMIFS(Ventas!$F$6:$F$3005,Ventas!$A$6:$A$3005,$A413,Ventas!$J$6:$J$3005,"&lt;&gt;Efectivo"))</f>
        <v/>
      </c>
      <c r="D413" s="15" t="str">
        <f t="shared" si="18"/>
        <v/>
      </c>
      <c r="E413" s="12"/>
      <c r="F413" s="15" t="str">
        <f>IF($A413="","",SUMIFS(Compras!$E$6:$E$1005,Compras!$A$6:$A$1005,$A413,Compras!$F$6:$F$1005,"Efectivo")+SUMIFS('Gastos Fijos'!$D$6:$D$1005,'Gastos Fijos'!$A$6:$A$1005,$A413,'Gastos Fijos'!$E$6:$E$1005,"Efectivo"))</f>
        <v/>
      </c>
      <c r="G413" s="15" t="str">
        <f t="shared" si="19"/>
        <v/>
      </c>
      <c r="H413" s="12"/>
      <c r="I413" s="8" t="str">
        <f t="shared" si="20"/>
        <v/>
      </c>
    </row>
    <row r="414" spans="1:9" x14ac:dyDescent="0.25">
      <c r="A414" s="16"/>
      <c r="B414" s="15" t="str">
        <f>IF($A414="","",SUMIFS(Ventas!$F$6:$F$3005,Ventas!$A$6:$A$3005,$A414,Ventas!$J$6:$J$3005,"Efectivo"))</f>
        <v/>
      </c>
      <c r="C414" s="15" t="str">
        <f>IF($A414="","",SUMIFS(Ventas!$F$6:$F$3005,Ventas!$A$6:$A$3005,$A414,Ventas!$J$6:$J$3005,"&lt;&gt;Efectivo"))</f>
        <v/>
      </c>
      <c r="D414" s="15" t="str">
        <f t="shared" si="18"/>
        <v/>
      </c>
      <c r="E414" s="12"/>
      <c r="F414" s="15" t="str">
        <f>IF($A414="","",SUMIFS(Compras!$E$6:$E$1005,Compras!$A$6:$A$1005,$A414,Compras!$F$6:$F$1005,"Efectivo")+SUMIFS('Gastos Fijos'!$D$6:$D$1005,'Gastos Fijos'!$A$6:$A$1005,$A414,'Gastos Fijos'!$E$6:$E$1005,"Efectivo"))</f>
        <v/>
      </c>
      <c r="G414" s="15" t="str">
        <f t="shared" si="19"/>
        <v/>
      </c>
      <c r="H414" s="12"/>
      <c r="I414" s="8" t="str">
        <f t="shared" si="20"/>
        <v/>
      </c>
    </row>
    <row r="415" spans="1:9" x14ac:dyDescent="0.25">
      <c r="A415" s="16"/>
      <c r="B415" s="15" t="str">
        <f>IF($A415="","",SUMIFS(Ventas!$F$6:$F$3005,Ventas!$A$6:$A$3005,$A415,Ventas!$J$6:$J$3005,"Efectivo"))</f>
        <v/>
      </c>
      <c r="C415" s="15" t="str">
        <f>IF($A415="","",SUMIFS(Ventas!$F$6:$F$3005,Ventas!$A$6:$A$3005,$A415,Ventas!$J$6:$J$3005,"&lt;&gt;Efectivo"))</f>
        <v/>
      </c>
      <c r="D415" s="15" t="str">
        <f t="shared" si="18"/>
        <v/>
      </c>
      <c r="E415" s="12"/>
      <c r="F415" s="15" t="str">
        <f>IF($A415="","",SUMIFS(Compras!$E$6:$E$1005,Compras!$A$6:$A$1005,$A415,Compras!$F$6:$F$1005,"Efectivo")+SUMIFS('Gastos Fijos'!$D$6:$D$1005,'Gastos Fijos'!$A$6:$A$1005,$A415,'Gastos Fijos'!$E$6:$E$1005,"Efectivo"))</f>
        <v/>
      </c>
      <c r="G415" s="15" t="str">
        <f t="shared" si="19"/>
        <v/>
      </c>
      <c r="H415" s="12"/>
      <c r="I415" s="8" t="str">
        <f t="shared" si="20"/>
        <v/>
      </c>
    </row>
    <row r="416" spans="1:9" x14ac:dyDescent="0.25">
      <c r="A416" s="16"/>
      <c r="B416" s="15" t="str">
        <f>IF($A416="","",SUMIFS(Ventas!$F$6:$F$3005,Ventas!$A$6:$A$3005,$A416,Ventas!$J$6:$J$3005,"Efectivo"))</f>
        <v/>
      </c>
      <c r="C416" s="15" t="str">
        <f>IF($A416="","",SUMIFS(Ventas!$F$6:$F$3005,Ventas!$A$6:$A$3005,$A416,Ventas!$J$6:$J$3005,"&lt;&gt;Efectivo"))</f>
        <v/>
      </c>
      <c r="D416" s="15" t="str">
        <f t="shared" si="18"/>
        <v/>
      </c>
      <c r="E416" s="12"/>
      <c r="F416" s="15" t="str">
        <f>IF($A416="","",SUMIFS(Compras!$E$6:$E$1005,Compras!$A$6:$A$1005,$A416,Compras!$F$6:$F$1005,"Efectivo")+SUMIFS('Gastos Fijos'!$D$6:$D$1005,'Gastos Fijos'!$A$6:$A$1005,$A416,'Gastos Fijos'!$E$6:$E$1005,"Efectivo"))</f>
        <v/>
      </c>
      <c r="G416" s="15" t="str">
        <f t="shared" si="19"/>
        <v/>
      </c>
      <c r="H416" s="12"/>
      <c r="I416" s="8" t="str">
        <f t="shared" si="20"/>
        <v/>
      </c>
    </row>
    <row r="417" spans="1:9" x14ac:dyDescent="0.25">
      <c r="A417" s="16"/>
      <c r="B417" s="15" t="str">
        <f>IF($A417="","",SUMIFS(Ventas!$F$6:$F$3005,Ventas!$A$6:$A$3005,$A417,Ventas!$J$6:$J$3005,"Efectivo"))</f>
        <v/>
      </c>
      <c r="C417" s="15" t="str">
        <f>IF($A417="","",SUMIFS(Ventas!$F$6:$F$3005,Ventas!$A$6:$A$3005,$A417,Ventas!$J$6:$J$3005,"&lt;&gt;Efectivo"))</f>
        <v/>
      </c>
      <c r="D417" s="15" t="str">
        <f t="shared" si="18"/>
        <v/>
      </c>
      <c r="E417" s="12"/>
      <c r="F417" s="15" t="str">
        <f>IF($A417="","",SUMIFS(Compras!$E$6:$E$1005,Compras!$A$6:$A$1005,$A417,Compras!$F$6:$F$1005,"Efectivo")+SUMIFS('Gastos Fijos'!$D$6:$D$1005,'Gastos Fijos'!$A$6:$A$1005,$A417,'Gastos Fijos'!$E$6:$E$1005,"Efectivo"))</f>
        <v/>
      </c>
      <c r="G417" s="15" t="str">
        <f t="shared" si="19"/>
        <v/>
      </c>
      <c r="H417" s="12"/>
      <c r="I417" s="8" t="str">
        <f t="shared" si="20"/>
        <v/>
      </c>
    </row>
    <row r="418" spans="1:9" x14ac:dyDescent="0.25">
      <c r="A418" s="16"/>
      <c r="B418" s="15" t="str">
        <f>IF($A418="","",SUMIFS(Ventas!$F$6:$F$3005,Ventas!$A$6:$A$3005,$A418,Ventas!$J$6:$J$3005,"Efectivo"))</f>
        <v/>
      </c>
      <c r="C418" s="15" t="str">
        <f>IF($A418="","",SUMIFS(Ventas!$F$6:$F$3005,Ventas!$A$6:$A$3005,$A418,Ventas!$J$6:$J$3005,"&lt;&gt;Efectivo"))</f>
        <v/>
      </c>
      <c r="D418" s="15" t="str">
        <f t="shared" si="18"/>
        <v/>
      </c>
      <c r="E418" s="12"/>
      <c r="F418" s="15" t="str">
        <f>IF($A418="","",SUMIFS(Compras!$E$6:$E$1005,Compras!$A$6:$A$1005,$A418,Compras!$F$6:$F$1005,"Efectivo")+SUMIFS('Gastos Fijos'!$D$6:$D$1005,'Gastos Fijos'!$A$6:$A$1005,$A418,'Gastos Fijos'!$E$6:$E$1005,"Efectivo"))</f>
        <v/>
      </c>
      <c r="G418" s="15" t="str">
        <f t="shared" si="19"/>
        <v/>
      </c>
      <c r="H418" s="12"/>
      <c r="I418" s="8" t="str">
        <f t="shared" si="20"/>
        <v/>
      </c>
    </row>
    <row r="419" spans="1:9" x14ac:dyDescent="0.25">
      <c r="A419" s="16"/>
      <c r="B419" s="15" t="str">
        <f>IF($A419="","",SUMIFS(Ventas!$F$6:$F$3005,Ventas!$A$6:$A$3005,$A419,Ventas!$J$6:$J$3005,"Efectivo"))</f>
        <v/>
      </c>
      <c r="C419" s="15" t="str">
        <f>IF($A419="","",SUMIFS(Ventas!$F$6:$F$3005,Ventas!$A$6:$A$3005,$A419,Ventas!$J$6:$J$3005,"&lt;&gt;Efectivo"))</f>
        <v/>
      </c>
      <c r="D419" s="15" t="str">
        <f t="shared" si="18"/>
        <v/>
      </c>
      <c r="E419" s="12"/>
      <c r="F419" s="15" t="str">
        <f>IF($A419="","",SUMIFS(Compras!$E$6:$E$1005,Compras!$A$6:$A$1005,$A419,Compras!$F$6:$F$1005,"Efectivo")+SUMIFS('Gastos Fijos'!$D$6:$D$1005,'Gastos Fijos'!$A$6:$A$1005,$A419,'Gastos Fijos'!$E$6:$E$1005,"Efectivo"))</f>
        <v/>
      </c>
      <c r="G419" s="15" t="str">
        <f t="shared" si="19"/>
        <v/>
      </c>
      <c r="H419" s="12"/>
      <c r="I419" s="8" t="str">
        <f t="shared" si="20"/>
        <v/>
      </c>
    </row>
    <row r="420" spans="1:9" x14ac:dyDescent="0.25">
      <c r="A420" s="16"/>
      <c r="B420" s="15" t="str">
        <f>IF($A420="","",SUMIFS(Ventas!$F$6:$F$3005,Ventas!$A$6:$A$3005,$A420,Ventas!$J$6:$J$3005,"Efectivo"))</f>
        <v/>
      </c>
      <c r="C420" s="15" t="str">
        <f>IF($A420="","",SUMIFS(Ventas!$F$6:$F$3005,Ventas!$A$6:$A$3005,$A420,Ventas!$J$6:$J$3005,"&lt;&gt;Efectivo"))</f>
        <v/>
      </c>
      <c r="D420" s="15" t="str">
        <f t="shared" si="18"/>
        <v/>
      </c>
      <c r="E420" s="12"/>
      <c r="F420" s="15" t="str">
        <f>IF($A420="","",SUMIFS(Compras!$E$6:$E$1005,Compras!$A$6:$A$1005,$A420,Compras!$F$6:$F$1005,"Efectivo")+SUMIFS('Gastos Fijos'!$D$6:$D$1005,'Gastos Fijos'!$A$6:$A$1005,$A420,'Gastos Fijos'!$E$6:$E$1005,"Efectivo"))</f>
        <v/>
      </c>
      <c r="G420" s="15" t="str">
        <f t="shared" si="19"/>
        <v/>
      </c>
      <c r="H420" s="12"/>
      <c r="I420" s="8" t="str">
        <f t="shared" si="20"/>
        <v/>
      </c>
    </row>
    <row r="421" spans="1:9" x14ac:dyDescent="0.25">
      <c r="A421" s="16"/>
      <c r="B421" s="15" t="str">
        <f>IF($A421="","",SUMIFS(Ventas!$F$6:$F$3005,Ventas!$A$6:$A$3005,$A421,Ventas!$J$6:$J$3005,"Efectivo"))</f>
        <v/>
      </c>
      <c r="C421" s="15" t="str">
        <f>IF($A421="","",SUMIFS(Ventas!$F$6:$F$3005,Ventas!$A$6:$A$3005,$A421,Ventas!$J$6:$J$3005,"&lt;&gt;Efectivo"))</f>
        <v/>
      </c>
      <c r="D421" s="15" t="str">
        <f t="shared" si="18"/>
        <v/>
      </c>
      <c r="E421" s="12"/>
      <c r="F421" s="15" t="str">
        <f>IF($A421="","",SUMIFS(Compras!$E$6:$E$1005,Compras!$A$6:$A$1005,$A421,Compras!$F$6:$F$1005,"Efectivo")+SUMIFS('Gastos Fijos'!$D$6:$D$1005,'Gastos Fijos'!$A$6:$A$1005,$A421,'Gastos Fijos'!$E$6:$E$1005,"Efectivo"))</f>
        <v/>
      </c>
      <c r="G421" s="15" t="str">
        <f t="shared" si="19"/>
        <v/>
      </c>
      <c r="H421" s="12"/>
      <c r="I421" s="8" t="str">
        <f t="shared" si="20"/>
        <v/>
      </c>
    </row>
    <row r="422" spans="1:9" x14ac:dyDescent="0.25">
      <c r="A422" s="16"/>
      <c r="B422" s="15" t="str">
        <f>IF($A422="","",SUMIFS(Ventas!$F$6:$F$3005,Ventas!$A$6:$A$3005,$A422,Ventas!$J$6:$J$3005,"Efectivo"))</f>
        <v/>
      </c>
      <c r="C422" s="15" t="str">
        <f>IF($A422="","",SUMIFS(Ventas!$F$6:$F$3005,Ventas!$A$6:$A$3005,$A422,Ventas!$J$6:$J$3005,"&lt;&gt;Efectivo"))</f>
        <v/>
      </c>
      <c r="D422" s="15" t="str">
        <f t="shared" si="18"/>
        <v/>
      </c>
      <c r="E422" s="12"/>
      <c r="F422" s="15" t="str">
        <f>IF($A422="","",SUMIFS(Compras!$E$6:$E$1005,Compras!$A$6:$A$1005,$A422,Compras!$F$6:$F$1005,"Efectivo")+SUMIFS('Gastos Fijos'!$D$6:$D$1005,'Gastos Fijos'!$A$6:$A$1005,$A422,'Gastos Fijos'!$E$6:$E$1005,"Efectivo"))</f>
        <v/>
      </c>
      <c r="G422" s="15" t="str">
        <f t="shared" si="19"/>
        <v/>
      </c>
      <c r="H422" s="12"/>
      <c r="I422" s="8" t="str">
        <f t="shared" si="20"/>
        <v/>
      </c>
    </row>
    <row r="423" spans="1:9" x14ac:dyDescent="0.25">
      <c r="A423" s="16"/>
      <c r="B423" s="15" t="str">
        <f>IF($A423="","",SUMIFS(Ventas!$F$6:$F$3005,Ventas!$A$6:$A$3005,$A423,Ventas!$J$6:$J$3005,"Efectivo"))</f>
        <v/>
      </c>
      <c r="C423" s="15" t="str">
        <f>IF($A423="","",SUMIFS(Ventas!$F$6:$F$3005,Ventas!$A$6:$A$3005,$A423,Ventas!$J$6:$J$3005,"&lt;&gt;Efectivo"))</f>
        <v/>
      </c>
      <c r="D423" s="15" t="str">
        <f t="shared" si="18"/>
        <v/>
      </c>
      <c r="E423" s="12"/>
      <c r="F423" s="15" t="str">
        <f>IF($A423="","",SUMIFS(Compras!$E$6:$E$1005,Compras!$A$6:$A$1005,$A423,Compras!$F$6:$F$1005,"Efectivo")+SUMIFS('Gastos Fijos'!$D$6:$D$1005,'Gastos Fijos'!$A$6:$A$1005,$A423,'Gastos Fijos'!$E$6:$E$1005,"Efectivo"))</f>
        <v/>
      </c>
      <c r="G423" s="15" t="str">
        <f t="shared" si="19"/>
        <v/>
      </c>
      <c r="H423" s="12"/>
      <c r="I423" s="8" t="str">
        <f t="shared" si="20"/>
        <v/>
      </c>
    </row>
    <row r="424" spans="1:9" x14ac:dyDescent="0.25">
      <c r="A424" s="16"/>
      <c r="B424" s="15" t="str">
        <f>IF($A424="","",SUMIFS(Ventas!$F$6:$F$3005,Ventas!$A$6:$A$3005,$A424,Ventas!$J$6:$J$3005,"Efectivo"))</f>
        <v/>
      </c>
      <c r="C424" s="15" t="str">
        <f>IF($A424="","",SUMIFS(Ventas!$F$6:$F$3005,Ventas!$A$6:$A$3005,$A424,Ventas!$J$6:$J$3005,"&lt;&gt;Efectivo"))</f>
        <v/>
      </c>
      <c r="D424" s="15" t="str">
        <f t="shared" si="18"/>
        <v/>
      </c>
      <c r="E424" s="12"/>
      <c r="F424" s="15" t="str">
        <f>IF($A424="","",SUMIFS(Compras!$E$6:$E$1005,Compras!$A$6:$A$1005,$A424,Compras!$F$6:$F$1005,"Efectivo")+SUMIFS('Gastos Fijos'!$D$6:$D$1005,'Gastos Fijos'!$A$6:$A$1005,$A424,'Gastos Fijos'!$E$6:$E$1005,"Efectivo"))</f>
        <v/>
      </c>
      <c r="G424" s="15" t="str">
        <f t="shared" si="19"/>
        <v/>
      </c>
      <c r="H424" s="12"/>
      <c r="I424" s="8" t="str">
        <f t="shared" si="20"/>
        <v/>
      </c>
    </row>
    <row r="425" spans="1:9" x14ac:dyDescent="0.25">
      <c r="A425" s="16"/>
      <c r="B425" s="15" t="str">
        <f>IF($A425="","",SUMIFS(Ventas!$F$6:$F$3005,Ventas!$A$6:$A$3005,$A425,Ventas!$J$6:$J$3005,"Efectivo"))</f>
        <v/>
      </c>
      <c r="C425" s="15" t="str">
        <f>IF($A425="","",SUMIFS(Ventas!$F$6:$F$3005,Ventas!$A$6:$A$3005,$A425,Ventas!$J$6:$J$3005,"&lt;&gt;Efectivo"))</f>
        <v/>
      </c>
      <c r="D425" s="15" t="str">
        <f t="shared" si="18"/>
        <v/>
      </c>
      <c r="E425" s="12"/>
      <c r="F425" s="15" t="str">
        <f>IF($A425="","",SUMIFS(Compras!$E$6:$E$1005,Compras!$A$6:$A$1005,$A425,Compras!$F$6:$F$1005,"Efectivo")+SUMIFS('Gastos Fijos'!$D$6:$D$1005,'Gastos Fijos'!$A$6:$A$1005,$A425,'Gastos Fijos'!$E$6:$E$1005,"Efectivo"))</f>
        <v/>
      </c>
      <c r="G425" s="15" t="str">
        <f t="shared" si="19"/>
        <v/>
      </c>
      <c r="H425" s="12"/>
      <c r="I425" s="8" t="str">
        <f t="shared" si="20"/>
        <v/>
      </c>
    </row>
    <row r="426" spans="1:9" x14ac:dyDescent="0.25">
      <c r="A426" s="16"/>
      <c r="B426" s="15" t="str">
        <f>IF($A426="","",SUMIFS(Ventas!$F$6:$F$3005,Ventas!$A$6:$A$3005,$A426,Ventas!$J$6:$J$3005,"Efectivo"))</f>
        <v/>
      </c>
      <c r="C426" s="15" t="str">
        <f>IF($A426="","",SUMIFS(Ventas!$F$6:$F$3005,Ventas!$A$6:$A$3005,$A426,Ventas!$J$6:$J$3005,"&lt;&gt;Efectivo"))</f>
        <v/>
      </c>
      <c r="D426" s="15" t="str">
        <f t="shared" si="18"/>
        <v/>
      </c>
      <c r="E426" s="12"/>
      <c r="F426" s="15" t="str">
        <f>IF($A426="","",SUMIFS(Compras!$E$6:$E$1005,Compras!$A$6:$A$1005,$A426,Compras!$F$6:$F$1005,"Efectivo")+SUMIFS('Gastos Fijos'!$D$6:$D$1005,'Gastos Fijos'!$A$6:$A$1005,$A426,'Gastos Fijos'!$E$6:$E$1005,"Efectivo"))</f>
        <v/>
      </c>
      <c r="G426" s="15" t="str">
        <f t="shared" si="19"/>
        <v/>
      </c>
      <c r="H426" s="12"/>
      <c r="I426" s="8" t="str">
        <f t="shared" si="20"/>
        <v/>
      </c>
    </row>
    <row r="427" spans="1:9" x14ac:dyDescent="0.25">
      <c r="A427" s="16"/>
      <c r="B427" s="15" t="str">
        <f>IF($A427="","",SUMIFS(Ventas!$F$6:$F$3005,Ventas!$A$6:$A$3005,$A427,Ventas!$J$6:$J$3005,"Efectivo"))</f>
        <v/>
      </c>
      <c r="C427" s="15" t="str">
        <f>IF($A427="","",SUMIFS(Ventas!$F$6:$F$3005,Ventas!$A$6:$A$3005,$A427,Ventas!$J$6:$J$3005,"&lt;&gt;Efectivo"))</f>
        <v/>
      </c>
      <c r="D427" s="15" t="str">
        <f t="shared" si="18"/>
        <v/>
      </c>
      <c r="E427" s="12"/>
      <c r="F427" s="15" t="str">
        <f>IF($A427="","",SUMIFS(Compras!$E$6:$E$1005,Compras!$A$6:$A$1005,$A427,Compras!$F$6:$F$1005,"Efectivo")+SUMIFS('Gastos Fijos'!$D$6:$D$1005,'Gastos Fijos'!$A$6:$A$1005,$A427,'Gastos Fijos'!$E$6:$E$1005,"Efectivo"))</f>
        <v/>
      </c>
      <c r="G427" s="15" t="str">
        <f t="shared" si="19"/>
        <v/>
      </c>
      <c r="H427" s="12"/>
      <c r="I427" s="8" t="str">
        <f t="shared" si="20"/>
        <v/>
      </c>
    </row>
    <row r="428" spans="1:9" x14ac:dyDescent="0.25">
      <c r="A428" s="16"/>
      <c r="B428" s="15" t="str">
        <f>IF($A428="","",SUMIFS(Ventas!$F$6:$F$3005,Ventas!$A$6:$A$3005,$A428,Ventas!$J$6:$J$3005,"Efectivo"))</f>
        <v/>
      </c>
      <c r="C428" s="15" t="str">
        <f>IF($A428="","",SUMIFS(Ventas!$F$6:$F$3005,Ventas!$A$6:$A$3005,$A428,Ventas!$J$6:$J$3005,"&lt;&gt;Efectivo"))</f>
        <v/>
      </c>
      <c r="D428" s="15" t="str">
        <f t="shared" si="18"/>
        <v/>
      </c>
      <c r="E428" s="12"/>
      <c r="F428" s="15" t="str">
        <f>IF($A428="","",SUMIFS(Compras!$E$6:$E$1005,Compras!$A$6:$A$1005,$A428,Compras!$F$6:$F$1005,"Efectivo")+SUMIFS('Gastos Fijos'!$D$6:$D$1005,'Gastos Fijos'!$A$6:$A$1005,$A428,'Gastos Fijos'!$E$6:$E$1005,"Efectivo"))</f>
        <v/>
      </c>
      <c r="G428" s="15" t="str">
        <f t="shared" si="19"/>
        <v/>
      </c>
      <c r="H428" s="12"/>
      <c r="I428" s="8" t="str">
        <f t="shared" si="20"/>
        <v/>
      </c>
    </row>
    <row r="429" spans="1:9" x14ac:dyDescent="0.25">
      <c r="A429" s="16"/>
      <c r="B429" s="15" t="str">
        <f>IF($A429="","",SUMIFS(Ventas!$F$6:$F$3005,Ventas!$A$6:$A$3005,$A429,Ventas!$J$6:$J$3005,"Efectivo"))</f>
        <v/>
      </c>
      <c r="C429" s="15" t="str">
        <f>IF($A429="","",SUMIFS(Ventas!$F$6:$F$3005,Ventas!$A$6:$A$3005,$A429,Ventas!$J$6:$J$3005,"&lt;&gt;Efectivo"))</f>
        <v/>
      </c>
      <c r="D429" s="15" t="str">
        <f t="shared" si="18"/>
        <v/>
      </c>
      <c r="E429" s="12"/>
      <c r="F429" s="15" t="str">
        <f>IF($A429="","",SUMIFS(Compras!$E$6:$E$1005,Compras!$A$6:$A$1005,$A429,Compras!$F$6:$F$1005,"Efectivo")+SUMIFS('Gastos Fijos'!$D$6:$D$1005,'Gastos Fijos'!$A$6:$A$1005,$A429,'Gastos Fijos'!$E$6:$E$1005,"Efectivo"))</f>
        <v/>
      </c>
      <c r="G429" s="15" t="str">
        <f t="shared" si="19"/>
        <v/>
      </c>
      <c r="H429" s="12"/>
      <c r="I429" s="8" t="str">
        <f t="shared" si="20"/>
        <v/>
      </c>
    </row>
    <row r="430" spans="1:9" x14ac:dyDescent="0.25">
      <c r="A430" s="16"/>
      <c r="B430" s="15" t="str">
        <f>IF($A430="","",SUMIFS(Ventas!$F$6:$F$3005,Ventas!$A$6:$A$3005,$A430,Ventas!$J$6:$J$3005,"Efectivo"))</f>
        <v/>
      </c>
      <c r="C430" s="15" t="str">
        <f>IF($A430="","",SUMIFS(Ventas!$F$6:$F$3005,Ventas!$A$6:$A$3005,$A430,Ventas!$J$6:$J$3005,"&lt;&gt;Efectivo"))</f>
        <v/>
      </c>
      <c r="D430" s="15" t="str">
        <f t="shared" si="18"/>
        <v/>
      </c>
      <c r="E430" s="12"/>
      <c r="F430" s="15" t="str">
        <f>IF($A430="","",SUMIFS(Compras!$E$6:$E$1005,Compras!$A$6:$A$1005,$A430,Compras!$F$6:$F$1005,"Efectivo")+SUMIFS('Gastos Fijos'!$D$6:$D$1005,'Gastos Fijos'!$A$6:$A$1005,$A430,'Gastos Fijos'!$E$6:$E$1005,"Efectivo"))</f>
        <v/>
      </c>
      <c r="G430" s="15" t="str">
        <f t="shared" si="19"/>
        <v/>
      </c>
      <c r="H430" s="12"/>
      <c r="I430" s="8" t="str">
        <f t="shared" si="20"/>
        <v/>
      </c>
    </row>
    <row r="431" spans="1:9" x14ac:dyDescent="0.25">
      <c r="A431" s="16"/>
      <c r="B431" s="15" t="str">
        <f>IF($A431="","",SUMIFS(Ventas!$F$6:$F$3005,Ventas!$A$6:$A$3005,$A431,Ventas!$J$6:$J$3005,"Efectivo"))</f>
        <v/>
      </c>
      <c r="C431" s="15" t="str">
        <f>IF($A431="","",SUMIFS(Ventas!$F$6:$F$3005,Ventas!$A$6:$A$3005,$A431,Ventas!$J$6:$J$3005,"&lt;&gt;Efectivo"))</f>
        <v/>
      </c>
      <c r="D431" s="15" t="str">
        <f t="shared" si="18"/>
        <v/>
      </c>
      <c r="E431" s="12"/>
      <c r="F431" s="15" t="str">
        <f>IF($A431="","",SUMIFS(Compras!$E$6:$E$1005,Compras!$A$6:$A$1005,$A431,Compras!$F$6:$F$1005,"Efectivo")+SUMIFS('Gastos Fijos'!$D$6:$D$1005,'Gastos Fijos'!$A$6:$A$1005,$A431,'Gastos Fijos'!$E$6:$E$1005,"Efectivo"))</f>
        <v/>
      </c>
      <c r="G431" s="15" t="str">
        <f t="shared" si="19"/>
        <v/>
      </c>
      <c r="H431" s="12"/>
      <c r="I431" s="8" t="str">
        <f t="shared" si="20"/>
        <v/>
      </c>
    </row>
    <row r="432" spans="1:9" x14ac:dyDescent="0.25">
      <c r="A432" s="16"/>
      <c r="B432" s="15" t="str">
        <f>IF($A432="","",SUMIFS(Ventas!$F$6:$F$3005,Ventas!$A$6:$A$3005,$A432,Ventas!$J$6:$J$3005,"Efectivo"))</f>
        <v/>
      </c>
      <c r="C432" s="15" t="str">
        <f>IF($A432="","",SUMIFS(Ventas!$F$6:$F$3005,Ventas!$A$6:$A$3005,$A432,Ventas!$J$6:$J$3005,"&lt;&gt;Efectivo"))</f>
        <v/>
      </c>
      <c r="D432" s="15" t="str">
        <f t="shared" si="18"/>
        <v/>
      </c>
      <c r="E432" s="12"/>
      <c r="F432" s="15" t="str">
        <f>IF($A432="","",SUMIFS(Compras!$E$6:$E$1005,Compras!$A$6:$A$1005,$A432,Compras!$F$6:$F$1005,"Efectivo")+SUMIFS('Gastos Fijos'!$D$6:$D$1005,'Gastos Fijos'!$A$6:$A$1005,$A432,'Gastos Fijos'!$E$6:$E$1005,"Efectivo"))</f>
        <v/>
      </c>
      <c r="G432" s="15" t="str">
        <f t="shared" si="19"/>
        <v/>
      </c>
      <c r="H432" s="12"/>
      <c r="I432" s="8" t="str">
        <f t="shared" si="20"/>
        <v/>
      </c>
    </row>
    <row r="433" spans="1:9" x14ac:dyDescent="0.25">
      <c r="A433" s="16"/>
      <c r="B433" s="15" t="str">
        <f>IF($A433="","",SUMIFS(Ventas!$F$6:$F$3005,Ventas!$A$6:$A$3005,$A433,Ventas!$J$6:$J$3005,"Efectivo"))</f>
        <v/>
      </c>
      <c r="C433" s="15" t="str">
        <f>IF($A433="","",SUMIFS(Ventas!$F$6:$F$3005,Ventas!$A$6:$A$3005,$A433,Ventas!$J$6:$J$3005,"&lt;&gt;Efectivo"))</f>
        <v/>
      </c>
      <c r="D433" s="15" t="str">
        <f t="shared" si="18"/>
        <v/>
      </c>
      <c r="E433" s="12"/>
      <c r="F433" s="15" t="str">
        <f>IF($A433="","",SUMIFS(Compras!$E$6:$E$1005,Compras!$A$6:$A$1005,$A433,Compras!$F$6:$F$1005,"Efectivo")+SUMIFS('Gastos Fijos'!$D$6:$D$1005,'Gastos Fijos'!$A$6:$A$1005,$A433,'Gastos Fijos'!$E$6:$E$1005,"Efectivo"))</f>
        <v/>
      </c>
      <c r="G433" s="15" t="str">
        <f t="shared" si="19"/>
        <v/>
      </c>
      <c r="H433" s="12"/>
      <c r="I433" s="8" t="str">
        <f t="shared" si="20"/>
        <v/>
      </c>
    </row>
    <row r="434" spans="1:9" x14ac:dyDescent="0.25">
      <c r="A434" s="16"/>
      <c r="B434" s="15" t="str">
        <f>IF($A434="","",SUMIFS(Ventas!$F$6:$F$3005,Ventas!$A$6:$A$3005,$A434,Ventas!$J$6:$J$3005,"Efectivo"))</f>
        <v/>
      </c>
      <c r="C434" s="15" t="str">
        <f>IF($A434="","",SUMIFS(Ventas!$F$6:$F$3005,Ventas!$A$6:$A$3005,$A434,Ventas!$J$6:$J$3005,"&lt;&gt;Efectivo"))</f>
        <v/>
      </c>
      <c r="D434" s="15" t="str">
        <f t="shared" si="18"/>
        <v/>
      </c>
      <c r="E434" s="12"/>
      <c r="F434" s="15" t="str">
        <f>IF($A434="","",SUMIFS(Compras!$E$6:$E$1005,Compras!$A$6:$A$1005,$A434,Compras!$F$6:$F$1005,"Efectivo")+SUMIFS('Gastos Fijos'!$D$6:$D$1005,'Gastos Fijos'!$A$6:$A$1005,$A434,'Gastos Fijos'!$E$6:$E$1005,"Efectivo"))</f>
        <v/>
      </c>
      <c r="G434" s="15" t="str">
        <f t="shared" si="19"/>
        <v/>
      </c>
      <c r="H434" s="12"/>
      <c r="I434" s="8" t="str">
        <f t="shared" si="20"/>
        <v/>
      </c>
    </row>
    <row r="435" spans="1:9" x14ac:dyDescent="0.25">
      <c r="A435" s="16"/>
      <c r="B435" s="15" t="str">
        <f>IF($A435="","",SUMIFS(Ventas!$F$6:$F$3005,Ventas!$A$6:$A$3005,$A435,Ventas!$J$6:$J$3005,"Efectivo"))</f>
        <v/>
      </c>
      <c r="C435" s="15" t="str">
        <f>IF($A435="","",SUMIFS(Ventas!$F$6:$F$3005,Ventas!$A$6:$A$3005,$A435,Ventas!$J$6:$J$3005,"&lt;&gt;Efectivo"))</f>
        <v/>
      </c>
      <c r="D435" s="15" t="str">
        <f t="shared" si="18"/>
        <v/>
      </c>
      <c r="E435" s="12"/>
      <c r="F435" s="15" t="str">
        <f>IF($A435="","",SUMIFS(Compras!$E$6:$E$1005,Compras!$A$6:$A$1005,$A435,Compras!$F$6:$F$1005,"Efectivo")+SUMIFS('Gastos Fijos'!$D$6:$D$1005,'Gastos Fijos'!$A$6:$A$1005,$A435,'Gastos Fijos'!$E$6:$E$1005,"Efectivo"))</f>
        <v/>
      </c>
      <c r="G435" s="15" t="str">
        <f t="shared" si="19"/>
        <v/>
      </c>
      <c r="H435" s="12"/>
      <c r="I435" s="8" t="str">
        <f t="shared" si="20"/>
        <v/>
      </c>
    </row>
    <row r="436" spans="1:9" x14ac:dyDescent="0.25">
      <c r="A436" s="16"/>
      <c r="B436" s="15" t="str">
        <f>IF($A436="","",SUMIFS(Ventas!$F$6:$F$3005,Ventas!$A$6:$A$3005,$A436,Ventas!$J$6:$J$3005,"Efectivo"))</f>
        <v/>
      </c>
      <c r="C436" s="15" t="str">
        <f>IF($A436="","",SUMIFS(Ventas!$F$6:$F$3005,Ventas!$A$6:$A$3005,$A436,Ventas!$J$6:$J$3005,"&lt;&gt;Efectivo"))</f>
        <v/>
      </c>
      <c r="D436" s="15" t="str">
        <f t="shared" si="18"/>
        <v/>
      </c>
      <c r="E436" s="12"/>
      <c r="F436" s="15" t="str">
        <f>IF($A436="","",SUMIFS(Compras!$E$6:$E$1005,Compras!$A$6:$A$1005,$A436,Compras!$F$6:$F$1005,"Efectivo")+SUMIFS('Gastos Fijos'!$D$6:$D$1005,'Gastos Fijos'!$A$6:$A$1005,$A436,'Gastos Fijos'!$E$6:$E$1005,"Efectivo"))</f>
        <v/>
      </c>
      <c r="G436" s="15" t="str">
        <f t="shared" si="19"/>
        <v/>
      </c>
      <c r="H436" s="12"/>
      <c r="I436" s="8" t="str">
        <f t="shared" si="20"/>
        <v/>
      </c>
    </row>
    <row r="437" spans="1:9" x14ac:dyDescent="0.25">
      <c r="A437" s="16"/>
      <c r="B437" s="15" t="str">
        <f>IF($A437="","",SUMIFS(Ventas!$F$6:$F$3005,Ventas!$A$6:$A$3005,$A437,Ventas!$J$6:$J$3005,"Efectivo"))</f>
        <v/>
      </c>
      <c r="C437" s="15" t="str">
        <f>IF($A437="","",SUMIFS(Ventas!$F$6:$F$3005,Ventas!$A$6:$A$3005,$A437,Ventas!$J$6:$J$3005,"&lt;&gt;Efectivo"))</f>
        <v/>
      </c>
      <c r="D437" s="15" t="str">
        <f t="shared" si="18"/>
        <v/>
      </c>
      <c r="E437" s="12"/>
      <c r="F437" s="15" t="str">
        <f>IF($A437="","",SUMIFS(Compras!$E$6:$E$1005,Compras!$A$6:$A$1005,$A437,Compras!$F$6:$F$1005,"Efectivo")+SUMIFS('Gastos Fijos'!$D$6:$D$1005,'Gastos Fijos'!$A$6:$A$1005,$A437,'Gastos Fijos'!$E$6:$E$1005,"Efectivo"))</f>
        <v/>
      </c>
      <c r="G437" s="15" t="str">
        <f t="shared" si="19"/>
        <v/>
      </c>
      <c r="H437" s="12"/>
      <c r="I437" s="8" t="str">
        <f t="shared" si="20"/>
        <v/>
      </c>
    </row>
    <row r="438" spans="1:9" x14ac:dyDescent="0.25">
      <c r="A438" s="16"/>
      <c r="B438" s="15" t="str">
        <f>IF($A438="","",SUMIFS(Ventas!$F$6:$F$3005,Ventas!$A$6:$A$3005,$A438,Ventas!$J$6:$J$3005,"Efectivo"))</f>
        <v/>
      </c>
      <c r="C438" s="15" t="str">
        <f>IF($A438="","",SUMIFS(Ventas!$F$6:$F$3005,Ventas!$A$6:$A$3005,$A438,Ventas!$J$6:$J$3005,"&lt;&gt;Efectivo"))</f>
        <v/>
      </c>
      <c r="D438" s="15" t="str">
        <f t="shared" si="18"/>
        <v/>
      </c>
      <c r="E438" s="12"/>
      <c r="F438" s="15" t="str">
        <f>IF($A438="","",SUMIFS(Compras!$E$6:$E$1005,Compras!$A$6:$A$1005,$A438,Compras!$F$6:$F$1005,"Efectivo")+SUMIFS('Gastos Fijos'!$D$6:$D$1005,'Gastos Fijos'!$A$6:$A$1005,$A438,'Gastos Fijos'!$E$6:$E$1005,"Efectivo"))</f>
        <v/>
      </c>
      <c r="G438" s="15" t="str">
        <f t="shared" si="19"/>
        <v/>
      </c>
      <c r="H438" s="12"/>
      <c r="I438" s="8" t="str">
        <f t="shared" si="20"/>
        <v/>
      </c>
    </row>
    <row r="439" spans="1:9" x14ac:dyDescent="0.25">
      <c r="A439" s="16"/>
      <c r="B439" s="15" t="str">
        <f>IF($A439="","",SUMIFS(Ventas!$F$6:$F$3005,Ventas!$A$6:$A$3005,$A439,Ventas!$J$6:$J$3005,"Efectivo"))</f>
        <v/>
      </c>
      <c r="C439" s="15" t="str">
        <f>IF($A439="","",SUMIFS(Ventas!$F$6:$F$3005,Ventas!$A$6:$A$3005,$A439,Ventas!$J$6:$J$3005,"&lt;&gt;Efectivo"))</f>
        <v/>
      </c>
      <c r="D439" s="15" t="str">
        <f t="shared" si="18"/>
        <v/>
      </c>
      <c r="E439" s="12"/>
      <c r="F439" s="15" t="str">
        <f>IF($A439="","",SUMIFS(Compras!$E$6:$E$1005,Compras!$A$6:$A$1005,$A439,Compras!$F$6:$F$1005,"Efectivo")+SUMIFS('Gastos Fijos'!$D$6:$D$1005,'Gastos Fijos'!$A$6:$A$1005,$A439,'Gastos Fijos'!$E$6:$E$1005,"Efectivo"))</f>
        <v/>
      </c>
      <c r="G439" s="15" t="str">
        <f t="shared" si="19"/>
        <v/>
      </c>
      <c r="H439" s="12"/>
      <c r="I439" s="8" t="str">
        <f t="shared" si="20"/>
        <v/>
      </c>
    </row>
    <row r="440" spans="1:9" x14ac:dyDescent="0.25">
      <c r="A440" s="16"/>
      <c r="B440" s="15" t="str">
        <f>IF($A440="","",SUMIFS(Ventas!$F$6:$F$3005,Ventas!$A$6:$A$3005,$A440,Ventas!$J$6:$J$3005,"Efectivo"))</f>
        <v/>
      </c>
      <c r="C440" s="15" t="str">
        <f>IF($A440="","",SUMIFS(Ventas!$F$6:$F$3005,Ventas!$A$6:$A$3005,$A440,Ventas!$J$6:$J$3005,"&lt;&gt;Efectivo"))</f>
        <v/>
      </c>
      <c r="D440" s="15" t="str">
        <f t="shared" si="18"/>
        <v/>
      </c>
      <c r="E440" s="12"/>
      <c r="F440" s="15" t="str">
        <f>IF($A440="","",SUMIFS(Compras!$E$6:$E$1005,Compras!$A$6:$A$1005,$A440,Compras!$F$6:$F$1005,"Efectivo")+SUMIFS('Gastos Fijos'!$D$6:$D$1005,'Gastos Fijos'!$A$6:$A$1005,$A440,'Gastos Fijos'!$E$6:$E$1005,"Efectivo"))</f>
        <v/>
      </c>
      <c r="G440" s="15" t="str">
        <f t="shared" si="19"/>
        <v/>
      </c>
      <c r="H440" s="12"/>
      <c r="I440" s="8" t="str">
        <f t="shared" si="20"/>
        <v/>
      </c>
    </row>
    <row r="441" spans="1:9" x14ac:dyDescent="0.25">
      <c r="A441" s="16"/>
      <c r="B441" s="15" t="str">
        <f>IF($A441="","",SUMIFS(Ventas!$F$6:$F$3005,Ventas!$A$6:$A$3005,$A441,Ventas!$J$6:$J$3005,"Efectivo"))</f>
        <v/>
      </c>
      <c r="C441" s="15" t="str">
        <f>IF($A441="","",SUMIFS(Ventas!$F$6:$F$3005,Ventas!$A$6:$A$3005,$A441,Ventas!$J$6:$J$3005,"&lt;&gt;Efectivo"))</f>
        <v/>
      </c>
      <c r="D441" s="15" t="str">
        <f t="shared" si="18"/>
        <v/>
      </c>
      <c r="E441" s="12"/>
      <c r="F441" s="15" t="str">
        <f>IF($A441="","",SUMIFS(Compras!$E$6:$E$1005,Compras!$A$6:$A$1005,$A441,Compras!$F$6:$F$1005,"Efectivo")+SUMIFS('Gastos Fijos'!$D$6:$D$1005,'Gastos Fijos'!$A$6:$A$1005,$A441,'Gastos Fijos'!$E$6:$E$1005,"Efectivo"))</f>
        <v/>
      </c>
      <c r="G441" s="15" t="str">
        <f t="shared" si="19"/>
        <v/>
      </c>
      <c r="H441" s="12"/>
      <c r="I441" s="8" t="str">
        <f t="shared" si="20"/>
        <v/>
      </c>
    </row>
    <row r="442" spans="1:9" x14ac:dyDescent="0.25">
      <c r="A442" s="16"/>
      <c r="B442" s="15" t="str">
        <f>IF($A442="","",SUMIFS(Ventas!$F$6:$F$3005,Ventas!$A$6:$A$3005,$A442,Ventas!$J$6:$J$3005,"Efectivo"))</f>
        <v/>
      </c>
      <c r="C442" s="15" t="str">
        <f>IF($A442="","",SUMIFS(Ventas!$F$6:$F$3005,Ventas!$A$6:$A$3005,$A442,Ventas!$J$6:$J$3005,"&lt;&gt;Efectivo"))</f>
        <v/>
      </c>
      <c r="D442" s="15" t="str">
        <f t="shared" si="18"/>
        <v/>
      </c>
      <c r="E442" s="12"/>
      <c r="F442" s="15" t="str">
        <f>IF($A442="","",SUMIFS(Compras!$E$6:$E$1005,Compras!$A$6:$A$1005,$A442,Compras!$F$6:$F$1005,"Efectivo")+SUMIFS('Gastos Fijos'!$D$6:$D$1005,'Gastos Fijos'!$A$6:$A$1005,$A442,'Gastos Fijos'!$E$6:$E$1005,"Efectivo"))</f>
        <v/>
      </c>
      <c r="G442" s="15" t="str">
        <f t="shared" si="19"/>
        <v/>
      </c>
      <c r="H442" s="12"/>
      <c r="I442" s="8" t="str">
        <f t="shared" si="20"/>
        <v/>
      </c>
    </row>
    <row r="443" spans="1:9" x14ac:dyDescent="0.25">
      <c r="A443" s="16"/>
      <c r="B443" s="15" t="str">
        <f>IF($A443="","",SUMIFS(Ventas!$F$6:$F$3005,Ventas!$A$6:$A$3005,$A443,Ventas!$J$6:$J$3005,"Efectivo"))</f>
        <v/>
      </c>
      <c r="C443" s="15" t="str">
        <f>IF($A443="","",SUMIFS(Ventas!$F$6:$F$3005,Ventas!$A$6:$A$3005,$A443,Ventas!$J$6:$J$3005,"&lt;&gt;Efectivo"))</f>
        <v/>
      </c>
      <c r="D443" s="15" t="str">
        <f t="shared" si="18"/>
        <v/>
      </c>
      <c r="E443" s="12"/>
      <c r="F443" s="15" t="str">
        <f>IF($A443="","",SUMIFS(Compras!$E$6:$E$1005,Compras!$A$6:$A$1005,$A443,Compras!$F$6:$F$1005,"Efectivo")+SUMIFS('Gastos Fijos'!$D$6:$D$1005,'Gastos Fijos'!$A$6:$A$1005,$A443,'Gastos Fijos'!$E$6:$E$1005,"Efectivo"))</f>
        <v/>
      </c>
      <c r="G443" s="15" t="str">
        <f t="shared" si="19"/>
        <v/>
      </c>
      <c r="H443" s="12"/>
      <c r="I443" s="8" t="str">
        <f t="shared" si="20"/>
        <v/>
      </c>
    </row>
    <row r="444" spans="1:9" x14ac:dyDescent="0.25">
      <c r="A444" s="16"/>
      <c r="B444" s="15" t="str">
        <f>IF($A444="","",SUMIFS(Ventas!$F$6:$F$3005,Ventas!$A$6:$A$3005,$A444,Ventas!$J$6:$J$3005,"Efectivo"))</f>
        <v/>
      </c>
      <c r="C444" s="15" t="str">
        <f>IF($A444="","",SUMIFS(Ventas!$F$6:$F$3005,Ventas!$A$6:$A$3005,$A444,Ventas!$J$6:$J$3005,"&lt;&gt;Efectivo"))</f>
        <v/>
      </c>
      <c r="D444" s="15" t="str">
        <f t="shared" si="18"/>
        <v/>
      </c>
      <c r="E444" s="12"/>
      <c r="F444" s="15" t="str">
        <f>IF($A444="","",SUMIFS(Compras!$E$6:$E$1005,Compras!$A$6:$A$1005,$A444,Compras!$F$6:$F$1005,"Efectivo")+SUMIFS('Gastos Fijos'!$D$6:$D$1005,'Gastos Fijos'!$A$6:$A$1005,$A444,'Gastos Fijos'!$E$6:$E$1005,"Efectivo"))</f>
        <v/>
      </c>
      <c r="G444" s="15" t="str">
        <f t="shared" si="19"/>
        <v/>
      </c>
      <c r="H444" s="12"/>
      <c r="I444" s="8" t="str">
        <f t="shared" si="20"/>
        <v/>
      </c>
    </row>
    <row r="445" spans="1:9" x14ac:dyDescent="0.25">
      <c r="A445" s="16"/>
      <c r="B445" s="15" t="str">
        <f>IF($A445="","",SUMIFS(Ventas!$F$6:$F$3005,Ventas!$A$6:$A$3005,$A445,Ventas!$J$6:$J$3005,"Efectivo"))</f>
        <v/>
      </c>
      <c r="C445" s="15" t="str">
        <f>IF($A445="","",SUMIFS(Ventas!$F$6:$F$3005,Ventas!$A$6:$A$3005,$A445,Ventas!$J$6:$J$3005,"&lt;&gt;Efectivo"))</f>
        <v/>
      </c>
      <c r="D445" s="15" t="str">
        <f t="shared" si="18"/>
        <v/>
      </c>
      <c r="E445" s="12"/>
      <c r="F445" s="15" t="str">
        <f>IF($A445="","",SUMIFS(Compras!$E$6:$E$1005,Compras!$A$6:$A$1005,$A445,Compras!$F$6:$F$1005,"Efectivo")+SUMIFS('Gastos Fijos'!$D$6:$D$1005,'Gastos Fijos'!$A$6:$A$1005,$A445,'Gastos Fijos'!$E$6:$E$1005,"Efectivo"))</f>
        <v/>
      </c>
      <c r="G445" s="15" t="str">
        <f t="shared" si="19"/>
        <v/>
      </c>
      <c r="H445" s="12"/>
      <c r="I445" s="8" t="str">
        <f t="shared" si="20"/>
        <v/>
      </c>
    </row>
    <row r="446" spans="1:9" x14ac:dyDescent="0.25">
      <c r="A446" s="16"/>
      <c r="B446" s="15" t="str">
        <f>IF($A446="","",SUMIFS(Ventas!$F$6:$F$3005,Ventas!$A$6:$A$3005,$A446,Ventas!$J$6:$J$3005,"Efectivo"))</f>
        <v/>
      </c>
      <c r="C446" s="15" t="str">
        <f>IF($A446="","",SUMIFS(Ventas!$F$6:$F$3005,Ventas!$A$6:$A$3005,$A446,Ventas!$J$6:$J$3005,"&lt;&gt;Efectivo"))</f>
        <v/>
      </c>
      <c r="D446" s="15" t="str">
        <f t="shared" si="18"/>
        <v/>
      </c>
      <c r="E446" s="12"/>
      <c r="F446" s="15" t="str">
        <f>IF($A446="","",SUMIFS(Compras!$E$6:$E$1005,Compras!$A$6:$A$1005,$A446,Compras!$F$6:$F$1005,"Efectivo")+SUMIFS('Gastos Fijos'!$D$6:$D$1005,'Gastos Fijos'!$A$6:$A$1005,$A446,'Gastos Fijos'!$E$6:$E$1005,"Efectivo"))</f>
        <v/>
      </c>
      <c r="G446" s="15" t="str">
        <f t="shared" si="19"/>
        <v/>
      </c>
      <c r="H446" s="12"/>
      <c r="I446" s="8" t="str">
        <f t="shared" si="20"/>
        <v/>
      </c>
    </row>
    <row r="447" spans="1:9" x14ac:dyDescent="0.25">
      <c r="A447" s="16"/>
      <c r="B447" s="15" t="str">
        <f>IF($A447="","",SUMIFS(Ventas!$F$6:$F$3005,Ventas!$A$6:$A$3005,$A447,Ventas!$J$6:$J$3005,"Efectivo"))</f>
        <v/>
      </c>
      <c r="C447" s="15" t="str">
        <f>IF($A447="","",SUMIFS(Ventas!$F$6:$F$3005,Ventas!$A$6:$A$3005,$A447,Ventas!$J$6:$J$3005,"&lt;&gt;Efectivo"))</f>
        <v/>
      </c>
      <c r="D447" s="15" t="str">
        <f t="shared" si="18"/>
        <v/>
      </c>
      <c r="E447" s="12"/>
      <c r="F447" s="15" t="str">
        <f>IF($A447="","",SUMIFS(Compras!$E$6:$E$1005,Compras!$A$6:$A$1005,$A447,Compras!$F$6:$F$1005,"Efectivo")+SUMIFS('Gastos Fijos'!$D$6:$D$1005,'Gastos Fijos'!$A$6:$A$1005,$A447,'Gastos Fijos'!$E$6:$E$1005,"Efectivo"))</f>
        <v/>
      </c>
      <c r="G447" s="15" t="str">
        <f t="shared" si="19"/>
        <v/>
      </c>
      <c r="H447" s="12"/>
      <c r="I447" s="8" t="str">
        <f t="shared" si="20"/>
        <v/>
      </c>
    </row>
    <row r="448" spans="1:9" x14ac:dyDescent="0.25">
      <c r="A448" s="16"/>
      <c r="B448" s="15" t="str">
        <f>IF($A448="","",SUMIFS(Ventas!$F$6:$F$3005,Ventas!$A$6:$A$3005,$A448,Ventas!$J$6:$J$3005,"Efectivo"))</f>
        <v/>
      </c>
      <c r="C448" s="15" t="str">
        <f>IF($A448="","",SUMIFS(Ventas!$F$6:$F$3005,Ventas!$A$6:$A$3005,$A448,Ventas!$J$6:$J$3005,"&lt;&gt;Efectivo"))</f>
        <v/>
      </c>
      <c r="D448" s="15" t="str">
        <f t="shared" si="18"/>
        <v/>
      </c>
      <c r="E448" s="12"/>
      <c r="F448" s="15" t="str">
        <f>IF($A448="","",SUMIFS(Compras!$E$6:$E$1005,Compras!$A$6:$A$1005,$A448,Compras!$F$6:$F$1005,"Efectivo")+SUMIFS('Gastos Fijos'!$D$6:$D$1005,'Gastos Fijos'!$A$6:$A$1005,$A448,'Gastos Fijos'!$E$6:$E$1005,"Efectivo"))</f>
        <v/>
      </c>
      <c r="G448" s="15" t="str">
        <f t="shared" si="19"/>
        <v/>
      </c>
      <c r="H448" s="12"/>
      <c r="I448" s="8" t="str">
        <f t="shared" si="20"/>
        <v/>
      </c>
    </row>
    <row r="449" spans="1:9" x14ac:dyDescent="0.25">
      <c r="A449" s="16"/>
      <c r="B449" s="15" t="str">
        <f>IF($A449="","",SUMIFS(Ventas!$F$6:$F$3005,Ventas!$A$6:$A$3005,$A449,Ventas!$J$6:$J$3005,"Efectivo"))</f>
        <v/>
      </c>
      <c r="C449" s="15" t="str">
        <f>IF($A449="","",SUMIFS(Ventas!$F$6:$F$3005,Ventas!$A$6:$A$3005,$A449,Ventas!$J$6:$J$3005,"&lt;&gt;Efectivo"))</f>
        <v/>
      </c>
      <c r="D449" s="15" t="str">
        <f t="shared" si="18"/>
        <v/>
      </c>
      <c r="E449" s="12"/>
      <c r="F449" s="15" t="str">
        <f>IF($A449="","",SUMIFS(Compras!$E$6:$E$1005,Compras!$A$6:$A$1005,$A449,Compras!$F$6:$F$1005,"Efectivo")+SUMIFS('Gastos Fijos'!$D$6:$D$1005,'Gastos Fijos'!$A$6:$A$1005,$A449,'Gastos Fijos'!$E$6:$E$1005,"Efectivo"))</f>
        <v/>
      </c>
      <c r="G449" s="15" t="str">
        <f t="shared" si="19"/>
        <v/>
      </c>
      <c r="H449" s="12"/>
      <c r="I449" s="8" t="str">
        <f t="shared" si="20"/>
        <v/>
      </c>
    </row>
    <row r="450" spans="1:9" x14ac:dyDescent="0.25">
      <c r="A450" s="16"/>
      <c r="B450" s="15" t="str">
        <f>IF($A450="","",SUMIFS(Ventas!$F$6:$F$3005,Ventas!$A$6:$A$3005,$A450,Ventas!$J$6:$J$3005,"Efectivo"))</f>
        <v/>
      </c>
      <c r="C450" s="15" t="str">
        <f>IF($A450="","",SUMIFS(Ventas!$F$6:$F$3005,Ventas!$A$6:$A$3005,$A450,Ventas!$J$6:$J$3005,"&lt;&gt;Efectivo"))</f>
        <v/>
      </c>
      <c r="D450" s="15" t="str">
        <f t="shared" si="18"/>
        <v/>
      </c>
      <c r="E450" s="12"/>
      <c r="F450" s="15" t="str">
        <f>IF($A450="","",SUMIFS(Compras!$E$6:$E$1005,Compras!$A$6:$A$1005,$A450,Compras!$F$6:$F$1005,"Efectivo")+SUMIFS('Gastos Fijos'!$D$6:$D$1005,'Gastos Fijos'!$A$6:$A$1005,$A450,'Gastos Fijos'!$E$6:$E$1005,"Efectivo"))</f>
        <v/>
      </c>
      <c r="G450" s="15" t="str">
        <f t="shared" si="19"/>
        <v/>
      </c>
      <c r="H450" s="12"/>
      <c r="I450" s="8" t="str">
        <f t="shared" si="20"/>
        <v/>
      </c>
    </row>
    <row r="451" spans="1:9" x14ac:dyDescent="0.25">
      <c r="A451" s="16"/>
      <c r="B451" s="15" t="str">
        <f>IF($A451="","",SUMIFS(Ventas!$F$6:$F$3005,Ventas!$A$6:$A$3005,$A451,Ventas!$J$6:$J$3005,"Efectivo"))</f>
        <v/>
      </c>
      <c r="C451" s="15" t="str">
        <f>IF($A451="","",SUMIFS(Ventas!$F$6:$F$3005,Ventas!$A$6:$A$3005,$A451,Ventas!$J$6:$J$3005,"&lt;&gt;Efectivo"))</f>
        <v/>
      </c>
      <c r="D451" s="15" t="str">
        <f t="shared" si="18"/>
        <v/>
      </c>
      <c r="E451" s="12"/>
      <c r="F451" s="15" t="str">
        <f>IF($A451="","",SUMIFS(Compras!$E$6:$E$1005,Compras!$A$6:$A$1005,$A451,Compras!$F$6:$F$1005,"Efectivo")+SUMIFS('Gastos Fijos'!$D$6:$D$1005,'Gastos Fijos'!$A$6:$A$1005,$A451,'Gastos Fijos'!$E$6:$E$1005,"Efectivo"))</f>
        <v/>
      </c>
      <c r="G451" s="15" t="str">
        <f t="shared" si="19"/>
        <v/>
      </c>
      <c r="H451" s="12"/>
      <c r="I451" s="8" t="str">
        <f t="shared" si="20"/>
        <v/>
      </c>
    </row>
    <row r="452" spans="1:9" x14ac:dyDescent="0.25">
      <c r="A452" s="16"/>
      <c r="B452" s="15" t="str">
        <f>IF($A452="","",SUMIFS(Ventas!$F$6:$F$3005,Ventas!$A$6:$A$3005,$A452,Ventas!$J$6:$J$3005,"Efectivo"))</f>
        <v/>
      </c>
      <c r="C452" s="15" t="str">
        <f>IF($A452="","",SUMIFS(Ventas!$F$6:$F$3005,Ventas!$A$6:$A$3005,$A452,Ventas!$J$6:$J$3005,"&lt;&gt;Efectivo"))</f>
        <v/>
      </c>
      <c r="D452" s="15" t="str">
        <f t="shared" si="18"/>
        <v/>
      </c>
      <c r="E452" s="12"/>
      <c r="F452" s="15" t="str">
        <f>IF($A452="","",SUMIFS(Compras!$E$6:$E$1005,Compras!$A$6:$A$1005,$A452,Compras!$F$6:$F$1005,"Efectivo")+SUMIFS('Gastos Fijos'!$D$6:$D$1005,'Gastos Fijos'!$A$6:$A$1005,$A452,'Gastos Fijos'!$E$6:$E$1005,"Efectivo"))</f>
        <v/>
      </c>
      <c r="G452" s="15" t="str">
        <f t="shared" si="19"/>
        <v/>
      </c>
      <c r="H452" s="12"/>
      <c r="I452" s="8" t="str">
        <f t="shared" si="20"/>
        <v/>
      </c>
    </row>
    <row r="453" spans="1:9" x14ac:dyDescent="0.25">
      <c r="A453" s="16"/>
      <c r="B453" s="15" t="str">
        <f>IF($A453="","",SUMIFS(Ventas!$F$6:$F$3005,Ventas!$A$6:$A$3005,$A453,Ventas!$J$6:$J$3005,"Efectivo"))</f>
        <v/>
      </c>
      <c r="C453" s="15" t="str">
        <f>IF($A453="","",SUMIFS(Ventas!$F$6:$F$3005,Ventas!$A$6:$A$3005,$A453,Ventas!$J$6:$J$3005,"&lt;&gt;Efectivo"))</f>
        <v/>
      </c>
      <c r="D453" s="15" t="str">
        <f t="shared" si="18"/>
        <v/>
      </c>
      <c r="E453" s="12"/>
      <c r="F453" s="15" t="str">
        <f>IF($A453="","",SUMIFS(Compras!$E$6:$E$1005,Compras!$A$6:$A$1005,$A453,Compras!$F$6:$F$1005,"Efectivo")+SUMIFS('Gastos Fijos'!$D$6:$D$1005,'Gastos Fijos'!$A$6:$A$1005,$A453,'Gastos Fijos'!$E$6:$E$1005,"Efectivo"))</f>
        <v/>
      </c>
      <c r="G453" s="15" t="str">
        <f t="shared" si="19"/>
        <v/>
      </c>
      <c r="H453" s="12"/>
      <c r="I453" s="8" t="str">
        <f t="shared" si="20"/>
        <v/>
      </c>
    </row>
    <row r="454" spans="1:9" x14ac:dyDescent="0.25">
      <c r="A454" s="16"/>
      <c r="B454" s="15" t="str">
        <f>IF($A454="","",SUMIFS(Ventas!$F$6:$F$3005,Ventas!$A$6:$A$3005,$A454,Ventas!$J$6:$J$3005,"Efectivo"))</f>
        <v/>
      </c>
      <c r="C454" s="15" t="str">
        <f>IF($A454="","",SUMIFS(Ventas!$F$6:$F$3005,Ventas!$A$6:$A$3005,$A454,Ventas!$J$6:$J$3005,"&lt;&gt;Efectivo"))</f>
        <v/>
      </c>
      <c r="D454" s="15" t="str">
        <f t="shared" ref="D454:D517" si="21">IF($A454="","",$B454+$C454)</f>
        <v/>
      </c>
      <c r="E454" s="12"/>
      <c r="F454" s="15" t="str">
        <f>IF($A454="","",SUMIFS(Compras!$E$6:$E$1005,Compras!$A$6:$A$1005,$A454,Compras!$F$6:$F$1005,"Efectivo")+SUMIFS('Gastos Fijos'!$D$6:$D$1005,'Gastos Fijos'!$A$6:$A$1005,$A454,'Gastos Fijos'!$E$6:$E$1005,"Efectivo"))</f>
        <v/>
      </c>
      <c r="G454" s="15" t="str">
        <f t="shared" ref="G454:G517" si="22">IF($A454="","",$E454+$B454-$F454)</f>
        <v/>
      </c>
      <c r="H454" s="12"/>
      <c r="I454" s="8" t="str">
        <f t="shared" ref="I454:I517" si="23">IF(OR($A454="",$H454=""),"",$H454-$G454)</f>
        <v/>
      </c>
    </row>
    <row r="455" spans="1:9" x14ac:dyDescent="0.25">
      <c r="A455" s="16"/>
      <c r="B455" s="15" t="str">
        <f>IF($A455="","",SUMIFS(Ventas!$F$6:$F$3005,Ventas!$A$6:$A$3005,$A455,Ventas!$J$6:$J$3005,"Efectivo"))</f>
        <v/>
      </c>
      <c r="C455" s="15" t="str">
        <f>IF($A455="","",SUMIFS(Ventas!$F$6:$F$3005,Ventas!$A$6:$A$3005,$A455,Ventas!$J$6:$J$3005,"&lt;&gt;Efectivo"))</f>
        <v/>
      </c>
      <c r="D455" s="15" t="str">
        <f t="shared" si="21"/>
        <v/>
      </c>
      <c r="E455" s="12"/>
      <c r="F455" s="15" t="str">
        <f>IF($A455="","",SUMIFS(Compras!$E$6:$E$1005,Compras!$A$6:$A$1005,$A455,Compras!$F$6:$F$1005,"Efectivo")+SUMIFS('Gastos Fijos'!$D$6:$D$1005,'Gastos Fijos'!$A$6:$A$1005,$A455,'Gastos Fijos'!$E$6:$E$1005,"Efectivo"))</f>
        <v/>
      </c>
      <c r="G455" s="15" t="str">
        <f t="shared" si="22"/>
        <v/>
      </c>
      <c r="H455" s="12"/>
      <c r="I455" s="8" t="str">
        <f t="shared" si="23"/>
        <v/>
      </c>
    </row>
    <row r="456" spans="1:9" x14ac:dyDescent="0.25">
      <c r="A456" s="16"/>
      <c r="B456" s="15" t="str">
        <f>IF($A456="","",SUMIFS(Ventas!$F$6:$F$3005,Ventas!$A$6:$A$3005,$A456,Ventas!$J$6:$J$3005,"Efectivo"))</f>
        <v/>
      </c>
      <c r="C456" s="15" t="str">
        <f>IF($A456="","",SUMIFS(Ventas!$F$6:$F$3005,Ventas!$A$6:$A$3005,$A456,Ventas!$J$6:$J$3005,"&lt;&gt;Efectivo"))</f>
        <v/>
      </c>
      <c r="D456" s="15" t="str">
        <f t="shared" si="21"/>
        <v/>
      </c>
      <c r="E456" s="12"/>
      <c r="F456" s="15" t="str">
        <f>IF($A456="","",SUMIFS(Compras!$E$6:$E$1005,Compras!$A$6:$A$1005,$A456,Compras!$F$6:$F$1005,"Efectivo")+SUMIFS('Gastos Fijos'!$D$6:$D$1005,'Gastos Fijos'!$A$6:$A$1005,$A456,'Gastos Fijos'!$E$6:$E$1005,"Efectivo"))</f>
        <v/>
      </c>
      <c r="G456" s="15" t="str">
        <f t="shared" si="22"/>
        <v/>
      </c>
      <c r="H456" s="12"/>
      <c r="I456" s="8" t="str">
        <f t="shared" si="23"/>
        <v/>
      </c>
    </row>
    <row r="457" spans="1:9" x14ac:dyDescent="0.25">
      <c r="A457" s="16"/>
      <c r="B457" s="15" t="str">
        <f>IF($A457="","",SUMIFS(Ventas!$F$6:$F$3005,Ventas!$A$6:$A$3005,$A457,Ventas!$J$6:$J$3005,"Efectivo"))</f>
        <v/>
      </c>
      <c r="C457" s="15" t="str">
        <f>IF($A457="","",SUMIFS(Ventas!$F$6:$F$3005,Ventas!$A$6:$A$3005,$A457,Ventas!$J$6:$J$3005,"&lt;&gt;Efectivo"))</f>
        <v/>
      </c>
      <c r="D457" s="15" t="str">
        <f t="shared" si="21"/>
        <v/>
      </c>
      <c r="E457" s="12"/>
      <c r="F457" s="15" t="str">
        <f>IF($A457="","",SUMIFS(Compras!$E$6:$E$1005,Compras!$A$6:$A$1005,$A457,Compras!$F$6:$F$1005,"Efectivo")+SUMIFS('Gastos Fijos'!$D$6:$D$1005,'Gastos Fijos'!$A$6:$A$1005,$A457,'Gastos Fijos'!$E$6:$E$1005,"Efectivo"))</f>
        <v/>
      </c>
      <c r="G457" s="15" t="str">
        <f t="shared" si="22"/>
        <v/>
      </c>
      <c r="H457" s="12"/>
      <c r="I457" s="8" t="str">
        <f t="shared" si="23"/>
        <v/>
      </c>
    </row>
    <row r="458" spans="1:9" x14ac:dyDescent="0.25">
      <c r="A458" s="16"/>
      <c r="B458" s="15" t="str">
        <f>IF($A458="","",SUMIFS(Ventas!$F$6:$F$3005,Ventas!$A$6:$A$3005,$A458,Ventas!$J$6:$J$3005,"Efectivo"))</f>
        <v/>
      </c>
      <c r="C458" s="15" t="str">
        <f>IF($A458="","",SUMIFS(Ventas!$F$6:$F$3005,Ventas!$A$6:$A$3005,$A458,Ventas!$J$6:$J$3005,"&lt;&gt;Efectivo"))</f>
        <v/>
      </c>
      <c r="D458" s="15" t="str">
        <f t="shared" si="21"/>
        <v/>
      </c>
      <c r="E458" s="12"/>
      <c r="F458" s="15" t="str">
        <f>IF($A458="","",SUMIFS(Compras!$E$6:$E$1005,Compras!$A$6:$A$1005,$A458,Compras!$F$6:$F$1005,"Efectivo")+SUMIFS('Gastos Fijos'!$D$6:$D$1005,'Gastos Fijos'!$A$6:$A$1005,$A458,'Gastos Fijos'!$E$6:$E$1005,"Efectivo"))</f>
        <v/>
      </c>
      <c r="G458" s="15" t="str">
        <f t="shared" si="22"/>
        <v/>
      </c>
      <c r="H458" s="12"/>
      <c r="I458" s="8" t="str">
        <f t="shared" si="23"/>
        <v/>
      </c>
    </row>
    <row r="459" spans="1:9" x14ac:dyDescent="0.25">
      <c r="A459" s="16"/>
      <c r="B459" s="15" t="str">
        <f>IF($A459="","",SUMIFS(Ventas!$F$6:$F$3005,Ventas!$A$6:$A$3005,$A459,Ventas!$J$6:$J$3005,"Efectivo"))</f>
        <v/>
      </c>
      <c r="C459" s="15" t="str">
        <f>IF($A459="","",SUMIFS(Ventas!$F$6:$F$3005,Ventas!$A$6:$A$3005,$A459,Ventas!$J$6:$J$3005,"&lt;&gt;Efectivo"))</f>
        <v/>
      </c>
      <c r="D459" s="15" t="str">
        <f t="shared" si="21"/>
        <v/>
      </c>
      <c r="E459" s="12"/>
      <c r="F459" s="15" t="str">
        <f>IF($A459="","",SUMIFS(Compras!$E$6:$E$1005,Compras!$A$6:$A$1005,$A459,Compras!$F$6:$F$1005,"Efectivo")+SUMIFS('Gastos Fijos'!$D$6:$D$1005,'Gastos Fijos'!$A$6:$A$1005,$A459,'Gastos Fijos'!$E$6:$E$1005,"Efectivo"))</f>
        <v/>
      </c>
      <c r="G459" s="15" t="str">
        <f t="shared" si="22"/>
        <v/>
      </c>
      <c r="H459" s="12"/>
      <c r="I459" s="8" t="str">
        <f t="shared" si="23"/>
        <v/>
      </c>
    </row>
    <row r="460" spans="1:9" x14ac:dyDescent="0.25">
      <c r="A460" s="16"/>
      <c r="B460" s="15" t="str">
        <f>IF($A460="","",SUMIFS(Ventas!$F$6:$F$3005,Ventas!$A$6:$A$3005,$A460,Ventas!$J$6:$J$3005,"Efectivo"))</f>
        <v/>
      </c>
      <c r="C460" s="15" t="str">
        <f>IF($A460="","",SUMIFS(Ventas!$F$6:$F$3005,Ventas!$A$6:$A$3005,$A460,Ventas!$J$6:$J$3005,"&lt;&gt;Efectivo"))</f>
        <v/>
      </c>
      <c r="D460" s="15" t="str">
        <f t="shared" si="21"/>
        <v/>
      </c>
      <c r="E460" s="12"/>
      <c r="F460" s="15" t="str">
        <f>IF($A460="","",SUMIFS(Compras!$E$6:$E$1005,Compras!$A$6:$A$1005,$A460,Compras!$F$6:$F$1005,"Efectivo")+SUMIFS('Gastos Fijos'!$D$6:$D$1005,'Gastos Fijos'!$A$6:$A$1005,$A460,'Gastos Fijos'!$E$6:$E$1005,"Efectivo"))</f>
        <v/>
      </c>
      <c r="G460" s="15" t="str">
        <f t="shared" si="22"/>
        <v/>
      </c>
      <c r="H460" s="12"/>
      <c r="I460" s="8" t="str">
        <f t="shared" si="23"/>
        <v/>
      </c>
    </row>
    <row r="461" spans="1:9" x14ac:dyDescent="0.25">
      <c r="A461" s="16"/>
      <c r="B461" s="15" t="str">
        <f>IF($A461="","",SUMIFS(Ventas!$F$6:$F$3005,Ventas!$A$6:$A$3005,$A461,Ventas!$J$6:$J$3005,"Efectivo"))</f>
        <v/>
      </c>
      <c r="C461" s="15" t="str">
        <f>IF($A461="","",SUMIFS(Ventas!$F$6:$F$3005,Ventas!$A$6:$A$3005,$A461,Ventas!$J$6:$J$3005,"&lt;&gt;Efectivo"))</f>
        <v/>
      </c>
      <c r="D461" s="15" t="str">
        <f t="shared" si="21"/>
        <v/>
      </c>
      <c r="E461" s="12"/>
      <c r="F461" s="15" t="str">
        <f>IF($A461="","",SUMIFS(Compras!$E$6:$E$1005,Compras!$A$6:$A$1005,$A461,Compras!$F$6:$F$1005,"Efectivo")+SUMIFS('Gastos Fijos'!$D$6:$D$1005,'Gastos Fijos'!$A$6:$A$1005,$A461,'Gastos Fijos'!$E$6:$E$1005,"Efectivo"))</f>
        <v/>
      </c>
      <c r="G461" s="15" t="str">
        <f t="shared" si="22"/>
        <v/>
      </c>
      <c r="H461" s="12"/>
      <c r="I461" s="8" t="str">
        <f t="shared" si="23"/>
        <v/>
      </c>
    </row>
    <row r="462" spans="1:9" x14ac:dyDescent="0.25">
      <c r="A462" s="16"/>
      <c r="B462" s="15" t="str">
        <f>IF($A462="","",SUMIFS(Ventas!$F$6:$F$3005,Ventas!$A$6:$A$3005,$A462,Ventas!$J$6:$J$3005,"Efectivo"))</f>
        <v/>
      </c>
      <c r="C462" s="15" t="str">
        <f>IF($A462="","",SUMIFS(Ventas!$F$6:$F$3005,Ventas!$A$6:$A$3005,$A462,Ventas!$J$6:$J$3005,"&lt;&gt;Efectivo"))</f>
        <v/>
      </c>
      <c r="D462" s="15" t="str">
        <f t="shared" si="21"/>
        <v/>
      </c>
      <c r="E462" s="12"/>
      <c r="F462" s="15" t="str">
        <f>IF($A462="","",SUMIFS(Compras!$E$6:$E$1005,Compras!$A$6:$A$1005,$A462,Compras!$F$6:$F$1005,"Efectivo")+SUMIFS('Gastos Fijos'!$D$6:$D$1005,'Gastos Fijos'!$A$6:$A$1005,$A462,'Gastos Fijos'!$E$6:$E$1005,"Efectivo"))</f>
        <v/>
      </c>
      <c r="G462" s="15" t="str">
        <f t="shared" si="22"/>
        <v/>
      </c>
      <c r="H462" s="12"/>
      <c r="I462" s="8" t="str">
        <f t="shared" si="23"/>
        <v/>
      </c>
    </row>
    <row r="463" spans="1:9" x14ac:dyDescent="0.25">
      <c r="A463" s="16"/>
      <c r="B463" s="15" t="str">
        <f>IF($A463="","",SUMIFS(Ventas!$F$6:$F$3005,Ventas!$A$6:$A$3005,$A463,Ventas!$J$6:$J$3005,"Efectivo"))</f>
        <v/>
      </c>
      <c r="C463" s="15" t="str">
        <f>IF($A463="","",SUMIFS(Ventas!$F$6:$F$3005,Ventas!$A$6:$A$3005,$A463,Ventas!$J$6:$J$3005,"&lt;&gt;Efectivo"))</f>
        <v/>
      </c>
      <c r="D463" s="15" t="str">
        <f t="shared" si="21"/>
        <v/>
      </c>
      <c r="E463" s="12"/>
      <c r="F463" s="15" t="str">
        <f>IF($A463="","",SUMIFS(Compras!$E$6:$E$1005,Compras!$A$6:$A$1005,$A463,Compras!$F$6:$F$1005,"Efectivo")+SUMIFS('Gastos Fijos'!$D$6:$D$1005,'Gastos Fijos'!$A$6:$A$1005,$A463,'Gastos Fijos'!$E$6:$E$1005,"Efectivo"))</f>
        <v/>
      </c>
      <c r="G463" s="15" t="str">
        <f t="shared" si="22"/>
        <v/>
      </c>
      <c r="H463" s="12"/>
      <c r="I463" s="8" t="str">
        <f t="shared" si="23"/>
        <v/>
      </c>
    </row>
    <row r="464" spans="1:9" x14ac:dyDescent="0.25">
      <c r="A464" s="16"/>
      <c r="B464" s="15" t="str">
        <f>IF($A464="","",SUMIFS(Ventas!$F$6:$F$3005,Ventas!$A$6:$A$3005,$A464,Ventas!$J$6:$J$3005,"Efectivo"))</f>
        <v/>
      </c>
      <c r="C464" s="15" t="str">
        <f>IF($A464="","",SUMIFS(Ventas!$F$6:$F$3005,Ventas!$A$6:$A$3005,$A464,Ventas!$J$6:$J$3005,"&lt;&gt;Efectivo"))</f>
        <v/>
      </c>
      <c r="D464" s="15" t="str">
        <f t="shared" si="21"/>
        <v/>
      </c>
      <c r="E464" s="12"/>
      <c r="F464" s="15" t="str">
        <f>IF($A464="","",SUMIFS(Compras!$E$6:$E$1005,Compras!$A$6:$A$1005,$A464,Compras!$F$6:$F$1005,"Efectivo")+SUMIFS('Gastos Fijos'!$D$6:$D$1005,'Gastos Fijos'!$A$6:$A$1005,$A464,'Gastos Fijos'!$E$6:$E$1005,"Efectivo"))</f>
        <v/>
      </c>
      <c r="G464" s="15" t="str">
        <f t="shared" si="22"/>
        <v/>
      </c>
      <c r="H464" s="12"/>
      <c r="I464" s="8" t="str">
        <f t="shared" si="23"/>
        <v/>
      </c>
    </row>
    <row r="465" spans="1:9" x14ac:dyDescent="0.25">
      <c r="A465" s="16"/>
      <c r="B465" s="15" t="str">
        <f>IF($A465="","",SUMIFS(Ventas!$F$6:$F$3005,Ventas!$A$6:$A$3005,$A465,Ventas!$J$6:$J$3005,"Efectivo"))</f>
        <v/>
      </c>
      <c r="C465" s="15" t="str">
        <f>IF($A465="","",SUMIFS(Ventas!$F$6:$F$3005,Ventas!$A$6:$A$3005,$A465,Ventas!$J$6:$J$3005,"&lt;&gt;Efectivo"))</f>
        <v/>
      </c>
      <c r="D465" s="15" t="str">
        <f t="shared" si="21"/>
        <v/>
      </c>
      <c r="E465" s="12"/>
      <c r="F465" s="15" t="str">
        <f>IF($A465="","",SUMIFS(Compras!$E$6:$E$1005,Compras!$A$6:$A$1005,$A465,Compras!$F$6:$F$1005,"Efectivo")+SUMIFS('Gastos Fijos'!$D$6:$D$1005,'Gastos Fijos'!$A$6:$A$1005,$A465,'Gastos Fijos'!$E$6:$E$1005,"Efectivo"))</f>
        <v/>
      </c>
      <c r="G465" s="15" t="str">
        <f t="shared" si="22"/>
        <v/>
      </c>
      <c r="H465" s="12"/>
      <c r="I465" s="8" t="str">
        <f t="shared" si="23"/>
        <v/>
      </c>
    </row>
    <row r="466" spans="1:9" x14ac:dyDescent="0.25">
      <c r="A466" s="16"/>
      <c r="B466" s="15" t="str">
        <f>IF($A466="","",SUMIFS(Ventas!$F$6:$F$3005,Ventas!$A$6:$A$3005,$A466,Ventas!$J$6:$J$3005,"Efectivo"))</f>
        <v/>
      </c>
      <c r="C466" s="15" t="str">
        <f>IF($A466="","",SUMIFS(Ventas!$F$6:$F$3005,Ventas!$A$6:$A$3005,$A466,Ventas!$J$6:$J$3005,"&lt;&gt;Efectivo"))</f>
        <v/>
      </c>
      <c r="D466" s="15" t="str">
        <f t="shared" si="21"/>
        <v/>
      </c>
      <c r="E466" s="12"/>
      <c r="F466" s="15" t="str">
        <f>IF($A466="","",SUMIFS(Compras!$E$6:$E$1005,Compras!$A$6:$A$1005,$A466,Compras!$F$6:$F$1005,"Efectivo")+SUMIFS('Gastos Fijos'!$D$6:$D$1005,'Gastos Fijos'!$A$6:$A$1005,$A466,'Gastos Fijos'!$E$6:$E$1005,"Efectivo"))</f>
        <v/>
      </c>
      <c r="G466" s="15" t="str">
        <f t="shared" si="22"/>
        <v/>
      </c>
      <c r="H466" s="12"/>
      <c r="I466" s="8" t="str">
        <f t="shared" si="23"/>
        <v/>
      </c>
    </row>
    <row r="467" spans="1:9" x14ac:dyDescent="0.25">
      <c r="A467" s="16"/>
      <c r="B467" s="15" t="str">
        <f>IF($A467="","",SUMIFS(Ventas!$F$6:$F$3005,Ventas!$A$6:$A$3005,$A467,Ventas!$J$6:$J$3005,"Efectivo"))</f>
        <v/>
      </c>
      <c r="C467" s="15" t="str">
        <f>IF($A467="","",SUMIFS(Ventas!$F$6:$F$3005,Ventas!$A$6:$A$3005,$A467,Ventas!$J$6:$J$3005,"&lt;&gt;Efectivo"))</f>
        <v/>
      </c>
      <c r="D467" s="15" t="str">
        <f t="shared" si="21"/>
        <v/>
      </c>
      <c r="E467" s="12"/>
      <c r="F467" s="15" t="str">
        <f>IF($A467="","",SUMIFS(Compras!$E$6:$E$1005,Compras!$A$6:$A$1005,$A467,Compras!$F$6:$F$1005,"Efectivo")+SUMIFS('Gastos Fijos'!$D$6:$D$1005,'Gastos Fijos'!$A$6:$A$1005,$A467,'Gastos Fijos'!$E$6:$E$1005,"Efectivo"))</f>
        <v/>
      </c>
      <c r="G467" s="15" t="str">
        <f t="shared" si="22"/>
        <v/>
      </c>
      <c r="H467" s="12"/>
      <c r="I467" s="8" t="str">
        <f t="shared" si="23"/>
        <v/>
      </c>
    </row>
    <row r="468" spans="1:9" x14ac:dyDescent="0.25">
      <c r="A468" s="16"/>
      <c r="B468" s="15" t="str">
        <f>IF($A468="","",SUMIFS(Ventas!$F$6:$F$3005,Ventas!$A$6:$A$3005,$A468,Ventas!$J$6:$J$3005,"Efectivo"))</f>
        <v/>
      </c>
      <c r="C468" s="15" t="str">
        <f>IF($A468="","",SUMIFS(Ventas!$F$6:$F$3005,Ventas!$A$6:$A$3005,$A468,Ventas!$J$6:$J$3005,"&lt;&gt;Efectivo"))</f>
        <v/>
      </c>
      <c r="D468" s="15" t="str">
        <f t="shared" si="21"/>
        <v/>
      </c>
      <c r="E468" s="12"/>
      <c r="F468" s="15" t="str">
        <f>IF($A468="","",SUMIFS(Compras!$E$6:$E$1005,Compras!$A$6:$A$1005,$A468,Compras!$F$6:$F$1005,"Efectivo")+SUMIFS('Gastos Fijos'!$D$6:$D$1005,'Gastos Fijos'!$A$6:$A$1005,$A468,'Gastos Fijos'!$E$6:$E$1005,"Efectivo"))</f>
        <v/>
      </c>
      <c r="G468" s="15" t="str">
        <f t="shared" si="22"/>
        <v/>
      </c>
      <c r="H468" s="12"/>
      <c r="I468" s="8" t="str">
        <f t="shared" si="23"/>
        <v/>
      </c>
    </row>
    <row r="469" spans="1:9" x14ac:dyDescent="0.25">
      <c r="A469" s="16"/>
      <c r="B469" s="15" t="str">
        <f>IF($A469="","",SUMIFS(Ventas!$F$6:$F$3005,Ventas!$A$6:$A$3005,$A469,Ventas!$J$6:$J$3005,"Efectivo"))</f>
        <v/>
      </c>
      <c r="C469" s="15" t="str">
        <f>IF($A469="","",SUMIFS(Ventas!$F$6:$F$3005,Ventas!$A$6:$A$3005,$A469,Ventas!$J$6:$J$3005,"&lt;&gt;Efectivo"))</f>
        <v/>
      </c>
      <c r="D469" s="15" t="str">
        <f t="shared" si="21"/>
        <v/>
      </c>
      <c r="E469" s="12"/>
      <c r="F469" s="15" t="str">
        <f>IF($A469="","",SUMIFS(Compras!$E$6:$E$1005,Compras!$A$6:$A$1005,$A469,Compras!$F$6:$F$1005,"Efectivo")+SUMIFS('Gastos Fijos'!$D$6:$D$1005,'Gastos Fijos'!$A$6:$A$1005,$A469,'Gastos Fijos'!$E$6:$E$1005,"Efectivo"))</f>
        <v/>
      </c>
      <c r="G469" s="15" t="str">
        <f t="shared" si="22"/>
        <v/>
      </c>
      <c r="H469" s="12"/>
      <c r="I469" s="8" t="str">
        <f t="shared" si="23"/>
        <v/>
      </c>
    </row>
    <row r="470" spans="1:9" x14ac:dyDescent="0.25">
      <c r="A470" s="16"/>
      <c r="B470" s="15" t="str">
        <f>IF($A470="","",SUMIFS(Ventas!$F$6:$F$3005,Ventas!$A$6:$A$3005,$A470,Ventas!$J$6:$J$3005,"Efectivo"))</f>
        <v/>
      </c>
      <c r="C470" s="15" t="str">
        <f>IF($A470="","",SUMIFS(Ventas!$F$6:$F$3005,Ventas!$A$6:$A$3005,$A470,Ventas!$J$6:$J$3005,"&lt;&gt;Efectivo"))</f>
        <v/>
      </c>
      <c r="D470" s="15" t="str">
        <f t="shared" si="21"/>
        <v/>
      </c>
      <c r="E470" s="12"/>
      <c r="F470" s="15" t="str">
        <f>IF($A470="","",SUMIFS(Compras!$E$6:$E$1005,Compras!$A$6:$A$1005,$A470,Compras!$F$6:$F$1005,"Efectivo")+SUMIFS('Gastos Fijos'!$D$6:$D$1005,'Gastos Fijos'!$A$6:$A$1005,$A470,'Gastos Fijos'!$E$6:$E$1005,"Efectivo"))</f>
        <v/>
      </c>
      <c r="G470" s="15" t="str">
        <f t="shared" si="22"/>
        <v/>
      </c>
      <c r="H470" s="12"/>
      <c r="I470" s="8" t="str">
        <f t="shared" si="23"/>
        <v/>
      </c>
    </row>
    <row r="471" spans="1:9" x14ac:dyDescent="0.25">
      <c r="A471" s="16"/>
      <c r="B471" s="15" t="str">
        <f>IF($A471="","",SUMIFS(Ventas!$F$6:$F$3005,Ventas!$A$6:$A$3005,$A471,Ventas!$J$6:$J$3005,"Efectivo"))</f>
        <v/>
      </c>
      <c r="C471" s="15" t="str">
        <f>IF($A471="","",SUMIFS(Ventas!$F$6:$F$3005,Ventas!$A$6:$A$3005,$A471,Ventas!$J$6:$J$3005,"&lt;&gt;Efectivo"))</f>
        <v/>
      </c>
      <c r="D471" s="15" t="str">
        <f t="shared" si="21"/>
        <v/>
      </c>
      <c r="E471" s="12"/>
      <c r="F471" s="15" t="str">
        <f>IF($A471="","",SUMIFS(Compras!$E$6:$E$1005,Compras!$A$6:$A$1005,$A471,Compras!$F$6:$F$1005,"Efectivo")+SUMIFS('Gastos Fijos'!$D$6:$D$1005,'Gastos Fijos'!$A$6:$A$1005,$A471,'Gastos Fijos'!$E$6:$E$1005,"Efectivo"))</f>
        <v/>
      </c>
      <c r="G471" s="15" t="str">
        <f t="shared" si="22"/>
        <v/>
      </c>
      <c r="H471" s="12"/>
      <c r="I471" s="8" t="str">
        <f t="shared" si="23"/>
        <v/>
      </c>
    </row>
    <row r="472" spans="1:9" x14ac:dyDescent="0.25">
      <c r="A472" s="16"/>
      <c r="B472" s="15" t="str">
        <f>IF($A472="","",SUMIFS(Ventas!$F$6:$F$3005,Ventas!$A$6:$A$3005,$A472,Ventas!$J$6:$J$3005,"Efectivo"))</f>
        <v/>
      </c>
      <c r="C472" s="15" t="str">
        <f>IF($A472="","",SUMIFS(Ventas!$F$6:$F$3005,Ventas!$A$6:$A$3005,$A472,Ventas!$J$6:$J$3005,"&lt;&gt;Efectivo"))</f>
        <v/>
      </c>
      <c r="D472" s="15" t="str">
        <f t="shared" si="21"/>
        <v/>
      </c>
      <c r="E472" s="12"/>
      <c r="F472" s="15" t="str">
        <f>IF($A472="","",SUMIFS(Compras!$E$6:$E$1005,Compras!$A$6:$A$1005,$A472,Compras!$F$6:$F$1005,"Efectivo")+SUMIFS('Gastos Fijos'!$D$6:$D$1005,'Gastos Fijos'!$A$6:$A$1005,$A472,'Gastos Fijos'!$E$6:$E$1005,"Efectivo"))</f>
        <v/>
      </c>
      <c r="G472" s="15" t="str">
        <f t="shared" si="22"/>
        <v/>
      </c>
      <c r="H472" s="12"/>
      <c r="I472" s="8" t="str">
        <f t="shared" si="23"/>
        <v/>
      </c>
    </row>
    <row r="473" spans="1:9" x14ac:dyDescent="0.25">
      <c r="A473" s="16"/>
      <c r="B473" s="15" t="str">
        <f>IF($A473="","",SUMIFS(Ventas!$F$6:$F$3005,Ventas!$A$6:$A$3005,$A473,Ventas!$J$6:$J$3005,"Efectivo"))</f>
        <v/>
      </c>
      <c r="C473" s="15" t="str">
        <f>IF($A473="","",SUMIFS(Ventas!$F$6:$F$3005,Ventas!$A$6:$A$3005,$A473,Ventas!$J$6:$J$3005,"&lt;&gt;Efectivo"))</f>
        <v/>
      </c>
      <c r="D473" s="15" t="str">
        <f t="shared" si="21"/>
        <v/>
      </c>
      <c r="E473" s="12"/>
      <c r="F473" s="15" t="str">
        <f>IF($A473="","",SUMIFS(Compras!$E$6:$E$1005,Compras!$A$6:$A$1005,$A473,Compras!$F$6:$F$1005,"Efectivo")+SUMIFS('Gastos Fijos'!$D$6:$D$1005,'Gastos Fijos'!$A$6:$A$1005,$A473,'Gastos Fijos'!$E$6:$E$1005,"Efectivo"))</f>
        <v/>
      </c>
      <c r="G473" s="15" t="str">
        <f t="shared" si="22"/>
        <v/>
      </c>
      <c r="H473" s="12"/>
      <c r="I473" s="8" t="str">
        <f t="shared" si="23"/>
        <v/>
      </c>
    </row>
    <row r="474" spans="1:9" x14ac:dyDescent="0.25">
      <c r="A474" s="16"/>
      <c r="B474" s="15" t="str">
        <f>IF($A474="","",SUMIFS(Ventas!$F$6:$F$3005,Ventas!$A$6:$A$3005,$A474,Ventas!$J$6:$J$3005,"Efectivo"))</f>
        <v/>
      </c>
      <c r="C474" s="15" t="str">
        <f>IF($A474="","",SUMIFS(Ventas!$F$6:$F$3005,Ventas!$A$6:$A$3005,$A474,Ventas!$J$6:$J$3005,"&lt;&gt;Efectivo"))</f>
        <v/>
      </c>
      <c r="D474" s="15" t="str">
        <f t="shared" si="21"/>
        <v/>
      </c>
      <c r="E474" s="12"/>
      <c r="F474" s="15" t="str">
        <f>IF($A474="","",SUMIFS(Compras!$E$6:$E$1005,Compras!$A$6:$A$1005,$A474,Compras!$F$6:$F$1005,"Efectivo")+SUMIFS('Gastos Fijos'!$D$6:$D$1005,'Gastos Fijos'!$A$6:$A$1005,$A474,'Gastos Fijos'!$E$6:$E$1005,"Efectivo"))</f>
        <v/>
      </c>
      <c r="G474" s="15" t="str">
        <f t="shared" si="22"/>
        <v/>
      </c>
      <c r="H474" s="12"/>
      <c r="I474" s="8" t="str">
        <f t="shared" si="23"/>
        <v/>
      </c>
    </row>
    <row r="475" spans="1:9" x14ac:dyDescent="0.25">
      <c r="A475" s="16"/>
      <c r="B475" s="15" t="str">
        <f>IF($A475="","",SUMIFS(Ventas!$F$6:$F$3005,Ventas!$A$6:$A$3005,$A475,Ventas!$J$6:$J$3005,"Efectivo"))</f>
        <v/>
      </c>
      <c r="C475" s="15" t="str">
        <f>IF($A475="","",SUMIFS(Ventas!$F$6:$F$3005,Ventas!$A$6:$A$3005,$A475,Ventas!$J$6:$J$3005,"&lt;&gt;Efectivo"))</f>
        <v/>
      </c>
      <c r="D475" s="15" t="str">
        <f t="shared" si="21"/>
        <v/>
      </c>
      <c r="E475" s="12"/>
      <c r="F475" s="15" t="str">
        <f>IF($A475="","",SUMIFS(Compras!$E$6:$E$1005,Compras!$A$6:$A$1005,$A475,Compras!$F$6:$F$1005,"Efectivo")+SUMIFS('Gastos Fijos'!$D$6:$D$1005,'Gastos Fijos'!$A$6:$A$1005,$A475,'Gastos Fijos'!$E$6:$E$1005,"Efectivo"))</f>
        <v/>
      </c>
      <c r="G475" s="15" t="str">
        <f t="shared" si="22"/>
        <v/>
      </c>
      <c r="H475" s="12"/>
      <c r="I475" s="8" t="str">
        <f t="shared" si="23"/>
        <v/>
      </c>
    </row>
    <row r="476" spans="1:9" x14ac:dyDescent="0.25">
      <c r="A476" s="16"/>
      <c r="B476" s="15" t="str">
        <f>IF($A476="","",SUMIFS(Ventas!$F$6:$F$3005,Ventas!$A$6:$A$3005,$A476,Ventas!$J$6:$J$3005,"Efectivo"))</f>
        <v/>
      </c>
      <c r="C476" s="15" t="str">
        <f>IF($A476="","",SUMIFS(Ventas!$F$6:$F$3005,Ventas!$A$6:$A$3005,$A476,Ventas!$J$6:$J$3005,"&lt;&gt;Efectivo"))</f>
        <v/>
      </c>
      <c r="D476" s="15" t="str">
        <f t="shared" si="21"/>
        <v/>
      </c>
      <c r="E476" s="12"/>
      <c r="F476" s="15" t="str">
        <f>IF($A476="","",SUMIFS(Compras!$E$6:$E$1005,Compras!$A$6:$A$1005,$A476,Compras!$F$6:$F$1005,"Efectivo")+SUMIFS('Gastos Fijos'!$D$6:$D$1005,'Gastos Fijos'!$A$6:$A$1005,$A476,'Gastos Fijos'!$E$6:$E$1005,"Efectivo"))</f>
        <v/>
      </c>
      <c r="G476" s="15" t="str">
        <f t="shared" si="22"/>
        <v/>
      </c>
      <c r="H476" s="12"/>
      <c r="I476" s="8" t="str">
        <f t="shared" si="23"/>
        <v/>
      </c>
    </row>
    <row r="477" spans="1:9" x14ac:dyDescent="0.25">
      <c r="A477" s="16"/>
      <c r="B477" s="15" t="str">
        <f>IF($A477="","",SUMIFS(Ventas!$F$6:$F$3005,Ventas!$A$6:$A$3005,$A477,Ventas!$J$6:$J$3005,"Efectivo"))</f>
        <v/>
      </c>
      <c r="C477" s="15" t="str">
        <f>IF($A477="","",SUMIFS(Ventas!$F$6:$F$3005,Ventas!$A$6:$A$3005,$A477,Ventas!$J$6:$J$3005,"&lt;&gt;Efectivo"))</f>
        <v/>
      </c>
      <c r="D477" s="15" t="str">
        <f t="shared" si="21"/>
        <v/>
      </c>
      <c r="E477" s="12"/>
      <c r="F477" s="15" t="str">
        <f>IF($A477="","",SUMIFS(Compras!$E$6:$E$1005,Compras!$A$6:$A$1005,$A477,Compras!$F$6:$F$1005,"Efectivo")+SUMIFS('Gastos Fijos'!$D$6:$D$1005,'Gastos Fijos'!$A$6:$A$1005,$A477,'Gastos Fijos'!$E$6:$E$1005,"Efectivo"))</f>
        <v/>
      </c>
      <c r="G477" s="15" t="str">
        <f t="shared" si="22"/>
        <v/>
      </c>
      <c r="H477" s="12"/>
      <c r="I477" s="8" t="str">
        <f t="shared" si="23"/>
        <v/>
      </c>
    </row>
    <row r="478" spans="1:9" x14ac:dyDescent="0.25">
      <c r="A478" s="16"/>
      <c r="B478" s="15" t="str">
        <f>IF($A478="","",SUMIFS(Ventas!$F$6:$F$3005,Ventas!$A$6:$A$3005,$A478,Ventas!$J$6:$J$3005,"Efectivo"))</f>
        <v/>
      </c>
      <c r="C478" s="15" t="str">
        <f>IF($A478="","",SUMIFS(Ventas!$F$6:$F$3005,Ventas!$A$6:$A$3005,$A478,Ventas!$J$6:$J$3005,"&lt;&gt;Efectivo"))</f>
        <v/>
      </c>
      <c r="D478" s="15" t="str">
        <f t="shared" si="21"/>
        <v/>
      </c>
      <c r="E478" s="12"/>
      <c r="F478" s="15" t="str">
        <f>IF($A478="","",SUMIFS(Compras!$E$6:$E$1005,Compras!$A$6:$A$1005,$A478,Compras!$F$6:$F$1005,"Efectivo")+SUMIFS('Gastos Fijos'!$D$6:$D$1005,'Gastos Fijos'!$A$6:$A$1005,$A478,'Gastos Fijos'!$E$6:$E$1005,"Efectivo"))</f>
        <v/>
      </c>
      <c r="G478" s="15" t="str">
        <f t="shared" si="22"/>
        <v/>
      </c>
      <c r="H478" s="12"/>
      <c r="I478" s="8" t="str">
        <f t="shared" si="23"/>
        <v/>
      </c>
    </row>
    <row r="479" spans="1:9" x14ac:dyDescent="0.25">
      <c r="A479" s="16"/>
      <c r="B479" s="15" t="str">
        <f>IF($A479="","",SUMIFS(Ventas!$F$6:$F$3005,Ventas!$A$6:$A$3005,$A479,Ventas!$J$6:$J$3005,"Efectivo"))</f>
        <v/>
      </c>
      <c r="C479" s="15" t="str">
        <f>IF($A479="","",SUMIFS(Ventas!$F$6:$F$3005,Ventas!$A$6:$A$3005,$A479,Ventas!$J$6:$J$3005,"&lt;&gt;Efectivo"))</f>
        <v/>
      </c>
      <c r="D479" s="15" t="str">
        <f t="shared" si="21"/>
        <v/>
      </c>
      <c r="E479" s="12"/>
      <c r="F479" s="15" t="str">
        <f>IF($A479="","",SUMIFS(Compras!$E$6:$E$1005,Compras!$A$6:$A$1005,$A479,Compras!$F$6:$F$1005,"Efectivo")+SUMIFS('Gastos Fijos'!$D$6:$D$1005,'Gastos Fijos'!$A$6:$A$1005,$A479,'Gastos Fijos'!$E$6:$E$1005,"Efectivo"))</f>
        <v/>
      </c>
      <c r="G479" s="15" t="str">
        <f t="shared" si="22"/>
        <v/>
      </c>
      <c r="H479" s="12"/>
      <c r="I479" s="8" t="str">
        <f t="shared" si="23"/>
        <v/>
      </c>
    </row>
    <row r="480" spans="1:9" x14ac:dyDescent="0.25">
      <c r="A480" s="16"/>
      <c r="B480" s="15" t="str">
        <f>IF($A480="","",SUMIFS(Ventas!$F$6:$F$3005,Ventas!$A$6:$A$3005,$A480,Ventas!$J$6:$J$3005,"Efectivo"))</f>
        <v/>
      </c>
      <c r="C480" s="15" t="str">
        <f>IF($A480="","",SUMIFS(Ventas!$F$6:$F$3005,Ventas!$A$6:$A$3005,$A480,Ventas!$J$6:$J$3005,"&lt;&gt;Efectivo"))</f>
        <v/>
      </c>
      <c r="D480" s="15" t="str">
        <f t="shared" si="21"/>
        <v/>
      </c>
      <c r="E480" s="12"/>
      <c r="F480" s="15" t="str">
        <f>IF($A480="","",SUMIFS(Compras!$E$6:$E$1005,Compras!$A$6:$A$1005,$A480,Compras!$F$6:$F$1005,"Efectivo")+SUMIFS('Gastos Fijos'!$D$6:$D$1005,'Gastos Fijos'!$A$6:$A$1005,$A480,'Gastos Fijos'!$E$6:$E$1005,"Efectivo"))</f>
        <v/>
      </c>
      <c r="G480" s="15" t="str">
        <f t="shared" si="22"/>
        <v/>
      </c>
      <c r="H480" s="12"/>
      <c r="I480" s="8" t="str">
        <f t="shared" si="23"/>
        <v/>
      </c>
    </row>
    <row r="481" spans="1:9" x14ac:dyDescent="0.25">
      <c r="A481" s="16"/>
      <c r="B481" s="15" t="str">
        <f>IF($A481="","",SUMIFS(Ventas!$F$6:$F$3005,Ventas!$A$6:$A$3005,$A481,Ventas!$J$6:$J$3005,"Efectivo"))</f>
        <v/>
      </c>
      <c r="C481" s="15" t="str">
        <f>IF($A481="","",SUMIFS(Ventas!$F$6:$F$3005,Ventas!$A$6:$A$3005,$A481,Ventas!$J$6:$J$3005,"&lt;&gt;Efectivo"))</f>
        <v/>
      </c>
      <c r="D481" s="15" t="str">
        <f t="shared" si="21"/>
        <v/>
      </c>
      <c r="E481" s="12"/>
      <c r="F481" s="15" t="str">
        <f>IF($A481="","",SUMIFS(Compras!$E$6:$E$1005,Compras!$A$6:$A$1005,$A481,Compras!$F$6:$F$1005,"Efectivo")+SUMIFS('Gastos Fijos'!$D$6:$D$1005,'Gastos Fijos'!$A$6:$A$1005,$A481,'Gastos Fijos'!$E$6:$E$1005,"Efectivo"))</f>
        <v/>
      </c>
      <c r="G481" s="15" t="str">
        <f t="shared" si="22"/>
        <v/>
      </c>
      <c r="H481" s="12"/>
      <c r="I481" s="8" t="str">
        <f t="shared" si="23"/>
        <v/>
      </c>
    </row>
    <row r="482" spans="1:9" x14ac:dyDescent="0.25">
      <c r="A482" s="16"/>
      <c r="B482" s="15" t="str">
        <f>IF($A482="","",SUMIFS(Ventas!$F$6:$F$3005,Ventas!$A$6:$A$3005,$A482,Ventas!$J$6:$J$3005,"Efectivo"))</f>
        <v/>
      </c>
      <c r="C482" s="15" t="str">
        <f>IF($A482="","",SUMIFS(Ventas!$F$6:$F$3005,Ventas!$A$6:$A$3005,$A482,Ventas!$J$6:$J$3005,"&lt;&gt;Efectivo"))</f>
        <v/>
      </c>
      <c r="D482" s="15" t="str">
        <f t="shared" si="21"/>
        <v/>
      </c>
      <c r="E482" s="12"/>
      <c r="F482" s="15" t="str">
        <f>IF($A482="","",SUMIFS(Compras!$E$6:$E$1005,Compras!$A$6:$A$1005,$A482,Compras!$F$6:$F$1005,"Efectivo")+SUMIFS('Gastos Fijos'!$D$6:$D$1005,'Gastos Fijos'!$A$6:$A$1005,$A482,'Gastos Fijos'!$E$6:$E$1005,"Efectivo"))</f>
        <v/>
      </c>
      <c r="G482" s="15" t="str">
        <f t="shared" si="22"/>
        <v/>
      </c>
      <c r="H482" s="12"/>
      <c r="I482" s="8" t="str">
        <f t="shared" si="23"/>
        <v/>
      </c>
    </row>
    <row r="483" spans="1:9" x14ac:dyDescent="0.25">
      <c r="A483" s="16"/>
      <c r="B483" s="15" t="str">
        <f>IF($A483="","",SUMIFS(Ventas!$F$6:$F$3005,Ventas!$A$6:$A$3005,$A483,Ventas!$J$6:$J$3005,"Efectivo"))</f>
        <v/>
      </c>
      <c r="C483" s="15" t="str">
        <f>IF($A483="","",SUMIFS(Ventas!$F$6:$F$3005,Ventas!$A$6:$A$3005,$A483,Ventas!$J$6:$J$3005,"&lt;&gt;Efectivo"))</f>
        <v/>
      </c>
      <c r="D483" s="15" t="str">
        <f t="shared" si="21"/>
        <v/>
      </c>
      <c r="E483" s="12"/>
      <c r="F483" s="15" t="str">
        <f>IF($A483="","",SUMIFS(Compras!$E$6:$E$1005,Compras!$A$6:$A$1005,$A483,Compras!$F$6:$F$1005,"Efectivo")+SUMIFS('Gastos Fijos'!$D$6:$D$1005,'Gastos Fijos'!$A$6:$A$1005,$A483,'Gastos Fijos'!$E$6:$E$1005,"Efectivo"))</f>
        <v/>
      </c>
      <c r="G483" s="15" t="str">
        <f t="shared" si="22"/>
        <v/>
      </c>
      <c r="H483" s="12"/>
      <c r="I483" s="8" t="str">
        <f t="shared" si="23"/>
        <v/>
      </c>
    </row>
    <row r="484" spans="1:9" x14ac:dyDescent="0.25">
      <c r="A484" s="16"/>
      <c r="B484" s="15" t="str">
        <f>IF($A484="","",SUMIFS(Ventas!$F$6:$F$3005,Ventas!$A$6:$A$3005,$A484,Ventas!$J$6:$J$3005,"Efectivo"))</f>
        <v/>
      </c>
      <c r="C484" s="15" t="str">
        <f>IF($A484="","",SUMIFS(Ventas!$F$6:$F$3005,Ventas!$A$6:$A$3005,$A484,Ventas!$J$6:$J$3005,"&lt;&gt;Efectivo"))</f>
        <v/>
      </c>
      <c r="D484" s="15" t="str">
        <f t="shared" si="21"/>
        <v/>
      </c>
      <c r="E484" s="12"/>
      <c r="F484" s="15" t="str">
        <f>IF($A484="","",SUMIFS(Compras!$E$6:$E$1005,Compras!$A$6:$A$1005,$A484,Compras!$F$6:$F$1005,"Efectivo")+SUMIFS('Gastos Fijos'!$D$6:$D$1005,'Gastos Fijos'!$A$6:$A$1005,$A484,'Gastos Fijos'!$E$6:$E$1005,"Efectivo"))</f>
        <v/>
      </c>
      <c r="G484" s="15" t="str">
        <f t="shared" si="22"/>
        <v/>
      </c>
      <c r="H484" s="12"/>
      <c r="I484" s="8" t="str">
        <f t="shared" si="23"/>
        <v/>
      </c>
    </row>
    <row r="485" spans="1:9" x14ac:dyDescent="0.25">
      <c r="A485" s="16"/>
      <c r="B485" s="15" t="str">
        <f>IF($A485="","",SUMIFS(Ventas!$F$6:$F$3005,Ventas!$A$6:$A$3005,$A485,Ventas!$J$6:$J$3005,"Efectivo"))</f>
        <v/>
      </c>
      <c r="C485" s="15" t="str">
        <f>IF($A485="","",SUMIFS(Ventas!$F$6:$F$3005,Ventas!$A$6:$A$3005,$A485,Ventas!$J$6:$J$3005,"&lt;&gt;Efectivo"))</f>
        <v/>
      </c>
      <c r="D485" s="15" t="str">
        <f t="shared" si="21"/>
        <v/>
      </c>
      <c r="E485" s="12"/>
      <c r="F485" s="15" t="str">
        <f>IF($A485="","",SUMIFS(Compras!$E$6:$E$1005,Compras!$A$6:$A$1005,$A485,Compras!$F$6:$F$1005,"Efectivo")+SUMIFS('Gastos Fijos'!$D$6:$D$1005,'Gastos Fijos'!$A$6:$A$1005,$A485,'Gastos Fijos'!$E$6:$E$1005,"Efectivo"))</f>
        <v/>
      </c>
      <c r="G485" s="15" t="str">
        <f t="shared" si="22"/>
        <v/>
      </c>
      <c r="H485" s="12"/>
      <c r="I485" s="8" t="str">
        <f t="shared" si="23"/>
        <v/>
      </c>
    </row>
    <row r="486" spans="1:9" x14ac:dyDescent="0.25">
      <c r="A486" s="16"/>
      <c r="B486" s="15" t="str">
        <f>IF($A486="","",SUMIFS(Ventas!$F$6:$F$3005,Ventas!$A$6:$A$3005,$A486,Ventas!$J$6:$J$3005,"Efectivo"))</f>
        <v/>
      </c>
      <c r="C486" s="15" t="str">
        <f>IF($A486="","",SUMIFS(Ventas!$F$6:$F$3005,Ventas!$A$6:$A$3005,$A486,Ventas!$J$6:$J$3005,"&lt;&gt;Efectivo"))</f>
        <v/>
      </c>
      <c r="D486" s="15" t="str">
        <f t="shared" si="21"/>
        <v/>
      </c>
      <c r="E486" s="12"/>
      <c r="F486" s="15" t="str">
        <f>IF($A486="","",SUMIFS(Compras!$E$6:$E$1005,Compras!$A$6:$A$1005,$A486,Compras!$F$6:$F$1005,"Efectivo")+SUMIFS('Gastos Fijos'!$D$6:$D$1005,'Gastos Fijos'!$A$6:$A$1005,$A486,'Gastos Fijos'!$E$6:$E$1005,"Efectivo"))</f>
        <v/>
      </c>
      <c r="G486" s="15" t="str">
        <f t="shared" si="22"/>
        <v/>
      </c>
      <c r="H486" s="12"/>
      <c r="I486" s="8" t="str">
        <f t="shared" si="23"/>
        <v/>
      </c>
    </row>
    <row r="487" spans="1:9" x14ac:dyDescent="0.25">
      <c r="A487" s="16"/>
      <c r="B487" s="15" t="str">
        <f>IF($A487="","",SUMIFS(Ventas!$F$6:$F$3005,Ventas!$A$6:$A$3005,$A487,Ventas!$J$6:$J$3005,"Efectivo"))</f>
        <v/>
      </c>
      <c r="C487" s="15" t="str">
        <f>IF($A487="","",SUMIFS(Ventas!$F$6:$F$3005,Ventas!$A$6:$A$3005,$A487,Ventas!$J$6:$J$3005,"&lt;&gt;Efectivo"))</f>
        <v/>
      </c>
      <c r="D487" s="15" t="str">
        <f t="shared" si="21"/>
        <v/>
      </c>
      <c r="E487" s="12"/>
      <c r="F487" s="15" t="str">
        <f>IF($A487="","",SUMIFS(Compras!$E$6:$E$1005,Compras!$A$6:$A$1005,$A487,Compras!$F$6:$F$1005,"Efectivo")+SUMIFS('Gastos Fijos'!$D$6:$D$1005,'Gastos Fijos'!$A$6:$A$1005,$A487,'Gastos Fijos'!$E$6:$E$1005,"Efectivo"))</f>
        <v/>
      </c>
      <c r="G487" s="15" t="str">
        <f t="shared" si="22"/>
        <v/>
      </c>
      <c r="H487" s="12"/>
      <c r="I487" s="8" t="str">
        <f t="shared" si="23"/>
        <v/>
      </c>
    </row>
    <row r="488" spans="1:9" x14ac:dyDescent="0.25">
      <c r="A488" s="16"/>
      <c r="B488" s="15" t="str">
        <f>IF($A488="","",SUMIFS(Ventas!$F$6:$F$3005,Ventas!$A$6:$A$3005,$A488,Ventas!$J$6:$J$3005,"Efectivo"))</f>
        <v/>
      </c>
      <c r="C488" s="15" t="str">
        <f>IF($A488="","",SUMIFS(Ventas!$F$6:$F$3005,Ventas!$A$6:$A$3005,$A488,Ventas!$J$6:$J$3005,"&lt;&gt;Efectivo"))</f>
        <v/>
      </c>
      <c r="D488" s="15" t="str">
        <f t="shared" si="21"/>
        <v/>
      </c>
      <c r="E488" s="12"/>
      <c r="F488" s="15" t="str">
        <f>IF($A488="","",SUMIFS(Compras!$E$6:$E$1005,Compras!$A$6:$A$1005,$A488,Compras!$F$6:$F$1005,"Efectivo")+SUMIFS('Gastos Fijos'!$D$6:$D$1005,'Gastos Fijos'!$A$6:$A$1005,$A488,'Gastos Fijos'!$E$6:$E$1005,"Efectivo"))</f>
        <v/>
      </c>
      <c r="G488" s="15" t="str">
        <f t="shared" si="22"/>
        <v/>
      </c>
      <c r="H488" s="12"/>
      <c r="I488" s="8" t="str">
        <f t="shared" si="23"/>
        <v/>
      </c>
    </row>
    <row r="489" spans="1:9" x14ac:dyDescent="0.25">
      <c r="A489" s="16"/>
      <c r="B489" s="15" t="str">
        <f>IF($A489="","",SUMIFS(Ventas!$F$6:$F$3005,Ventas!$A$6:$A$3005,$A489,Ventas!$J$6:$J$3005,"Efectivo"))</f>
        <v/>
      </c>
      <c r="C489" s="15" t="str">
        <f>IF($A489="","",SUMIFS(Ventas!$F$6:$F$3005,Ventas!$A$6:$A$3005,$A489,Ventas!$J$6:$J$3005,"&lt;&gt;Efectivo"))</f>
        <v/>
      </c>
      <c r="D489" s="15" t="str">
        <f t="shared" si="21"/>
        <v/>
      </c>
      <c r="E489" s="12"/>
      <c r="F489" s="15" t="str">
        <f>IF($A489="","",SUMIFS(Compras!$E$6:$E$1005,Compras!$A$6:$A$1005,$A489,Compras!$F$6:$F$1005,"Efectivo")+SUMIFS('Gastos Fijos'!$D$6:$D$1005,'Gastos Fijos'!$A$6:$A$1005,$A489,'Gastos Fijos'!$E$6:$E$1005,"Efectivo"))</f>
        <v/>
      </c>
      <c r="G489" s="15" t="str">
        <f t="shared" si="22"/>
        <v/>
      </c>
      <c r="H489" s="12"/>
      <c r="I489" s="8" t="str">
        <f t="shared" si="23"/>
        <v/>
      </c>
    </row>
    <row r="490" spans="1:9" x14ac:dyDescent="0.25">
      <c r="A490" s="16"/>
      <c r="B490" s="15" t="str">
        <f>IF($A490="","",SUMIFS(Ventas!$F$6:$F$3005,Ventas!$A$6:$A$3005,$A490,Ventas!$J$6:$J$3005,"Efectivo"))</f>
        <v/>
      </c>
      <c r="C490" s="15" t="str">
        <f>IF($A490="","",SUMIFS(Ventas!$F$6:$F$3005,Ventas!$A$6:$A$3005,$A490,Ventas!$J$6:$J$3005,"&lt;&gt;Efectivo"))</f>
        <v/>
      </c>
      <c r="D490" s="15" t="str">
        <f t="shared" si="21"/>
        <v/>
      </c>
      <c r="E490" s="12"/>
      <c r="F490" s="15" t="str">
        <f>IF($A490="","",SUMIFS(Compras!$E$6:$E$1005,Compras!$A$6:$A$1005,$A490,Compras!$F$6:$F$1005,"Efectivo")+SUMIFS('Gastos Fijos'!$D$6:$D$1005,'Gastos Fijos'!$A$6:$A$1005,$A490,'Gastos Fijos'!$E$6:$E$1005,"Efectivo"))</f>
        <v/>
      </c>
      <c r="G490" s="15" t="str">
        <f t="shared" si="22"/>
        <v/>
      </c>
      <c r="H490" s="12"/>
      <c r="I490" s="8" t="str">
        <f t="shared" si="23"/>
        <v/>
      </c>
    </row>
    <row r="491" spans="1:9" x14ac:dyDescent="0.25">
      <c r="A491" s="16"/>
      <c r="B491" s="15" t="str">
        <f>IF($A491="","",SUMIFS(Ventas!$F$6:$F$3005,Ventas!$A$6:$A$3005,$A491,Ventas!$J$6:$J$3005,"Efectivo"))</f>
        <v/>
      </c>
      <c r="C491" s="15" t="str">
        <f>IF($A491="","",SUMIFS(Ventas!$F$6:$F$3005,Ventas!$A$6:$A$3005,$A491,Ventas!$J$6:$J$3005,"&lt;&gt;Efectivo"))</f>
        <v/>
      </c>
      <c r="D491" s="15" t="str">
        <f t="shared" si="21"/>
        <v/>
      </c>
      <c r="E491" s="12"/>
      <c r="F491" s="15" t="str">
        <f>IF($A491="","",SUMIFS(Compras!$E$6:$E$1005,Compras!$A$6:$A$1005,$A491,Compras!$F$6:$F$1005,"Efectivo")+SUMIFS('Gastos Fijos'!$D$6:$D$1005,'Gastos Fijos'!$A$6:$A$1005,$A491,'Gastos Fijos'!$E$6:$E$1005,"Efectivo"))</f>
        <v/>
      </c>
      <c r="G491" s="15" t="str">
        <f t="shared" si="22"/>
        <v/>
      </c>
      <c r="H491" s="12"/>
      <c r="I491" s="8" t="str">
        <f t="shared" si="23"/>
        <v/>
      </c>
    </row>
    <row r="492" spans="1:9" x14ac:dyDescent="0.25">
      <c r="A492" s="16"/>
      <c r="B492" s="15" t="str">
        <f>IF($A492="","",SUMIFS(Ventas!$F$6:$F$3005,Ventas!$A$6:$A$3005,$A492,Ventas!$J$6:$J$3005,"Efectivo"))</f>
        <v/>
      </c>
      <c r="C492" s="15" t="str">
        <f>IF($A492="","",SUMIFS(Ventas!$F$6:$F$3005,Ventas!$A$6:$A$3005,$A492,Ventas!$J$6:$J$3005,"&lt;&gt;Efectivo"))</f>
        <v/>
      </c>
      <c r="D492" s="15" t="str">
        <f t="shared" si="21"/>
        <v/>
      </c>
      <c r="E492" s="12"/>
      <c r="F492" s="15" t="str">
        <f>IF($A492="","",SUMIFS(Compras!$E$6:$E$1005,Compras!$A$6:$A$1005,$A492,Compras!$F$6:$F$1005,"Efectivo")+SUMIFS('Gastos Fijos'!$D$6:$D$1005,'Gastos Fijos'!$A$6:$A$1005,$A492,'Gastos Fijos'!$E$6:$E$1005,"Efectivo"))</f>
        <v/>
      </c>
      <c r="G492" s="15" t="str">
        <f t="shared" si="22"/>
        <v/>
      </c>
      <c r="H492" s="12"/>
      <c r="I492" s="8" t="str">
        <f t="shared" si="23"/>
        <v/>
      </c>
    </row>
    <row r="493" spans="1:9" x14ac:dyDescent="0.25">
      <c r="A493" s="16"/>
      <c r="B493" s="15" t="str">
        <f>IF($A493="","",SUMIFS(Ventas!$F$6:$F$3005,Ventas!$A$6:$A$3005,$A493,Ventas!$J$6:$J$3005,"Efectivo"))</f>
        <v/>
      </c>
      <c r="C493" s="15" t="str">
        <f>IF($A493="","",SUMIFS(Ventas!$F$6:$F$3005,Ventas!$A$6:$A$3005,$A493,Ventas!$J$6:$J$3005,"&lt;&gt;Efectivo"))</f>
        <v/>
      </c>
      <c r="D493" s="15" t="str">
        <f t="shared" si="21"/>
        <v/>
      </c>
      <c r="E493" s="12"/>
      <c r="F493" s="15" t="str">
        <f>IF($A493="","",SUMIFS(Compras!$E$6:$E$1005,Compras!$A$6:$A$1005,$A493,Compras!$F$6:$F$1005,"Efectivo")+SUMIFS('Gastos Fijos'!$D$6:$D$1005,'Gastos Fijos'!$A$6:$A$1005,$A493,'Gastos Fijos'!$E$6:$E$1005,"Efectivo"))</f>
        <v/>
      </c>
      <c r="G493" s="15" t="str">
        <f t="shared" si="22"/>
        <v/>
      </c>
      <c r="H493" s="12"/>
      <c r="I493" s="8" t="str">
        <f t="shared" si="23"/>
        <v/>
      </c>
    </row>
    <row r="494" spans="1:9" x14ac:dyDescent="0.25">
      <c r="A494" s="16"/>
      <c r="B494" s="15" t="str">
        <f>IF($A494="","",SUMIFS(Ventas!$F$6:$F$3005,Ventas!$A$6:$A$3005,$A494,Ventas!$J$6:$J$3005,"Efectivo"))</f>
        <v/>
      </c>
      <c r="C494" s="15" t="str">
        <f>IF($A494="","",SUMIFS(Ventas!$F$6:$F$3005,Ventas!$A$6:$A$3005,$A494,Ventas!$J$6:$J$3005,"&lt;&gt;Efectivo"))</f>
        <v/>
      </c>
      <c r="D494" s="15" t="str">
        <f t="shared" si="21"/>
        <v/>
      </c>
      <c r="E494" s="12"/>
      <c r="F494" s="15" t="str">
        <f>IF($A494="","",SUMIFS(Compras!$E$6:$E$1005,Compras!$A$6:$A$1005,$A494,Compras!$F$6:$F$1005,"Efectivo")+SUMIFS('Gastos Fijos'!$D$6:$D$1005,'Gastos Fijos'!$A$6:$A$1005,$A494,'Gastos Fijos'!$E$6:$E$1005,"Efectivo"))</f>
        <v/>
      </c>
      <c r="G494" s="15" t="str">
        <f t="shared" si="22"/>
        <v/>
      </c>
      <c r="H494" s="12"/>
      <c r="I494" s="8" t="str">
        <f t="shared" si="23"/>
        <v/>
      </c>
    </row>
    <row r="495" spans="1:9" x14ac:dyDescent="0.25">
      <c r="A495" s="16"/>
      <c r="B495" s="15" t="str">
        <f>IF($A495="","",SUMIFS(Ventas!$F$6:$F$3005,Ventas!$A$6:$A$3005,$A495,Ventas!$J$6:$J$3005,"Efectivo"))</f>
        <v/>
      </c>
      <c r="C495" s="15" t="str">
        <f>IF($A495="","",SUMIFS(Ventas!$F$6:$F$3005,Ventas!$A$6:$A$3005,$A495,Ventas!$J$6:$J$3005,"&lt;&gt;Efectivo"))</f>
        <v/>
      </c>
      <c r="D495" s="15" t="str">
        <f t="shared" si="21"/>
        <v/>
      </c>
      <c r="E495" s="12"/>
      <c r="F495" s="15" t="str">
        <f>IF($A495="","",SUMIFS(Compras!$E$6:$E$1005,Compras!$A$6:$A$1005,$A495,Compras!$F$6:$F$1005,"Efectivo")+SUMIFS('Gastos Fijos'!$D$6:$D$1005,'Gastos Fijos'!$A$6:$A$1005,$A495,'Gastos Fijos'!$E$6:$E$1005,"Efectivo"))</f>
        <v/>
      </c>
      <c r="G495" s="15" t="str">
        <f t="shared" si="22"/>
        <v/>
      </c>
      <c r="H495" s="12"/>
      <c r="I495" s="8" t="str">
        <f t="shared" si="23"/>
        <v/>
      </c>
    </row>
    <row r="496" spans="1:9" x14ac:dyDescent="0.25">
      <c r="A496" s="16"/>
      <c r="B496" s="15" t="str">
        <f>IF($A496="","",SUMIFS(Ventas!$F$6:$F$3005,Ventas!$A$6:$A$3005,$A496,Ventas!$J$6:$J$3005,"Efectivo"))</f>
        <v/>
      </c>
      <c r="C496" s="15" t="str">
        <f>IF($A496="","",SUMIFS(Ventas!$F$6:$F$3005,Ventas!$A$6:$A$3005,$A496,Ventas!$J$6:$J$3005,"&lt;&gt;Efectivo"))</f>
        <v/>
      </c>
      <c r="D496" s="15" t="str">
        <f t="shared" si="21"/>
        <v/>
      </c>
      <c r="E496" s="12"/>
      <c r="F496" s="15" t="str">
        <f>IF($A496="","",SUMIFS(Compras!$E$6:$E$1005,Compras!$A$6:$A$1005,$A496,Compras!$F$6:$F$1005,"Efectivo")+SUMIFS('Gastos Fijos'!$D$6:$D$1005,'Gastos Fijos'!$A$6:$A$1005,$A496,'Gastos Fijos'!$E$6:$E$1005,"Efectivo"))</f>
        <v/>
      </c>
      <c r="G496" s="15" t="str">
        <f t="shared" si="22"/>
        <v/>
      </c>
      <c r="H496" s="12"/>
      <c r="I496" s="8" t="str">
        <f t="shared" si="23"/>
        <v/>
      </c>
    </row>
    <row r="497" spans="1:9" x14ac:dyDescent="0.25">
      <c r="A497" s="16"/>
      <c r="B497" s="15" t="str">
        <f>IF($A497="","",SUMIFS(Ventas!$F$6:$F$3005,Ventas!$A$6:$A$3005,$A497,Ventas!$J$6:$J$3005,"Efectivo"))</f>
        <v/>
      </c>
      <c r="C497" s="15" t="str">
        <f>IF($A497="","",SUMIFS(Ventas!$F$6:$F$3005,Ventas!$A$6:$A$3005,$A497,Ventas!$J$6:$J$3005,"&lt;&gt;Efectivo"))</f>
        <v/>
      </c>
      <c r="D497" s="15" t="str">
        <f t="shared" si="21"/>
        <v/>
      </c>
      <c r="E497" s="12"/>
      <c r="F497" s="15" t="str">
        <f>IF($A497="","",SUMIFS(Compras!$E$6:$E$1005,Compras!$A$6:$A$1005,$A497,Compras!$F$6:$F$1005,"Efectivo")+SUMIFS('Gastos Fijos'!$D$6:$D$1005,'Gastos Fijos'!$A$6:$A$1005,$A497,'Gastos Fijos'!$E$6:$E$1005,"Efectivo"))</f>
        <v/>
      </c>
      <c r="G497" s="15" t="str">
        <f t="shared" si="22"/>
        <v/>
      </c>
      <c r="H497" s="12"/>
      <c r="I497" s="8" t="str">
        <f t="shared" si="23"/>
        <v/>
      </c>
    </row>
    <row r="498" spans="1:9" x14ac:dyDescent="0.25">
      <c r="A498" s="16"/>
      <c r="B498" s="15" t="str">
        <f>IF($A498="","",SUMIFS(Ventas!$F$6:$F$3005,Ventas!$A$6:$A$3005,$A498,Ventas!$J$6:$J$3005,"Efectivo"))</f>
        <v/>
      </c>
      <c r="C498" s="15" t="str">
        <f>IF($A498="","",SUMIFS(Ventas!$F$6:$F$3005,Ventas!$A$6:$A$3005,$A498,Ventas!$J$6:$J$3005,"&lt;&gt;Efectivo"))</f>
        <v/>
      </c>
      <c r="D498" s="15" t="str">
        <f t="shared" si="21"/>
        <v/>
      </c>
      <c r="E498" s="12"/>
      <c r="F498" s="15" t="str">
        <f>IF($A498="","",SUMIFS(Compras!$E$6:$E$1005,Compras!$A$6:$A$1005,$A498,Compras!$F$6:$F$1005,"Efectivo")+SUMIFS('Gastos Fijos'!$D$6:$D$1005,'Gastos Fijos'!$A$6:$A$1005,$A498,'Gastos Fijos'!$E$6:$E$1005,"Efectivo"))</f>
        <v/>
      </c>
      <c r="G498" s="15" t="str">
        <f t="shared" si="22"/>
        <v/>
      </c>
      <c r="H498" s="12"/>
      <c r="I498" s="8" t="str">
        <f t="shared" si="23"/>
        <v/>
      </c>
    </row>
    <row r="499" spans="1:9" x14ac:dyDescent="0.25">
      <c r="A499" s="16"/>
      <c r="B499" s="15" t="str">
        <f>IF($A499="","",SUMIFS(Ventas!$F$6:$F$3005,Ventas!$A$6:$A$3005,$A499,Ventas!$J$6:$J$3005,"Efectivo"))</f>
        <v/>
      </c>
      <c r="C499" s="15" t="str">
        <f>IF($A499="","",SUMIFS(Ventas!$F$6:$F$3005,Ventas!$A$6:$A$3005,$A499,Ventas!$J$6:$J$3005,"&lt;&gt;Efectivo"))</f>
        <v/>
      </c>
      <c r="D499" s="15" t="str">
        <f t="shared" si="21"/>
        <v/>
      </c>
      <c r="E499" s="12"/>
      <c r="F499" s="15" t="str">
        <f>IF($A499="","",SUMIFS(Compras!$E$6:$E$1005,Compras!$A$6:$A$1005,$A499,Compras!$F$6:$F$1005,"Efectivo")+SUMIFS('Gastos Fijos'!$D$6:$D$1005,'Gastos Fijos'!$A$6:$A$1005,$A499,'Gastos Fijos'!$E$6:$E$1005,"Efectivo"))</f>
        <v/>
      </c>
      <c r="G499" s="15" t="str">
        <f t="shared" si="22"/>
        <v/>
      </c>
      <c r="H499" s="12"/>
      <c r="I499" s="8" t="str">
        <f t="shared" si="23"/>
        <v/>
      </c>
    </row>
    <row r="500" spans="1:9" x14ac:dyDescent="0.25">
      <c r="A500" s="16"/>
      <c r="B500" s="15" t="str">
        <f>IF($A500="","",SUMIFS(Ventas!$F$6:$F$3005,Ventas!$A$6:$A$3005,$A500,Ventas!$J$6:$J$3005,"Efectivo"))</f>
        <v/>
      </c>
      <c r="C500" s="15" t="str">
        <f>IF($A500="","",SUMIFS(Ventas!$F$6:$F$3005,Ventas!$A$6:$A$3005,$A500,Ventas!$J$6:$J$3005,"&lt;&gt;Efectivo"))</f>
        <v/>
      </c>
      <c r="D500" s="15" t="str">
        <f t="shared" si="21"/>
        <v/>
      </c>
      <c r="E500" s="12"/>
      <c r="F500" s="15" t="str">
        <f>IF($A500="","",SUMIFS(Compras!$E$6:$E$1005,Compras!$A$6:$A$1005,$A500,Compras!$F$6:$F$1005,"Efectivo")+SUMIFS('Gastos Fijos'!$D$6:$D$1005,'Gastos Fijos'!$A$6:$A$1005,$A500,'Gastos Fijos'!$E$6:$E$1005,"Efectivo"))</f>
        <v/>
      </c>
      <c r="G500" s="15" t="str">
        <f t="shared" si="22"/>
        <v/>
      </c>
      <c r="H500" s="12"/>
      <c r="I500" s="8" t="str">
        <f t="shared" si="23"/>
        <v/>
      </c>
    </row>
    <row r="501" spans="1:9" x14ac:dyDescent="0.25">
      <c r="A501" s="16"/>
      <c r="B501" s="15" t="str">
        <f>IF($A501="","",SUMIFS(Ventas!$F$6:$F$3005,Ventas!$A$6:$A$3005,$A501,Ventas!$J$6:$J$3005,"Efectivo"))</f>
        <v/>
      </c>
      <c r="C501" s="15" t="str">
        <f>IF($A501="","",SUMIFS(Ventas!$F$6:$F$3005,Ventas!$A$6:$A$3005,$A501,Ventas!$J$6:$J$3005,"&lt;&gt;Efectivo"))</f>
        <v/>
      </c>
      <c r="D501" s="15" t="str">
        <f t="shared" si="21"/>
        <v/>
      </c>
      <c r="E501" s="12"/>
      <c r="F501" s="15" t="str">
        <f>IF($A501="","",SUMIFS(Compras!$E$6:$E$1005,Compras!$A$6:$A$1005,$A501,Compras!$F$6:$F$1005,"Efectivo")+SUMIFS('Gastos Fijos'!$D$6:$D$1005,'Gastos Fijos'!$A$6:$A$1005,$A501,'Gastos Fijos'!$E$6:$E$1005,"Efectivo"))</f>
        <v/>
      </c>
      <c r="G501" s="15" t="str">
        <f t="shared" si="22"/>
        <v/>
      </c>
      <c r="H501" s="12"/>
      <c r="I501" s="8" t="str">
        <f t="shared" si="23"/>
        <v/>
      </c>
    </row>
    <row r="502" spans="1:9" x14ac:dyDescent="0.25">
      <c r="A502" s="16"/>
      <c r="B502" s="15" t="str">
        <f>IF($A502="","",SUMIFS(Ventas!$F$6:$F$3005,Ventas!$A$6:$A$3005,$A502,Ventas!$J$6:$J$3005,"Efectivo"))</f>
        <v/>
      </c>
      <c r="C502" s="15" t="str">
        <f>IF($A502="","",SUMIFS(Ventas!$F$6:$F$3005,Ventas!$A$6:$A$3005,$A502,Ventas!$J$6:$J$3005,"&lt;&gt;Efectivo"))</f>
        <v/>
      </c>
      <c r="D502" s="15" t="str">
        <f t="shared" si="21"/>
        <v/>
      </c>
      <c r="E502" s="12"/>
      <c r="F502" s="15" t="str">
        <f>IF($A502="","",SUMIFS(Compras!$E$6:$E$1005,Compras!$A$6:$A$1005,$A502,Compras!$F$6:$F$1005,"Efectivo")+SUMIFS('Gastos Fijos'!$D$6:$D$1005,'Gastos Fijos'!$A$6:$A$1005,$A502,'Gastos Fijos'!$E$6:$E$1005,"Efectivo"))</f>
        <v/>
      </c>
      <c r="G502" s="15" t="str">
        <f t="shared" si="22"/>
        <v/>
      </c>
      <c r="H502" s="12"/>
      <c r="I502" s="8" t="str">
        <f t="shared" si="23"/>
        <v/>
      </c>
    </row>
    <row r="503" spans="1:9" x14ac:dyDescent="0.25">
      <c r="A503" s="16"/>
      <c r="B503" s="15" t="str">
        <f>IF($A503="","",SUMIFS(Ventas!$F$6:$F$3005,Ventas!$A$6:$A$3005,$A503,Ventas!$J$6:$J$3005,"Efectivo"))</f>
        <v/>
      </c>
      <c r="C503" s="15" t="str">
        <f>IF($A503="","",SUMIFS(Ventas!$F$6:$F$3005,Ventas!$A$6:$A$3005,$A503,Ventas!$J$6:$J$3005,"&lt;&gt;Efectivo"))</f>
        <v/>
      </c>
      <c r="D503" s="15" t="str">
        <f t="shared" si="21"/>
        <v/>
      </c>
      <c r="E503" s="12"/>
      <c r="F503" s="15" t="str">
        <f>IF($A503="","",SUMIFS(Compras!$E$6:$E$1005,Compras!$A$6:$A$1005,$A503,Compras!$F$6:$F$1005,"Efectivo")+SUMIFS('Gastos Fijos'!$D$6:$D$1005,'Gastos Fijos'!$A$6:$A$1005,$A503,'Gastos Fijos'!$E$6:$E$1005,"Efectivo"))</f>
        <v/>
      </c>
      <c r="G503" s="15" t="str">
        <f t="shared" si="22"/>
        <v/>
      </c>
      <c r="H503" s="12"/>
      <c r="I503" s="8" t="str">
        <f t="shared" si="23"/>
        <v/>
      </c>
    </row>
    <row r="504" spans="1:9" x14ac:dyDescent="0.25">
      <c r="A504" s="16"/>
      <c r="B504" s="15" t="str">
        <f>IF($A504="","",SUMIFS(Ventas!$F$6:$F$3005,Ventas!$A$6:$A$3005,$A504,Ventas!$J$6:$J$3005,"Efectivo"))</f>
        <v/>
      </c>
      <c r="C504" s="15" t="str">
        <f>IF($A504="","",SUMIFS(Ventas!$F$6:$F$3005,Ventas!$A$6:$A$3005,$A504,Ventas!$J$6:$J$3005,"&lt;&gt;Efectivo"))</f>
        <v/>
      </c>
      <c r="D504" s="15" t="str">
        <f t="shared" si="21"/>
        <v/>
      </c>
      <c r="E504" s="12"/>
      <c r="F504" s="15" t="str">
        <f>IF($A504="","",SUMIFS(Compras!$E$6:$E$1005,Compras!$A$6:$A$1005,$A504,Compras!$F$6:$F$1005,"Efectivo")+SUMIFS('Gastos Fijos'!$D$6:$D$1005,'Gastos Fijos'!$A$6:$A$1005,$A504,'Gastos Fijos'!$E$6:$E$1005,"Efectivo"))</f>
        <v/>
      </c>
      <c r="G504" s="15" t="str">
        <f t="shared" si="22"/>
        <v/>
      </c>
      <c r="H504" s="12"/>
      <c r="I504" s="8" t="str">
        <f t="shared" si="23"/>
        <v/>
      </c>
    </row>
    <row r="505" spans="1:9" x14ac:dyDescent="0.25">
      <c r="A505" s="16"/>
      <c r="B505" s="15" t="str">
        <f>IF($A505="","",SUMIFS(Ventas!$F$6:$F$3005,Ventas!$A$6:$A$3005,$A505,Ventas!$J$6:$J$3005,"Efectivo"))</f>
        <v/>
      </c>
      <c r="C505" s="15" t="str">
        <f>IF($A505="","",SUMIFS(Ventas!$F$6:$F$3005,Ventas!$A$6:$A$3005,$A505,Ventas!$J$6:$J$3005,"&lt;&gt;Efectivo"))</f>
        <v/>
      </c>
      <c r="D505" s="15" t="str">
        <f t="shared" si="21"/>
        <v/>
      </c>
      <c r="E505" s="12"/>
      <c r="F505" s="15" t="str">
        <f>IF($A505="","",SUMIFS(Compras!$E$6:$E$1005,Compras!$A$6:$A$1005,$A505,Compras!$F$6:$F$1005,"Efectivo")+SUMIFS('Gastos Fijos'!$D$6:$D$1005,'Gastos Fijos'!$A$6:$A$1005,$A505,'Gastos Fijos'!$E$6:$E$1005,"Efectivo"))</f>
        <v/>
      </c>
      <c r="G505" s="15" t="str">
        <f t="shared" si="22"/>
        <v/>
      </c>
      <c r="H505" s="12"/>
      <c r="I505" s="8" t="str">
        <f t="shared" si="23"/>
        <v/>
      </c>
    </row>
    <row r="506" spans="1:9" x14ac:dyDescent="0.25">
      <c r="A506" s="16"/>
      <c r="B506" s="15" t="str">
        <f>IF($A506="","",SUMIFS(Ventas!$F$6:$F$3005,Ventas!$A$6:$A$3005,$A506,Ventas!$J$6:$J$3005,"Efectivo"))</f>
        <v/>
      </c>
      <c r="C506" s="15" t="str">
        <f>IF($A506="","",SUMIFS(Ventas!$F$6:$F$3005,Ventas!$A$6:$A$3005,$A506,Ventas!$J$6:$J$3005,"&lt;&gt;Efectivo"))</f>
        <v/>
      </c>
      <c r="D506" s="15" t="str">
        <f t="shared" si="21"/>
        <v/>
      </c>
      <c r="E506" s="12"/>
      <c r="F506" s="15" t="str">
        <f>IF($A506="","",SUMIFS(Compras!$E$6:$E$1005,Compras!$A$6:$A$1005,$A506,Compras!$F$6:$F$1005,"Efectivo")+SUMIFS('Gastos Fijos'!$D$6:$D$1005,'Gastos Fijos'!$A$6:$A$1005,$A506,'Gastos Fijos'!$E$6:$E$1005,"Efectivo"))</f>
        <v/>
      </c>
      <c r="G506" s="15" t="str">
        <f t="shared" si="22"/>
        <v/>
      </c>
      <c r="H506" s="12"/>
      <c r="I506" s="8" t="str">
        <f t="shared" si="23"/>
        <v/>
      </c>
    </row>
    <row r="507" spans="1:9" x14ac:dyDescent="0.25">
      <c r="A507" s="16"/>
      <c r="B507" s="15" t="str">
        <f>IF($A507="","",SUMIFS(Ventas!$F$6:$F$3005,Ventas!$A$6:$A$3005,$A507,Ventas!$J$6:$J$3005,"Efectivo"))</f>
        <v/>
      </c>
      <c r="C507" s="15" t="str">
        <f>IF($A507="","",SUMIFS(Ventas!$F$6:$F$3005,Ventas!$A$6:$A$3005,$A507,Ventas!$J$6:$J$3005,"&lt;&gt;Efectivo"))</f>
        <v/>
      </c>
      <c r="D507" s="15" t="str">
        <f t="shared" si="21"/>
        <v/>
      </c>
      <c r="E507" s="12"/>
      <c r="F507" s="15" t="str">
        <f>IF($A507="","",SUMIFS(Compras!$E$6:$E$1005,Compras!$A$6:$A$1005,$A507,Compras!$F$6:$F$1005,"Efectivo")+SUMIFS('Gastos Fijos'!$D$6:$D$1005,'Gastos Fijos'!$A$6:$A$1005,$A507,'Gastos Fijos'!$E$6:$E$1005,"Efectivo"))</f>
        <v/>
      </c>
      <c r="G507" s="15" t="str">
        <f t="shared" si="22"/>
        <v/>
      </c>
      <c r="H507" s="12"/>
      <c r="I507" s="8" t="str">
        <f t="shared" si="23"/>
        <v/>
      </c>
    </row>
    <row r="508" spans="1:9" x14ac:dyDescent="0.25">
      <c r="A508" s="16"/>
      <c r="B508" s="15" t="str">
        <f>IF($A508="","",SUMIFS(Ventas!$F$6:$F$3005,Ventas!$A$6:$A$3005,$A508,Ventas!$J$6:$J$3005,"Efectivo"))</f>
        <v/>
      </c>
      <c r="C508" s="15" t="str">
        <f>IF($A508="","",SUMIFS(Ventas!$F$6:$F$3005,Ventas!$A$6:$A$3005,$A508,Ventas!$J$6:$J$3005,"&lt;&gt;Efectivo"))</f>
        <v/>
      </c>
      <c r="D508" s="15" t="str">
        <f t="shared" si="21"/>
        <v/>
      </c>
      <c r="E508" s="12"/>
      <c r="F508" s="15" t="str">
        <f>IF($A508="","",SUMIFS(Compras!$E$6:$E$1005,Compras!$A$6:$A$1005,$A508,Compras!$F$6:$F$1005,"Efectivo")+SUMIFS('Gastos Fijos'!$D$6:$D$1005,'Gastos Fijos'!$A$6:$A$1005,$A508,'Gastos Fijos'!$E$6:$E$1005,"Efectivo"))</f>
        <v/>
      </c>
      <c r="G508" s="15" t="str">
        <f t="shared" si="22"/>
        <v/>
      </c>
      <c r="H508" s="12"/>
      <c r="I508" s="8" t="str">
        <f t="shared" si="23"/>
        <v/>
      </c>
    </row>
    <row r="509" spans="1:9" x14ac:dyDescent="0.25">
      <c r="A509" s="16"/>
      <c r="B509" s="15" t="str">
        <f>IF($A509="","",SUMIFS(Ventas!$F$6:$F$3005,Ventas!$A$6:$A$3005,$A509,Ventas!$J$6:$J$3005,"Efectivo"))</f>
        <v/>
      </c>
      <c r="C509" s="15" t="str">
        <f>IF($A509="","",SUMIFS(Ventas!$F$6:$F$3005,Ventas!$A$6:$A$3005,$A509,Ventas!$J$6:$J$3005,"&lt;&gt;Efectivo"))</f>
        <v/>
      </c>
      <c r="D509" s="15" t="str">
        <f t="shared" si="21"/>
        <v/>
      </c>
      <c r="E509" s="12"/>
      <c r="F509" s="15" t="str">
        <f>IF($A509="","",SUMIFS(Compras!$E$6:$E$1005,Compras!$A$6:$A$1005,$A509,Compras!$F$6:$F$1005,"Efectivo")+SUMIFS('Gastos Fijos'!$D$6:$D$1005,'Gastos Fijos'!$A$6:$A$1005,$A509,'Gastos Fijos'!$E$6:$E$1005,"Efectivo"))</f>
        <v/>
      </c>
      <c r="G509" s="15" t="str">
        <f t="shared" si="22"/>
        <v/>
      </c>
      <c r="H509" s="12"/>
      <c r="I509" s="8" t="str">
        <f t="shared" si="23"/>
        <v/>
      </c>
    </row>
    <row r="510" spans="1:9" x14ac:dyDescent="0.25">
      <c r="A510" s="16"/>
      <c r="B510" s="15" t="str">
        <f>IF($A510="","",SUMIFS(Ventas!$F$6:$F$3005,Ventas!$A$6:$A$3005,$A510,Ventas!$J$6:$J$3005,"Efectivo"))</f>
        <v/>
      </c>
      <c r="C510" s="15" t="str">
        <f>IF($A510="","",SUMIFS(Ventas!$F$6:$F$3005,Ventas!$A$6:$A$3005,$A510,Ventas!$J$6:$J$3005,"&lt;&gt;Efectivo"))</f>
        <v/>
      </c>
      <c r="D510" s="15" t="str">
        <f t="shared" si="21"/>
        <v/>
      </c>
      <c r="E510" s="12"/>
      <c r="F510" s="15" t="str">
        <f>IF($A510="","",SUMIFS(Compras!$E$6:$E$1005,Compras!$A$6:$A$1005,$A510,Compras!$F$6:$F$1005,"Efectivo")+SUMIFS('Gastos Fijos'!$D$6:$D$1005,'Gastos Fijos'!$A$6:$A$1005,$A510,'Gastos Fijos'!$E$6:$E$1005,"Efectivo"))</f>
        <v/>
      </c>
      <c r="G510" s="15" t="str">
        <f t="shared" si="22"/>
        <v/>
      </c>
      <c r="H510" s="12"/>
      <c r="I510" s="8" t="str">
        <f t="shared" si="23"/>
        <v/>
      </c>
    </row>
    <row r="511" spans="1:9" x14ac:dyDescent="0.25">
      <c r="A511" s="16"/>
      <c r="B511" s="15" t="str">
        <f>IF($A511="","",SUMIFS(Ventas!$F$6:$F$3005,Ventas!$A$6:$A$3005,$A511,Ventas!$J$6:$J$3005,"Efectivo"))</f>
        <v/>
      </c>
      <c r="C511" s="15" t="str">
        <f>IF($A511="","",SUMIFS(Ventas!$F$6:$F$3005,Ventas!$A$6:$A$3005,$A511,Ventas!$J$6:$J$3005,"&lt;&gt;Efectivo"))</f>
        <v/>
      </c>
      <c r="D511" s="15" t="str">
        <f t="shared" si="21"/>
        <v/>
      </c>
      <c r="E511" s="12"/>
      <c r="F511" s="15" t="str">
        <f>IF($A511="","",SUMIFS(Compras!$E$6:$E$1005,Compras!$A$6:$A$1005,$A511,Compras!$F$6:$F$1005,"Efectivo")+SUMIFS('Gastos Fijos'!$D$6:$D$1005,'Gastos Fijos'!$A$6:$A$1005,$A511,'Gastos Fijos'!$E$6:$E$1005,"Efectivo"))</f>
        <v/>
      </c>
      <c r="G511" s="15" t="str">
        <f t="shared" si="22"/>
        <v/>
      </c>
      <c r="H511" s="12"/>
      <c r="I511" s="8" t="str">
        <f t="shared" si="23"/>
        <v/>
      </c>
    </row>
    <row r="512" spans="1:9" x14ac:dyDescent="0.25">
      <c r="A512" s="16"/>
      <c r="B512" s="15" t="str">
        <f>IF($A512="","",SUMIFS(Ventas!$F$6:$F$3005,Ventas!$A$6:$A$3005,$A512,Ventas!$J$6:$J$3005,"Efectivo"))</f>
        <v/>
      </c>
      <c r="C512" s="15" t="str">
        <f>IF($A512="","",SUMIFS(Ventas!$F$6:$F$3005,Ventas!$A$6:$A$3005,$A512,Ventas!$J$6:$J$3005,"&lt;&gt;Efectivo"))</f>
        <v/>
      </c>
      <c r="D512" s="15" t="str">
        <f t="shared" si="21"/>
        <v/>
      </c>
      <c r="E512" s="12"/>
      <c r="F512" s="15" t="str">
        <f>IF($A512="","",SUMIFS(Compras!$E$6:$E$1005,Compras!$A$6:$A$1005,$A512,Compras!$F$6:$F$1005,"Efectivo")+SUMIFS('Gastos Fijos'!$D$6:$D$1005,'Gastos Fijos'!$A$6:$A$1005,$A512,'Gastos Fijos'!$E$6:$E$1005,"Efectivo"))</f>
        <v/>
      </c>
      <c r="G512" s="15" t="str">
        <f t="shared" si="22"/>
        <v/>
      </c>
      <c r="H512" s="12"/>
      <c r="I512" s="8" t="str">
        <f t="shared" si="23"/>
        <v/>
      </c>
    </row>
    <row r="513" spans="1:9" x14ac:dyDescent="0.25">
      <c r="A513" s="16"/>
      <c r="B513" s="15" t="str">
        <f>IF($A513="","",SUMIFS(Ventas!$F$6:$F$3005,Ventas!$A$6:$A$3005,$A513,Ventas!$J$6:$J$3005,"Efectivo"))</f>
        <v/>
      </c>
      <c r="C513" s="15" t="str">
        <f>IF($A513="","",SUMIFS(Ventas!$F$6:$F$3005,Ventas!$A$6:$A$3005,$A513,Ventas!$J$6:$J$3005,"&lt;&gt;Efectivo"))</f>
        <v/>
      </c>
      <c r="D513" s="15" t="str">
        <f t="shared" si="21"/>
        <v/>
      </c>
      <c r="E513" s="12"/>
      <c r="F513" s="15" t="str">
        <f>IF($A513="","",SUMIFS(Compras!$E$6:$E$1005,Compras!$A$6:$A$1005,$A513,Compras!$F$6:$F$1005,"Efectivo")+SUMIFS('Gastos Fijos'!$D$6:$D$1005,'Gastos Fijos'!$A$6:$A$1005,$A513,'Gastos Fijos'!$E$6:$E$1005,"Efectivo"))</f>
        <v/>
      </c>
      <c r="G513" s="15" t="str">
        <f t="shared" si="22"/>
        <v/>
      </c>
      <c r="H513" s="12"/>
      <c r="I513" s="8" t="str">
        <f t="shared" si="23"/>
        <v/>
      </c>
    </row>
    <row r="514" spans="1:9" x14ac:dyDescent="0.25">
      <c r="A514" s="16"/>
      <c r="B514" s="15" t="str">
        <f>IF($A514="","",SUMIFS(Ventas!$F$6:$F$3005,Ventas!$A$6:$A$3005,$A514,Ventas!$J$6:$J$3005,"Efectivo"))</f>
        <v/>
      </c>
      <c r="C514" s="15" t="str">
        <f>IF($A514="","",SUMIFS(Ventas!$F$6:$F$3005,Ventas!$A$6:$A$3005,$A514,Ventas!$J$6:$J$3005,"&lt;&gt;Efectivo"))</f>
        <v/>
      </c>
      <c r="D514" s="15" t="str">
        <f t="shared" si="21"/>
        <v/>
      </c>
      <c r="E514" s="12"/>
      <c r="F514" s="15" t="str">
        <f>IF($A514="","",SUMIFS(Compras!$E$6:$E$1005,Compras!$A$6:$A$1005,$A514,Compras!$F$6:$F$1005,"Efectivo")+SUMIFS('Gastos Fijos'!$D$6:$D$1005,'Gastos Fijos'!$A$6:$A$1005,$A514,'Gastos Fijos'!$E$6:$E$1005,"Efectivo"))</f>
        <v/>
      </c>
      <c r="G514" s="15" t="str">
        <f t="shared" si="22"/>
        <v/>
      </c>
      <c r="H514" s="12"/>
      <c r="I514" s="8" t="str">
        <f t="shared" si="23"/>
        <v/>
      </c>
    </row>
    <row r="515" spans="1:9" x14ac:dyDescent="0.25">
      <c r="A515" s="16"/>
      <c r="B515" s="15" t="str">
        <f>IF($A515="","",SUMIFS(Ventas!$F$6:$F$3005,Ventas!$A$6:$A$3005,$A515,Ventas!$J$6:$J$3005,"Efectivo"))</f>
        <v/>
      </c>
      <c r="C515" s="15" t="str">
        <f>IF($A515="","",SUMIFS(Ventas!$F$6:$F$3005,Ventas!$A$6:$A$3005,$A515,Ventas!$J$6:$J$3005,"&lt;&gt;Efectivo"))</f>
        <v/>
      </c>
      <c r="D515" s="15" t="str">
        <f t="shared" si="21"/>
        <v/>
      </c>
      <c r="E515" s="12"/>
      <c r="F515" s="15" t="str">
        <f>IF($A515="","",SUMIFS(Compras!$E$6:$E$1005,Compras!$A$6:$A$1005,$A515,Compras!$F$6:$F$1005,"Efectivo")+SUMIFS('Gastos Fijos'!$D$6:$D$1005,'Gastos Fijos'!$A$6:$A$1005,$A515,'Gastos Fijos'!$E$6:$E$1005,"Efectivo"))</f>
        <v/>
      </c>
      <c r="G515" s="15" t="str">
        <f t="shared" si="22"/>
        <v/>
      </c>
      <c r="H515" s="12"/>
      <c r="I515" s="8" t="str">
        <f t="shared" si="23"/>
        <v/>
      </c>
    </row>
    <row r="516" spans="1:9" x14ac:dyDescent="0.25">
      <c r="A516" s="16"/>
      <c r="B516" s="15" t="str">
        <f>IF($A516="","",SUMIFS(Ventas!$F$6:$F$3005,Ventas!$A$6:$A$3005,$A516,Ventas!$J$6:$J$3005,"Efectivo"))</f>
        <v/>
      </c>
      <c r="C516" s="15" t="str">
        <f>IF($A516="","",SUMIFS(Ventas!$F$6:$F$3005,Ventas!$A$6:$A$3005,$A516,Ventas!$J$6:$J$3005,"&lt;&gt;Efectivo"))</f>
        <v/>
      </c>
      <c r="D516" s="15" t="str">
        <f t="shared" si="21"/>
        <v/>
      </c>
      <c r="E516" s="12"/>
      <c r="F516" s="15" t="str">
        <f>IF($A516="","",SUMIFS(Compras!$E$6:$E$1005,Compras!$A$6:$A$1005,$A516,Compras!$F$6:$F$1005,"Efectivo")+SUMIFS('Gastos Fijos'!$D$6:$D$1005,'Gastos Fijos'!$A$6:$A$1005,$A516,'Gastos Fijos'!$E$6:$E$1005,"Efectivo"))</f>
        <v/>
      </c>
      <c r="G516" s="15" t="str">
        <f t="shared" si="22"/>
        <v/>
      </c>
      <c r="H516" s="12"/>
      <c r="I516" s="8" t="str">
        <f t="shared" si="23"/>
        <v/>
      </c>
    </row>
    <row r="517" spans="1:9" x14ac:dyDescent="0.25">
      <c r="A517" s="16"/>
      <c r="B517" s="15" t="str">
        <f>IF($A517="","",SUMIFS(Ventas!$F$6:$F$3005,Ventas!$A$6:$A$3005,$A517,Ventas!$J$6:$J$3005,"Efectivo"))</f>
        <v/>
      </c>
      <c r="C517" s="15" t="str">
        <f>IF($A517="","",SUMIFS(Ventas!$F$6:$F$3005,Ventas!$A$6:$A$3005,$A517,Ventas!$J$6:$J$3005,"&lt;&gt;Efectivo"))</f>
        <v/>
      </c>
      <c r="D517" s="15" t="str">
        <f t="shared" si="21"/>
        <v/>
      </c>
      <c r="E517" s="12"/>
      <c r="F517" s="15" t="str">
        <f>IF($A517="","",SUMIFS(Compras!$E$6:$E$1005,Compras!$A$6:$A$1005,$A517,Compras!$F$6:$F$1005,"Efectivo")+SUMIFS('Gastos Fijos'!$D$6:$D$1005,'Gastos Fijos'!$A$6:$A$1005,$A517,'Gastos Fijos'!$E$6:$E$1005,"Efectivo"))</f>
        <v/>
      </c>
      <c r="G517" s="15" t="str">
        <f t="shared" si="22"/>
        <v/>
      </c>
      <c r="H517" s="12"/>
      <c r="I517" s="8" t="str">
        <f t="shared" si="23"/>
        <v/>
      </c>
    </row>
    <row r="518" spans="1:9" x14ac:dyDescent="0.25">
      <c r="A518" s="16"/>
      <c r="B518" s="15" t="str">
        <f>IF($A518="","",SUMIFS(Ventas!$F$6:$F$3005,Ventas!$A$6:$A$3005,$A518,Ventas!$J$6:$J$3005,"Efectivo"))</f>
        <v/>
      </c>
      <c r="C518" s="15" t="str">
        <f>IF($A518="","",SUMIFS(Ventas!$F$6:$F$3005,Ventas!$A$6:$A$3005,$A518,Ventas!$J$6:$J$3005,"&lt;&gt;Efectivo"))</f>
        <v/>
      </c>
      <c r="D518" s="15" t="str">
        <f t="shared" ref="D518:D581" si="24">IF($A518="","",$B518+$C518)</f>
        <v/>
      </c>
      <c r="E518" s="12"/>
      <c r="F518" s="15" t="str">
        <f>IF($A518="","",SUMIFS(Compras!$E$6:$E$1005,Compras!$A$6:$A$1005,$A518,Compras!$F$6:$F$1005,"Efectivo")+SUMIFS('Gastos Fijos'!$D$6:$D$1005,'Gastos Fijos'!$A$6:$A$1005,$A518,'Gastos Fijos'!$E$6:$E$1005,"Efectivo"))</f>
        <v/>
      </c>
      <c r="G518" s="15" t="str">
        <f t="shared" ref="G518:G581" si="25">IF($A518="","",$E518+$B518-$F518)</f>
        <v/>
      </c>
      <c r="H518" s="12"/>
      <c r="I518" s="8" t="str">
        <f t="shared" ref="I518:I581" si="26">IF(OR($A518="",$H518=""),"",$H518-$G518)</f>
        <v/>
      </c>
    </row>
    <row r="519" spans="1:9" x14ac:dyDescent="0.25">
      <c r="A519" s="16"/>
      <c r="B519" s="15" t="str">
        <f>IF($A519="","",SUMIFS(Ventas!$F$6:$F$3005,Ventas!$A$6:$A$3005,$A519,Ventas!$J$6:$J$3005,"Efectivo"))</f>
        <v/>
      </c>
      <c r="C519" s="15" t="str">
        <f>IF($A519="","",SUMIFS(Ventas!$F$6:$F$3005,Ventas!$A$6:$A$3005,$A519,Ventas!$J$6:$J$3005,"&lt;&gt;Efectivo"))</f>
        <v/>
      </c>
      <c r="D519" s="15" t="str">
        <f t="shared" si="24"/>
        <v/>
      </c>
      <c r="E519" s="12"/>
      <c r="F519" s="15" t="str">
        <f>IF($A519="","",SUMIFS(Compras!$E$6:$E$1005,Compras!$A$6:$A$1005,$A519,Compras!$F$6:$F$1005,"Efectivo")+SUMIFS('Gastos Fijos'!$D$6:$D$1005,'Gastos Fijos'!$A$6:$A$1005,$A519,'Gastos Fijos'!$E$6:$E$1005,"Efectivo"))</f>
        <v/>
      </c>
      <c r="G519" s="15" t="str">
        <f t="shared" si="25"/>
        <v/>
      </c>
      <c r="H519" s="12"/>
      <c r="I519" s="8" t="str">
        <f t="shared" si="26"/>
        <v/>
      </c>
    </row>
    <row r="520" spans="1:9" x14ac:dyDescent="0.25">
      <c r="A520" s="16"/>
      <c r="B520" s="15" t="str">
        <f>IF($A520="","",SUMIFS(Ventas!$F$6:$F$3005,Ventas!$A$6:$A$3005,$A520,Ventas!$J$6:$J$3005,"Efectivo"))</f>
        <v/>
      </c>
      <c r="C520" s="15" t="str">
        <f>IF($A520="","",SUMIFS(Ventas!$F$6:$F$3005,Ventas!$A$6:$A$3005,$A520,Ventas!$J$6:$J$3005,"&lt;&gt;Efectivo"))</f>
        <v/>
      </c>
      <c r="D520" s="15" t="str">
        <f t="shared" si="24"/>
        <v/>
      </c>
      <c r="E520" s="12"/>
      <c r="F520" s="15" t="str">
        <f>IF($A520="","",SUMIFS(Compras!$E$6:$E$1005,Compras!$A$6:$A$1005,$A520,Compras!$F$6:$F$1005,"Efectivo")+SUMIFS('Gastos Fijos'!$D$6:$D$1005,'Gastos Fijos'!$A$6:$A$1005,$A520,'Gastos Fijos'!$E$6:$E$1005,"Efectivo"))</f>
        <v/>
      </c>
      <c r="G520" s="15" t="str">
        <f t="shared" si="25"/>
        <v/>
      </c>
      <c r="H520" s="12"/>
      <c r="I520" s="8" t="str">
        <f t="shared" si="26"/>
        <v/>
      </c>
    </row>
    <row r="521" spans="1:9" x14ac:dyDescent="0.25">
      <c r="A521" s="16"/>
      <c r="B521" s="15" t="str">
        <f>IF($A521="","",SUMIFS(Ventas!$F$6:$F$3005,Ventas!$A$6:$A$3005,$A521,Ventas!$J$6:$J$3005,"Efectivo"))</f>
        <v/>
      </c>
      <c r="C521" s="15" t="str">
        <f>IF($A521="","",SUMIFS(Ventas!$F$6:$F$3005,Ventas!$A$6:$A$3005,$A521,Ventas!$J$6:$J$3005,"&lt;&gt;Efectivo"))</f>
        <v/>
      </c>
      <c r="D521" s="15" t="str">
        <f t="shared" si="24"/>
        <v/>
      </c>
      <c r="E521" s="12"/>
      <c r="F521" s="15" t="str">
        <f>IF($A521="","",SUMIFS(Compras!$E$6:$E$1005,Compras!$A$6:$A$1005,$A521,Compras!$F$6:$F$1005,"Efectivo")+SUMIFS('Gastos Fijos'!$D$6:$D$1005,'Gastos Fijos'!$A$6:$A$1005,$A521,'Gastos Fijos'!$E$6:$E$1005,"Efectivo"))</f>
        <v/>
      </c>
      <c r="G521" s="15" t="str">
        <f t="shared" si="25"/>
        <v/>
      </c>
      <c r="H521" s="12"/>
      <c r="I521" s="8" t="str">
        <f t="shared" si="26"/>
        <v/>
      </c>
    </row>
    <row r="522" spans="1:9" x14ac:dyDescent="0.25">
      <c r="A522" s="16"/>
      <c r="B522" s="15" t="str">
        <f>IF($A522="","",SUMIFS(Ventas!$F$6:$F$3005,Ventas!$A$6:$A$3005,$A522,Ventas!$J$6:$J$3005,"Efectivo"))</f>
        <v/>
      </c>
      <c r="C522" s="15" t="str">
        <f>IF($A522="","",SUMIFS(Ventas!$F$6:$F$3005,Ventas!$A$6:$A$3005,$A522,Ventas!$J$6:$J$3005,"&lt;&gt;Efectivo"))</f>
        <v/>
      </c>
      <c r="D522" s="15" t="str">
        <f t="shared" si="24"/>
        <v/>
      </c>
      <c r="E522" s="12"/>
      <c r="F522" s="15" t="str">
        <f>IF($A522="","",SUMIFS(Compras!$E$6:$E$1005,Compras!$A$6:$A$1005,$A522,Compras!$F$6:$F$1005,"Efectivo")+SUMIFS('Gastos Fijos'!$D$6:$D$1005,'Gastos Fijos'!$A$6:$A$1005,$A522,'Gastos Fijos'!$E$6:$E$1005,"Efectivo"))</f>
        <v/>
      </c>
      <c r="G522" s="15" t="str">
        <f t="shared" si="25"/>
        <v/>
      </c>
      <c r="H522" s="12"/>
      <c r="I522" s="8" t="str">
        <f t="shared" si="26"/>
        <v/>
      </c>
    </row>
    <row r="523" spans="1:9" x14ac:dyDescent="0.25">
      <c r="A523" s="16"/>
      <c r="B523" s="15" t="str">
        <f>IF($A523="","",SUMIFS(Ventas!$F$6:$F$3005,Ventas!$A$6:$A$3005,$A523,Ventas!$J$6:$J$3005,"Efectivo"))</f>
        <v/>
      </c>
      <c r="C523" s="15" t="str">
        <f>IF($A523="","",SUMIFS(Ventas!$F$6:$F$3005,Ventas!$A$6:$A$3005,$A523,Ventas!$J$6:$J$3005,"&lt;&gt;Efectivo"))</f>
        <v/>
      </c>
      <c r="D523" s="15" t="str">
        <f t="shared" si="24"/>
        <v/>
      </c>
      <c r="E523" s="12"/>
      <c r="F523" s="15" t="str">
        <f>IF($A523="","",SUMIFS(Compras!$E$6:$E$1005,Compras!$A$6:$A$1005,$A523,Compras!$F$6:$F$1005,"Efectivo")+SUMIFS('Gastos Fijos'!$D$6:$D$1005,'Gastos Fijos'!$A$6:$A$1005,$A523,'Gastos Fijos'!$E$6:$E$1005,"Efectivo"))</f>
        <v/>
      </c>
      <c r="G523" s="15" t="str">
        <f t="shared" si="25"/>
        <v/>
      </c>
      <c r="H523" s="12"/>
      <c r="I523" s="8" t="str">
        <f t="shared" si="26"/>
        <v/>
      </c>
    </row>
    <row r="524" spans="1:9" x14ac:dyDescent="0.25">
      <c r="A524" s="16"/>
      <c r="B524" s="15" t="str">
        <f>IF($A524="","",SUMIFS(Ventas!$F$6:$F$3005,Ventas!$A$6:$A$3005,$A524,Ventas!$J$6:$J$3005,"Efectivo"))</f>
        <v/>
      </c>
      <c r="C524" s="15" t="str">
        <f>IF($A524="","",SUMIFS(Ventas!$F$6:$F$3005,Ventas!$A$6:$A$3005,$A524,Ventas!$J$6:$J$3005,"&lt;&gt;Efectivo"))</f>
        <v/>
      </c>
      <c r="D524" s="15" t="str">
        <f t="shared" si="24"/>
        <v/>
      </c>
      <c r="E524" s="12"/>
      <c r="F524" s="15" t="str">
        <f>IF($A524="","",SUMIFS(Compras!$E$6:$E$1005,Compras!$A$6:$A$1005,$A524,Compras!$F$6:$F$1005,"Efectivo")+SUMIFS('Gastos Fijos'!$D$6:$D$1005,'Gastos Fijos'!$A$6:$A$1005,$A524,'Gastos Fijos'!$E$6:$E$1005,"Efectivo"))</f>
        <v/>
      </c>
      <c r="G524" s="15" t="str">
        <f t="shared" si="25"/>
        <v/>
      </c>
      <c r="H524" s="12"/>
      <c r="I524" s="8" t="str">
        <f t="shared" si="26"/>
        <v/>
      </c>
    </row>
    <row r="525" spans="1:9" x14ac:dyDescent="0.25">
      <c r="A525" s="16"/>
      <c r="B525" s="15" t="str">
        <f>IF($A525="","",SUMIFS(Ventas!$F$6:$F$3005,Ventas!$A$6:$A$3005,$A525,Ventas!$J$6:$J$3005,"Efectivo"))</f>
        <v/>
      </c>
      <c r="C525" s="15" t="str">
        <f>IF($A525="","",SUMIFS(Ventas!$F$6:$F$3005,Ventas!$A$6:$A$3005,$A525,Ventas!$J$6:$J$3005,"&lt;&gt;Efectivo"))</f>
        <v/>
      </c>
      <c r="D525" s="15" t="str">
        <f t="shared" si="24"/>
        <v/>
      </c>
      <c r="E525" s="12"/>
      <c r="F525" s="15" t="str">
        <f>IF($A525="","",SUMIFS(Compras!$E$6:$E$1005,Compras!$A$6:$A$1005,$A525,Compras!$F$6:$F$1005,"Efectivo")+SUMIFS('Gastos Fijos'!$D$6:$D$1005,'Gastos Fijos'!$A$6:$A$1005,$A525,'Gastos Fijos'!$E$6:$E$1005,"Efectivo"))</f>
        <v/>
      </c>
      <c r="G525" s="15" t="str">
        <f t="shared" si="25"/>
        <v/>
      </c>
      <c r="H525" s="12"/>
      <c r="I525" s="8" t="str">
        <f t="shared" si="26"/>
        <v/>
      </c>
    </row>
    <row r="526" spans="1:9" x14ac:dyDescent="0.25">
      <c r="A526" s="16"/>
      <c r="B526" s="15" t="str">
        <f>IF($A526="","",SUMIFS(Ventas!$F$6:$F$3005,Ventas!$A$6:$A$3005,$A526,Ventas!$J$6:$J$3005,"Efectivo"))</f>
        <v/>
      </c>
      <c r="C526" s="15" t="str">
        <f>IF($A526="","",SUMIFS(Ventas!$F$6:$F$3005,Ventas!$A$6:$A$3005,$A526,Ventas!$J$6:$J$3005,"&lt;&gt;Efectivo"))</f>
        <v/>
      </c>
      <c r="D526" s="15" t="str">
        <f t="shared" si="24"/>
        <v/>
      </c>
      <c r="E526" s="12"/>
      <c r="F526" s="15" t="str">
        <f>IF($A526="","",SUMIFS(Compras!$E$6:$E$1005,Compras!$A$6:$A$1005,$A526,Compras!$F$6:$F$1005,"Efectivo")+SUMIFS('Gastos Fijos'!$D$6:$D$1005,'Gastos Fijos'!$A$6:$A$1005,$A526,'Gastos Fijos'!$E$6:$E$1005,"Efectivo"))</f>
        <v/>
      </c>
      <c r="G526" s="15" t="str">
        <f t="shared" si="25"/>
        <v/>
      </c>
      <c r="H526" s="12"/>
      <c r="I526" s="8" t="str">
        <f t="shared" si="26"/>
        <v/>
      </c>
    </row>
    <row r="527" spans="1:9" x14ac:dyDescent="0.25">
      <c r="A527" s="16"/>
      <c r="B527" s="15" t="str">
        <f>IF($A527="","",SUMIFS(Ventas!$F$6:$F$3005,Ventas!$A$6:$A$3005,$A527,Ventas!$J$6:$J$3005,"Efectivo"))</f>
        <v/>
      </c>
      <c r="C527" s="15" t="str">
        <f>IF($A527="","",SUMIFS(Ventas!$F$6:$F$3005,Ventas!$A$6:$A$3005,$A527,Ventas!$J$6:$J$3005,"&lt;&gt;Efectivo"))</f>
        <v/>
      </c>
      <c r="D527" s="15" t="str">
        <f t="shared" si="24"/>
        <v/>
      </c>
      <c r="E527" s="12"/>
      <c r="F527" s="15" t="str">
        <f>IF($A527="","",SUMIFS(Compras!$E$6:$E$1005,Compras!$A$6:$A$1005,$A527,Compras!$F$6:$F$1005,"Efectivo")+SUMIFS('Gastos Fijos'!$D$6:$D$1005,'Gastos Fijos'!$A$6:$A$1005,$A527,'Gastos Fijos'!$E$6:$E$1005,"Efectivo"))</f>
        <v/>
      </c>
      <c r="G527" s="15" t="str">
        <f t="shared" si="25"/>
        <v/>
      </c>
      <c r="H527" s="12"/>
      <c r="I527" s="8" t="str">
        <f t="shared" si="26"/>
        <v/>
      </c>
    </row>
    <row r="528" spans="1:9" x14ac:dyDescent="0.25">
      <c r="A528" s="16"/>
      <c r="B528" s="15" t="str">
        <f>IF($A528="","",SUMIFS(Ventas!$F$6:$F$3005,Ventas!$A$6:$A$3005,$A528,Ventas!$J$6:$J$3005,"Efectivo"))</f>
        <v/>
      </c>
      <c r="C528" s="15" t="str">
        <f>IF($A528="","",SUMIFS(Ventas!$F$6:$F$3005,Ventas!$A$6:$A$3005,$A528,Ventas!$J$6:$J$3005,"&lt;&gt;Efectivo"))</f>
        <v/>
      </c>
      <c r="D528" s="15" t="str">
        <f t="shared" si="24"/>
        <v/>
      </c>
      <c r="E528" s="12"/>
      <c r="F528" s="15" t="str">
        <f>IF($A528="","",SUMIFS(Compras!$E$6:$E$1005,Compras!$A$6:$A$1005,$A528,Compras!$F$6:$F$1005,"Efectivo")+SUMIFS('Gastos Fijos'!$D$6:$D$1005,'Gastos Fijos'!$A$6:$A$1005,$A528,'Gastos Fijos'!$E$6:$E$1005,"Efectivo"))</f>
        <v/>
      </c>
      <c r="G528" s="15" t="str">
        <f t="shared" si="25"/>
        <v/>
      </c>
      <c r="H528" s="12"/>
      <c r="I528" s="8" t="str">
        <f t="shared" si="26"/>
        <v/>
      </c>
    </row>
    <row r="529" spans="1:9" x14ac:dyDescent="0.25">
      <c r="A529" s="16"/>
      <c r="B529" s="15" t="str">
        <f>IF($A529="","",SUMIFS(Ventas!$F$6:$F$3005,Ventas!$A$6:$A$3005,$A529,Ventas!$J$6:$J$3005,"Efectivo"))</f>
        <v/>
      </c>
      <c r="C529" s="15" t="str">
        <f>IF($A529="","",SUMIFS(Ventas!$F$6:$F$3005,Ventas!$A$6:$A$3005,$A529,Ventas!$J$6:$J$3005,"&lt;&gt;Efectivo"))</f>
        <v/>
      </c>
      <c r="D529" s="15" t="str">
        <f t="shared" si="24"/>
        <v/>
      </c>
      <c r="E529" s="12"/>
      <c r="F529" s="15" t="str">
        <f>IF($A529="","",SUMIFS(Compras!$E$6:$E$1005,Compras!$A$6:$A$1005,$A529,Compras!$F$6:$F$1005,"Efectivo")+SUMIFS('Gastos Fijos'!$D$6:$D$1005,'Gastos Fijos'!$A$6:$A$1005,$A529,'Gastos Fijos'!$E$6:$E$1005,"Efectivo"))</f>
        <v/>
      </c>
      <c r="G529" s="15" t="str">
        <f t="shared" si="25"/>
        <v/>
      </c>
      <c r="H529" s="12"/>
      <c r="I529" s="8" t="str">
        <f t="shared" si="26"/>
        <v/>
      </c>
    </row>
    <row r="530" spans="1:9" x14ac:dyDescent="0.25">
      <c r="A530" s="16"/>
      <c r="B530" s="15" t="str">
        <f>IF($A530="","",SUMIFS(Ventas!$F$6:$F$3005,Ventas!$A$6:$A$3005,$A530,Ventas!$J$6:$J$3005,"Efectivo"))</f>
        <v/>
      </c>
      <c r="C530" s="15" t="str">
        <f>IF($A530="","",SUMIFS(Ventas!$F$6:$F$3005,Ventas!$A$6:$A$3005,$A530,Ventas!$J$6:$J$3005,"&lt;&gt;Efectivo"))</f>
        <v/>
      </c>
      <c r="D530" s="15" t="str">
        <f t="shared" si="24"/>
        <v/>
      </c>
      <c r="E530" s="12"/>
      <c r="F530" s="15" t="str">
        <f>IF($A530="","",SUMIFS(Compras!$E$6:$E$1005,Compras!$A$6:$A$1005,$A530,Compras!$F$6:$F$1005,"Efectivo")+SUMIFS('Gastos Fijos'!$D$6:$D$1005,'Gastos Fijos'!$A$6:$A$1005,$A530,'Gastos Fijos'!$E$6:$E$1005,"Efectivo"))</f>
        <v/>
      </c>
      <c r="G530" s="15" t="str">
        <f t="shared" si="25"/>
        <v/>
      </c>
      <c r="H530" s="12"/>
      <c r="I530" s="8" t="str">
        <f t="shared" si="26"/>
        <v/>
      </c>
    </row>
    <row r="531" spans="1:9" x14ac:dyDescent="0.25">
      <c r="A531" s="16"/>
      <c r="B531" s="15" t="str">
        <f>IF($A531="","",SUMIFS(Ventas!$F$6:$F$3005,Ventas!$A$6:$A$3005,$A531,Ventas!$J$6:$J$3005,"Efectivo"))</f>
        <v/>
      </c>
      <c r="C531" s="15" t="str">
        <f>IF($A531="","",SUMIFS(Ventas!$F$6:$F$3005,Ventas!$A$6:$A$3005,$A531,Ventas!$J$6:$J$3005,"&lt;&gt;Efectivo"))</f>
        <v/>
      </c>
      <c r="D531" s="15" t="str">
        <f t="shared" si="24"/>
        <v/>
      </c>
      <c r="E531" s="12"/>
      <c r="F531" s="15" t="str">
        <f>IF($A531="","",SUMIFS(Compras!$E$6:$E$1005,Compras!$A$6:$A$1005,$A531,Compras!$F$6:$F$1005,"Efectivo")+SUMIFS('Gastos Fijos'!$D$6:$D$1005,'Gastos Fijos'!$A$6:$A$1005,$A531,'Gastos Fijos'!$E$6:$E$1005,"Efectivo"))</f>
        <v/>
      </c>
      <c r="G531" s="15" t="str">
        <f t="shared" si="25"/>
        <v/>
      </c>
      <c r="H531" s="12"/>
      <c r="I531" s="8" t="str">
        <f t="shared" si="26"/>
        <v/>
      </c>
    </row>
    <row r="532" spans="1:9" x14ac:dyDescent="0.25">
      <c r="A532" s="16"/>
      <c r="B532" s="15" t="str">
        <f>IF($A532="","",SUMIFS(Ventas!$F$6:$F$3005,Ventas!$A$6:$A$3005,$A532,Ventas!$J$6:$J$3005,"Efectivo"))</f>
        <v/>
      </c>
      <c r="C532" s="15" t="str">
        <f>IF($A532="","",SUMIFS(Ventas!$F$6:$F$3005,Ventas!$A$6:$A$3005,$A532,Ventas!$J$6:$J$3005,"&lt;&gt;Efectivo"))</f>
        <v/>
      </c>
      <c r="D532" s="15" t="str">
        <f t="shared" si="24"/>
        <v/>
      </c>
      <c r="E532" s="12"/>
      <c r="F532" s="15" t="str">
        <f>IF($A532="","",SUMIFS(Compras!$E$6:$E$1005,Compras!$A$6:$A$1005,$A532,Compras!$F$6:$F$1005,"Efectivo")+SUMIFS('Gastos Fijos'!$D$6:$D$1005,'Gastos Fijos'!$A$6:$A$1005,$A532,'Gastos Fijos'!$E$6:$E$1005,"Efectivo"))</f>
        <v/>
      </c>
      <c r="G532" s="15" t="str">
        <f t="shared" si="25"/>
        <v/>
      </c>
      <c r="H532" s="12"/>
      <c r="I532" s="8" t="str">
        <f t="shared" si="26"/>
        <v/>
      </c>
    </row>
    <row r="533" spans="1:9" x14ac:dyDescent="0.25">
      <c r="A533" s="16"/>
      <c r="B533" s="15" t="str">
        <f>IF($A533="","",SUMIFS(Ventas!$F$6:$F$3005,Ventas!$A$6:$A$3005,$A533,Ventas!$J$6:$J$3005,"Efectivo"))</f>
        <v/>
      </c>
      <c r="C533" s="15" t="str">
        <f>IF($A533="","",SUMIFS(Ventas!$F$6:$F$3005,Ventas!$A$6:$A$3005,$A533,Ventas!$J$6:$J$3005,"&lt;&gt;Efectivo"))</f>
        <v/>
      </c>
      <c r="D533" s="15" t="str">
        <f t="shared" si="24"/>
        <v/>
      </c>
      <c r="E533" s="12"/>
      <c r="F533" s="15" t="str">
        <f>IF($A533="","",SUMIFS(Compras!$E$6:$E$1005,Compras!$A$6:$A$1005,$A533,Compras!$F$6:$F$1005,"Efectivo")+SUMIFS('Gastos Fijos'!$D$6:$D$1005,'Gastos Fijos'!$A$6:$A$1005,$A533,'Gastos Fijos'!$E$6:$E$1005,"Efectivo"))</f>
        <v/>
      </c>
      <c r="G533" s="15" t="str">
        <f t="shared" si="25"/>
        <v/>
      </c>
      <c r="H533" s="12"/>
      <c r="I533" s="8" t="str">
        <f t="shared" si="26"/>
        <v/>
      </c>
    </row>
    <row r="534" spans="1:9" x14ac:dyDescent="0.25">
      <c r="A534" s="16"/>
      <c r="B534" s="15" t="str">
        <f>IF($A534="","",SUMIFS(Ventas!$F$6:$F$3005,Ventas!$A$6:$A$3005,$A534,Ventas!$J$6:$J$3005,"Efectivo"))</f>
        <v/>
      </c>
      <c r="C534" s="15" t="str">
        <f>IF($A534="","",SUMIFS(Ventas!$F$6:$F$3005,Ventas!$A$6:$A$3005,$A534,Ventas!$J$6:$J$3005,"&lt;&gt;Efectivo"))</f>
        <v/>
      </c>
      <c r="D534" s="15" t="str">
        <f t="shared" si="24"/>
        <v/>
      </c>
      <c r="E534" s="12"/>
      <c r="F534" s="15" t="str">
        <f>IF($A534="","",SUMIFS(Compras!$E$6:$E$1005,Compras!$A$6:$A$1005,$A534,Compras!$F$6:$F$1005,"Efectivo")+SUMIFS('Gastos Fijos'!$D$6:$D$1005,'Gastos Fijos'!$A$6:$A$1005,$A534,'Gastos Fijos'!$E$6:$E$1005,"Efectivo"))</f>
        <v/>
      </c>
      <c r="G534" s="15" t="str">
        <f t="shared" si="25"/>
        <v/>
      </c>
      <c r="H534" s="12"/>
      <c r="I534" s="8" t="str">
        <f t="shared" si="26"/>
        <v/>
      </c>
    </row>
    <row r="535" spans="1:9" x14ac:dyDescent="0.25">
      <c r="A535" s="16"/>
      <c r="B535" s="15" t="str">
        <f>IF($A535="","",SUMIFS(Ventas!$F$6:$F$3005,Ventas!$A$6:$A$3005,$A535,Ventas!$J$6:$J$3005,"Efectivo"))</f>
        <v/>
      </c>
      <c r="C535" s="15" t="str">
        <f>IF($A535="","",SUMIFS(Ventas!$F$6:$F$3005,Ventas!$A$6:$A$3005,$A535,Ventas!$J$6:$J$3005,"&lt;&gt;Efectivo"))</f>
        <v/>
      </c>
      <c r="D535" s="15" t="str">
        <f t="shared" si="24"/>
        <v/>
      </c>
      <c r="E535" s="12"/>
      <c r="F535" s="15" t="str">
        <f>IF($A535="","",SUMIFS(Compras!$E$6:$E$1005,Compras!$A$6:$A$1005,$A535,Compras!$F$6:$F$1005,"Efectivo")+SUMIFS('Gastos Fijos'!$D$6:$D$1005,'Gastos Fijos'!$A$6:$A$1005,$A535,'Gastos Fijos'!$E$6:$E$1005,"Efectivo"))</f>
        <v/>
      </c>
      <c r="G535" s="15" t="str">
        <f t="shared" si="25"/>
        <v/>
      </c>
      <c r="H535" s="12"/>
      <c r="I535" s="8" t="str">
        <f t="shared" si="26"/>
        <v/>
      </c>
    </row>
    <row r="536" spans="1:9" x14ac:dyDescent="0.25">
      <c r="A536" s="16"/>
      <c r="B536" s="15" t="str">
        <f>IF($A536="","",SUMIFS(Ventas!$F$6:$F$3005,Ventas!$A$6:$A$3005,$A536,Ventas!$J$6:$J$3005,"Efectivo"))</f>
        <v/>
      </c>
      <c r="C536" s="15" t="str">
        <f>IF($A536="","",SUMIFS(Ventas!$F$6:$F$3005,Ventas!$A$6:$A$3005,$A536,Ventas!$J$6:$J$3005,"&lt;&gt;Efectivo"))</f>
        <v/>
      </c>
      <c r="D536" s="15" t="str">
        <f t="shared" si="24"/>
        <v/>
      </c>
      <c r="E536" s="12"/>
      <c r="F536" s="15" t="str">
        <f>IF($A536="","",SUMIFS(Compras!$E$6:$E$1005,Compras!$A$6:$A$1005,$A536,Compras!$F$6:$F$1005,"Efectivo")+SUMIFS('Gastos Fijos'!$D$6:$D$1005,'Gastos Fijos'!$A$6:$A$1005,$A536,'Gastos Fijos'!$E$6:$E$1005,"Efectivo"))</f>
        <v/>
      </c>
      <c r="G536" s="15" t="str">
        <f t="shared" si="25"/>
        <v/>
      </c>
      <c r="H536" s="12"/>
      <c r="I536" s="8" t="str">
        <f t="shared" si="26"/>
        <v/>
      </c>
    </row>
    <row r="537" spans="1:9" x14ac:dyDescent="0.25">
      <c r="A537" s="16"/>
      <c r="B537" s="15" t="str">
        <f>IF($A537="","",SUMIFS(Ventas!$F$6:$F$3005,Ventas!$A$6:$A$3005,$A537,Ventas!$J$6:$J$3005,"Efectivo"))</f>
        <v/>
      </c>
      <c r="C537" s="15" t="str">
        <f>IF($A537="","",SUMIFS(Ventas!$F$6:$F$3005,Ventas!$A$6:$A$3005,$A537,Ventas!$J$6:$J$3005,"&lt;&gt;Efectivo"))</f>
        <v/>
      </c>
      <c r="D537" s="15" t="str">
        <f t="shared" si="24"/>
        <v/>
      </c>
      <c r="E537" s="12"/>
      <c r="F537" s="15" t="str">
        <f>IF($A537="","",SUMIFS(Compras!$E$6:$E$1005,Compras!$A$6:$A$1005,$A537,Compras!$F$6:$F$1005,"Efectivo")+SUMIFS('Gastos Fijos'!$D$6:$D$1005,'Gastos Fijos'!$A$6:$A$1005,$A537,'Gastos Fijos'!$E$6:$E$1005,"Efectivo"))</f>
        <v/>
      </c>
      <c r="G537" s="15" t="str">
        <f t="shared" si="25"/>
        <v/>
      </c>
      <c r="H537" s="12"/>
      <c r="I537" s="8" t="str">
        <f t="shared" si="26"/>
        <v/>
      </c>
    </row>
    <row r="538" spans="1:9" x14ac:dyDescent="0.25">
      <c r="A538" s="16"/>
      <c r="B538" s="15" t="str">
        <f>IF($A538="","",SUMIFS(Ventas!$F$6:$F$3005,Ventas!$A$6:$A$3005,$A538,Ventas!$J$6:$J$3005,"Efectivo"))</f>
        <v/>
      </c>
      <c r="C538" s="15" t="str">
        <f>IF($A538="","",SUMIFS(Ventas!$F$6:$F$3005,Ventas!$A$6:$A$3005,$A538,Ventas!$J$6:$J$3005,"&lt;&gt;Efectivo"))</f>
        <v/>
      </c>
      <c r="D538" s="15" t="str">
        <f t="shared" si="24"/>
        <v/>
      </c>
      <c r="E538" s="12"/>
      <c r="F538" s="15" t="str">
        <f>IF($A538="","",SUMIFS(Compras!$E$6:$E$1005,Compras!$A$6:$A$1005,$A538,Compras!$F$6:$F$1005,"Efectivo")+SUMIFS('Gastos Fijos'!$D$6:$D$1005,'Gastos Fijos'!$A$6:$A$1005,$A538,'Gastos Fijos'!$E$6:$E$1005,"Efectivo"))</f>
        <v/>
      </c>
      <c r="G538" s="15" t="str">
        <f t="shared" si="25"/>
        <v/>
      </c>
      <c r="H538" s="12"/>
      <c r="I538" s="8" t="str">
        <f t="shared" si="26"/>
        <v/>
      </c>
    </row>
    <row r="539" spans="1:9" x14ac:dyDescent="0.25">
      <c r="A539" s="16"/>
      <c r="B539" s="15" t="str">
        <f>IF($A539="","",SUMIFS(Ventas!$F$6:$F$3005,Ventas!$A$6:$A$3005,$A539,Ventas!$J$6:$J$3005,"Efectivo"))</f>
        <v/>
      </c>
      <c r="C539" s="15" t="str">
        <f>IF($A539="","",SUMIFS(Ventas!$F$6:$F$3005,Ventas!$A$6:$A$3005,$A539,Ventas!$J$6:$J$3005,"&lt;&gt;Efectivo"))</f>
        <v/>
      </c>
      <c r="D539" s="15" t="str">
        <f t="shared" si="24"/>
        <v/>
      </c>
      <c r="E539" s="12"/>
      <c r="F539" s="15" t="str">
        <f>IF($A539="","",SUMIFS(Compras!$E$6:$E$1005,Compras!$A$6:$A$1005,$A539,Compras!$F$6:$F$1005,"Efectivo")+SUMIFS('Gastos Fijos'!$D$6:$D$1005,'Gastos Fijos'!$A$6:$A$1005,$A539,'Gastos Fijos'!$E$6:$E$1005,"Efectivo"))</f>
        <v/>
      </c>
      <c r="G539" s="15" t="str">
        <f t="shared" si="25"/>
        <v/>
      </c>
      <c r="H539" s="12"/>
      <c r="I539" s="8" t="str">
        <f t="shared" si="26"/>
        <v/>
      </c>
    </row>
    <row r="540" spans="1:9" x14ac:dyDescent="0.25">
      <c r="A540" s="16"/>
      <c r="B540" s="15" t="str">
        <f>IF($A540="","",SUMIFS(Ventas!$F$6:$F$3005,Ventas!$A$6:$A$3005,$A540,Ventas!$J$6:$J$3005,"Efectivo"))</f>
        <v/>
      </c>
      <c r="C540" s="15" t="str">
        <f>IF($A540="","",SUMIFS(Ventas!$F$6:$F$3005,Ventas!$A$6:$A$3005,$A540,Ventas!$J$6:$J$3005,"&lt;&gt;Efectivo"))</f>
        <v/>
      </c>
      <c r="D540" s="15" t="str">
        <f t="shared" si="24"/>
        <v/>
      </c>
      <c r="E540" s="12"/>
      <c r="F540" s="15" t="str">
        <f>IF($A540="","",SUMIFS(Compras!$E$6:$E$1005,Compras!$A$6:$A$1005,$A540,Compras!$F$6:$F$1005,"Efectivo")+SUMIFS('Gastos Fijos'!$D$6:$D$1005,'Gastos Fijos'!$A$6:$A$1005,$A540,'Gastos Fijos'!$E$6:$E$1005,"Efectivo"))</f>
        <v/>
      </c>
      <c r="G540" s="15" t="str">
        <f t="shared" si="25"/>
        <v/>
      </c>
      <c r="H540" s="12"/>
      <c r="I540" s="8" t="str">
        <f t="shared" si="26"/>
        <v/>
      </c>
    </row>
    <row r="541" spans="1:9" x14ac:dyDescent="0.25">
      <c r="A541" s="16"/>
      <c r="B541" s="15" t="str">
        <f>IF($A541="","",SUMIFS(Ventas!$F$6:$F$3005,Ventas!$A$6:$A$3005,$A541,Ventas!$J$6:$J$3005,"Efectivo"))</f>
        <v/>
      </c>
      <c r="C541" s="15" t="str">
        <f>IF($A541="","",SUMIFS(Ventas!$F$6:$F$3005,Ventas!$A$6:$A$3005,$A541,Ventas!$J$6:$J$3005,"&lt;&gt;Efectivo"))</f>
        <v/>
      </c>
      <c r="D541" s="15" t="str">
        <f t="shared" si="24"/>
        <v/>
      </c>
      <c r="E541" s="12"/>
      <c r="F541" s="15" t="str">
        <f>IF($A541="","",SUMIFS(Compras!$E$6:$E$1005,Compras!$A$6:$A$1005,$A541,Compras!$F$6:$F$1005,"Efectivo")+SUMIFS('Gastos Fijos'!$D$6:$D$1005,'Gastos Fijos'!$A$6:$A$1005,$A541,'Gastos Fijos'!$E$6:$E$1005,"Efectivo"))</f>
        <v/>
      </c>
      <c r="G541" s="15" t="str">
        <f t="shared" si="25"/>
        <v/>
      </c>
      <c r="H541" s="12"/>
      <c r="I541" s="8" t="str">
        <f t="shared" si="26"/>
        <v/>
      </c>
    </row>
    <row r="542" spans="1:9" x14ac:dyDescent="0.25">
      <c r="A542" s="16"/>
      <c r="B542" s="15" t="str">
        <f>IF($A542="","",SUMIFS(Ventas!$F$6:$F$3005,Ventas!$A$6:$A$3005,$A542,Ventas!$J$6:$J$3005,"Efectivo"))</f>
        <v/>
      </c>
      <c r="C542" s="15" t="str">
        <f>IF($A542="","",SUMIFS(Ventas!$F$6:$F$3005,Ventas!$A$6:$A$3005,$A542,Ventas!$J$6:$J$3005,"&lt;&gt;Efectivo"))</f>
        <v/>
      </c>
      <c r="D542" s="15" t="str">
        <f t="shared" si="24"/>
        <v/>
      </c>
      <c r="E542" s="12"/>
      <c r="F542" s="15" t="str">
        <f>IF($A542="","",SUMIFS(Compras!$E$6:$E$1005,Compras!$A$6:$A$1005,$A542,Compras!$F$6:$F$1005,"Efectivo")+SUMIFS('Gastos Fijos'!$D$6:$D$1005,'Gastos Fijos'!$A$6:$A$1005,$A542,'Gastos Fijos'!$E$6:$E$1005,"Efectivo"))</f>
        <v/>
      </c>
      <c r="G542" s="15" t="str">
        <f t="shared" si="25"/>
        <v/>
      </c>
      <c r="H542" s="12"/>
      <c r="I542" s="8" t="str">
        <f t="shared" si="26"/>
        <v/>
      </c>
    </row>
    <row r="543" spans="1:9" x14ac:dyDescent="0.25">
      <c r="A543" s="16"/>
      <c r="B543" s="15" t="str">
        <f>IF($A543="","",SUMIFS(Ventas!$F$6:$F$3005,Ventas!$A$6:$A$3005,$A543,Ventas!$J$6:$J$3005,"Efectivo"))</f>
        <v/>
      </c>
      <c r="C543" s="15" t="str">
        <f>IF($A543="","",SUMIFS(Ventas!$F$6:$F$3005,Ventas!$A$6:$A$3005,$A543,Ventas!$J$6:$J$3005,"&lt;&gt;Efectivo"))</f>
        <v/>
      </c>
      <c r="D543" s="15" t="str">
        <f t="shared" si="24"/>
        <v/>
      </c>
      <c r="E543" s="12"/>
      <c r="F543" s="15" t="str">
        <f>IF($A543="","",SUMIFS(Compras!$E$6:$E$1005,Compras!$A$6:$A$1005,$A543,Compras!$F$6:$F$1005,"Efectivo")+SUMIFS('Gastos Fijos'!$D$6:$D$1005,'Gastos Fijos'!$A$6:$A$1005,$A543,'Gastos Fijos'!$E$6:$E$1005,"Efectivo"))</f>
        <v/>
      </c>
      <c r="G543" s="15" t="str">
        <f t="shared" si="25"/>
        <v/>
      </c>
      <c r="H543" s="12"/>
      <c r="I543" s="8" t="str">
        <f t="shared" si="26"/>
        <v/>
      </c>
    </row>
    <row r="544" spans="1:9" x14ac:dyDescent="0.25">
      <c r="A544" s="16"/>
      <c r="B544" s="15" t="str">
        <f>IF($A544="","",SUMIFS(Ventas!$F$6:$F$3005,Ventas!$A$6:$A$3005,$A544,Ventas!$J$6:$J$3005,"Efectivo"))</f>
        <v/>
      </c>
      <c r="C544" s="15" t="str">
        <f>IF($A544="","",SUMIFS(Ventas!$F$6:$F$3005,Ventas!$A$6:$A$3005,$A544,Ventas!$J$6:$J$3005,"&lt;&gt;Efectivo"))</f>
        <v/>
      </c>
      <c r="D544" s="15" t="str">
        <f t="shared" si="24"/>
        <v/>
      </c>
      <c r="E544" s="12"/>
      <c r="F544" s="15" t="str">
        <f>IF($A544="","",SUMIFS(Compras!$E$6:$E$1005,Compras!$A$6:$A$1005,$A544,Compras!$F$6:$F$1005,"Efectivo")+SUMIFS('Gastos Fijos'!$D$6:$D$1005,'Gastos Fijos'!$A$6:$A$1005,$A544,'Gastos Fijos'!$E$6:$E$1005,"Efectivo"))</f>
        <v/>
      </c>
      <c r="G544" s="15" t="str">
        <f t="shared" si="25"/>
        <v/>
      </c>
      <c r="H544" s="12"/>
      <c r="I544" s="8" t="str">
        <f t="shared" si="26"/>
        <v/>
      </c>
    </row>
    <row r="545" spans="1:9" x14ac:dyDescent="0.25">
      <c r="A545" s="16"/>
      <c r="B545" s="15" t="str">
        <f>IF($A545="","",SUMIFS(Ventas!$F$6:$F$3005,Ventas!$A$6:$A$3005,$A545,Ventas!$J$6:$J$3005,"Efectivo"))</f>
        <v/>
      </c>
      <c r="C545" s="15" t="str">
        <f>IF($A545="","",SUMIFS(Ventas!$F$6:$F$3005,Ventas!$A$6:$A$3005,$A545,Ventas!$J$6:$J$3005,"&lt;&gt;Efectivo"))</f>
        <v/>
      </c>
      <c r="D545" s="15" t="str">
        <f t="shared" si="24"/>
        <v/>
      </c>
      <c r="E545" s="12"/>
      <c r="F545" s="15" t="str">
        <f>IF($A545="","",SUMIFS(Compras!$E$6:$E$1005,Compras!$A$6:$A$1005,$A545,Compras!$F$6:$F$1005,"Efectivo")+SUMIFS('Gastos Fijos'!$D$6:$D$1005,'Gastos Fijos'!$A$6:$A$1005,$A545,'Gastos Fijos'!$E$6:$E$1005,"Efectivo"))</f>
        <v/>
      </c>
      <c r="G545" s="15" t="str">
        <f t="shared" si="25"/>
        <v/>
      </c>
      <c r="H545" s="12"/>
      <c r="I545" s="8" t="str">
        <f t="shared" si="26"/>
        <v/>
      </c>
    </row>
    <row r="546" spans="1:9" x14ac:dyDescent="0.25">
      <c r="A546" s="16"/>
      <c r="B546" s="15" t="str">
        <f>IF($A546="","",SUMIFS(Ventas!$F$6:$F$3005,Ventas!$A$6:$A$3005,$A546,Ventas!$J$6:$J$3005,"Efectivo"))</f>
        <v/>
      </c>
      <c r="C546" s="15" t="str">
        <f>IF($A546="","",SUMIFS(Ventas!$F$6:$F$3005,Ventas!$A$6:$A$3005,$A546,Ventas!$J$6:$J$3005,"&lt;&gt;Efectivo"))</f>
        <v/>
      </c>
      <c r="D546" s="15" t="str">
        <f t="shared" si="24"/>
        <v/>
      </c>
      <c r="E546" s="12"/>
      <c r="F546" s="15" t="str">
        <f>IF($A546="","",SUMIFS(Compras!$E$6:$E$1005,Compras!$A$6:$A$1005,$A546,Compras!$F$6:$F$1005,"Efectivo")+SUMIFS('Gastos Fijos'!$D$6:$D$1005,'Gastos Fijos'!$A$6:$A$1005,$A546,'Gastos Fijos'!$E$6:$E$1005,"Efectivo"))</f>
        <v/>
      </c>
      <c r="G546" s="15" t="str">
        <f t="shared" si="25"/>
        <v/>
      </c>
      <c r="H546" s="12"/>
      <c r="I546" s="8" t="str">
        <f t="shared" si="26"/>
        <v/>
      </c>
    </row>
    <row r="547" spans="1:9" x14ac:dyDescent="0.25">
      <c r="A547" s="16"/>
      <c r="B547" s="15" t="str">
        <f>IF($A547="","",SUMIFS(Ventas!$F$6:$F$3005,Ventas!$A$6:$A$3005,$A547,Ventas!$J$6:$J$3005,"Efectivo"))</f>
        <v/>
      </c>
      <c r="C547" s="15" t="str">
        <f>IF($A547="","",SUMIFS(Ventas!$F$6:$F$3005,Ventas!$A$6:$A$3005,$A547,Ventas!$J$6:$J$3005,"&lt;&gt;Efectivo"))</f>
        <v/>
      </c>
      <c r="D547" s="15" t="str">
        <f t="shared" si="24"/>
        <v/>
      </c>
      <c r="E547" s="12"/>
      <c r="F547" s="15" t="str">
        <f>IF($A547="","",SUMIFS(Compras!$E$6:$E$1005,Compras!$A$6:$A$1005,$A547,Compras!$F$6:$F$1005,"Efectivo")+SUMIFS('Gastos Fijos'!$D$6:$D$1005,'Gastos Fijos'!$A$6:$A$1005,$A547,'Gastos Fijos'!$E$6:$E$1005,"Efectivo"))</f>
        <v/>
      </c>
      <c r="G547" s="15" t="str">
        <f t="shared" si="25"/>
        <v/>
      </c>
      <c r="H547" s="12"/>
      <c r="I547" s="8" t="str">
        <f t="shared" si="26"/>
        <v/>
      </c>
    </row>
    <row r="548" spans="1:9" x14ac:dyDescent="0.25">
      <c r="A548" s="16"/>
      <c r="B548" s="15" t="str">
        <f>IF($A548="","",SUMIFS(Ventas!$F$6:$F$3005,Ventas!$A$6:$A$3005,$A548,Ventas!$J$6:$J$3005,"Efectivo"))</f>
        <v/>
      </c>
      <c r="C548" s="15" t="str">
        <f>IF($A548="","",SUMIFS(Ventas!$F$6:$F$3005,Ventas!$A$6:$A$3005,$A548,Ventas!$J$6:$J$3005,"&lt;&gt;Efectivo"))</f>
        <v/>
      </c>
      <c r="D548" s="15" t="str">
        <f t="shared" si="24"/>
        <v/>
      </c>
      <c r="E548" s="12"/>
      <c r="F548" s="15" t="str">
        <f>IF($A548="","",SUMIFS(Compras!$E$6:$E$1005,Compras!$A$6:$A$1005,$A548,Compras!$F$6:$F$1005,"Efectivo")+SUMIFS('Gastos Fijos'!$D$6:$D$1005,'Gastos Fijos'!$A$6:$A$1005,$A548,'Gastos Fijos'!$E$6:$E$1005,"Efectivo"))</f>
        <v/>
      </c>
      <c r="G548" s="15" t="str">
        <f t="shared" si="25"/>
        <v/>
      </c>
      <c r="H548" s="12"/>
      <c r="I548" s="8" t="str">
        <f t="shared" si="26"/>
        <v/>
      </c>
    </row>
    <row r="549" spans="1:9" x14ac:dyDescent="0.25">
      <c r="A549" s="16"/>
      <c r="B549" s="15" t="str">
        <f>IF($A549="","",SUMIFS(Ventas!$F$6:$F$3005,Ventas!$A$6:$A$3005,$A549,Ventas!$J$6:$J$3005,"Efectivo"))</f>
        <v/>
      </c>
      <c r="C549" s="15" t="str">
        <f>IF($A549="","",SUMIFS(Ventas!$F$6:$F$3005,Ventas!$A$6:$A$3005,$A549,Ventas!$J$6:$J$3005,"&lt;&gt;Efectivo"))</f>
        <v/>
      </c>
      <c r="D549" s="15" t="str">
        <f t="shared" si="24"/>
        <v/>
      </c>
      <c r="E549" s="12"/>
      <c r="F549" s="15" t="str">
        <f>IF($A549="","",SUMIFS(Compras!$E$6:$E$1005,Compras!$A$6:$A$1005,$A549,Compras!$F$6:$F$1005,"Efectivo")+SUMIFS('Gastos Fijos'!$D$6:$D$1005,'Gastos Fijos'!$A$6:$A$1005,$A549,'Gastos Fijos'!$E$6:$E$1005,"Efectivo"))</f>
        <v/>
      </c>
      <c r="G549" s="15" t="str">
        <f t="shared" si="25"/>
        <v/>
      </c>
      <c r="H549" s="12"/>
      <c r="I549" s="8" t="str">
        <f t="shared" si="26"/>
        <v/>
      </c>
    </row>
    <row r="550" spans="1:9" x14ac:dyDescent="0.25">
      <c r="A550" s="16"/>
      <c r="B550" s="15" t="str">
        <f>IF($A550="","",SUMIFS(Ventas!$F$6:$F$3005,Ventas!$A$6:$A$3005,$A550,Ventas!$J$6:$J$3005,"Efectivo"))</f>
        <v/>
      </c>
      <c r="C550" s="15" t="str">
        <f>IF($A550="","",SUMIFS(Ventas!$F$6:$F$3005,Ventas!$A$6:$A$3005,$A550,Ventas!$J$6:$J$3005,"&lt;&gt;Efectivo"))</f>
        <v/>
      </c>
      <c r="D550" s="15" t="str">
        <f t="shared" si="24"/>
        <v/>
      </c>
      <c r="E550" s="12"/>
      <c r="F550" s="15" t="str">
        <f>IF($A550="","",SUMIFS(Compras!$E$6:$E$1005,Compras!$A$6:$A$1005,$A550,Compras!$F$6:$F$1005,"Efectivo")+SUMIFS('Gastos Fijos'!$D$6:$D$1005,'Gastos Fijos'!$A$6:$A$1005,$A550,'Gastos Fijos'!$E$6:$E$1005,"Efectivo"))</f>
        <v/>
      </c>
      <c r="G550" s="15" t="str">
        <f t="shared" si="25"/>
        <v/>
      </c>
      <c r="H550" s="12"/>
      <c r="I550" s="8" t="str">
        <f t="shared" si="26"/>
        <v/>
      </c>
    </row>
    <row r="551" spans="1:9" x14ac:dyDescent="0.25">
      <c r="A551" s="16"/>
      <c r="B551" s="15" t="str">
        <f>IF($A551="","",SUMIFS(Ventas!$F$6:$F$3005,Ventas!$A$6:$A$3005,$A551,Ventas!$J$6:$J$3005,"Efectivo"))</f>
        <v/>
      </c>
      <c r="C551" s="15" t="str">
        <f>IF($A551="","",SUMIFS(Ventas!$F$6:$F$3005,Ventas!$A$6:$A$3005,$A551,Ventas!$J$6:$J$3005,"&lt;&gt;Efectivo"))</f>
        <v/>
      </c>
      <c r="D551" s="15" t="str">
        <f t="shared" si="24"/>
        <v/>
      </c>
      <c r="E551" s="12"/>
      <c r="F551" s="15" t="str">
        <f>IF($A551="","",SUMIFS(Compras!$E$6:$E$1005,Compras!$A$6:$A$1005,$A551,Compras!$F$6:$F$1005,"Efectivo")+SUMIFS('Gastos Fijos'!$D$6:$D$1005,'Gastos Fijos'!$A$6:$A$1005,$A551,'Gastos Fijos'!$E$6:$E$1005,"Efectivo"))</f>
        <v/>
      </c>
      <c r="G551" s="15" t="str">
        <f t="shared" si="25"/>
        <v/>
      </c>
      <c r="H551" s="12"/>
      <c r="I551" s="8" t="str">
        <f t="shared" si="26"/>
        <v/>
      </c>
    </row>
    <row r="552" spans="1:9" x14ac:dyDescent="0.25">
      <c r="A552" s="16"/>
      <c r="B552" s="15" t="str">
        <f>IF($A552="","",SUMIFS(Ventas!$F$6:$F$3005,Ventas!$A$6:$A$3005,$A552,Ventas!$J$6:$J$3005,"Efectivo"))</f>
        <v/>
      </c>
      <c r="C552" s="15" t="str">
        <f>IF($A552="","",SUMIFS(Ventas!$F$6:$F$3005,Ventas!$A$6:$A$3005,$A552,Ventas!$J$6:$J$3005,"&lt;&gt;Efectivo"))</f>
        <v/>
      </c>
      <c r="D552" s="15" t="str">
        <f t="shared" si="24"/>
        <v/>
      </c>
      <c r="E552" s="12"/>
      <c r="F552" s="15" t="str">
        <f>IF($A552="","",SUMIFS(Compras!$E$6:$E$1005,Compras!$A$6:$A$1005,$A552,Compras!$F$6:$F$1005,"Efectivo")+SUMIFS('Gastos Fijos'!$D$6:$D$1005,'Gastos Fijos'!$A$6:$A$1005,$A552,'Gastos Fijos'!$E$6:$E$1005,"Efectivo"))</f>
        <v/>
      </c>
      <c r="G552" s="15" t="str">
        <f t="shared" si="25"/>
        <v/>
      </c>
      <c r="H552" s="12"/>
      <c r="I552" s="8" t="str">
        <f t="shared" si="26"/>
        <v/>
      </c>
    </row>
    <row r="553" spans="1:9" x14ac:dyDescent="0.25">
      <c r="A553" s="16"/>
      <c r="B553" s="15" t="str">
        <f>IF($A553="","",SUMIFS(Ventas!$F$6:$F$3005,Ventas!$A$6:$A$3005,$A553,Ventas!$J$6:$J$3005,"Efectivo"))</f>
        <v/>
      </c>
      <c r="C553" s="15" t="str">
        <f>IF($A553="","",SUMIFS(Ventas!$F$6:$F$3005,Ventas!$A$6:$A$3005,$A553,Ventas!$J$6:$J$3005,"&lt;&gt;Efectivo"))</f>
        <v/>
      </c>
      <c r="D553" s="15" t="str">
        <f t="shared" si="24"/>
        <v/>
      </c>
      <c r="E553" s="12"/>
      <c r="F553" s="15" t="str">
        <f>IF($A553="","",SUMIFS(Compras!$E$6:$E$1005,Compras!$A$6:$A$1005,$A553,Compras!$F$6:$F$1005,"Efectivo")+SUMIFS('Gastos Fijos'!$D$6:$D$1005,'Gastos Fijos'!$A$6:$A$1005,$A553,'Gastos Fijos'!$E$6:$E$1005,"Efectivo"))</f>
        <v/>
      </c>
      <c r="G553" s="15" t="str">
        <f t="shared" si="25"/>
        <v/>
      </c>
      <c r="H553" s="12"/>
      <c r="I553" s="8" t="str">
        <f t="shared" si="26"/>
        <v/>
      </c>
    </row>
    <row r="554" spans="1:9" x14ac:dyDescent="0.25">
      <c r="A554" s="16"/>
      <c r="B554" s="15" t="str">
        <f>IF($A554="","",SUMIFS(Ventas!$F$6:$F$3005,Ventas!$A$6:$A$3005,$A554,Ventas!$J$6:$J$3005,"Efectivo"))</f>
        <v/>
      </c>
      <c r="C554" s="15" t="str">
        <f>IF($A554="","",SUMIFS(Ventas!$F$6:$F$3005,Ventas!$A$6:$A$3005,$A554,Ventas!$J$6:$J$3005,"&lt;&gt;Efectivo"))</f>
        <v/>
      </c>
      <c r="D554" s="15" t="str">
        <f t="shared" si="24"/>
        <v/>
      </c>
      <c r="E554" s="12"/>
      <c r="F554" s="15" t="str">
        <f>IF($A554="","",SUMIFS(Compras!$E$6:$E$1005,Compras!$A$6:$A$1005,$A554,Compras!$F$6:$F$1005,"Efectivo")+SUMIFS('Gastos Fijos'!$D$6:$D$1005,'Gastos Fijos'!$A$6:$A$1005,$A554,'Gastos Fijos'!$E$6:$E$1005,"Efectivo"))</f>
        <v/>
      </c>
      <c r="G554" s="15" t="str">
        <f t="shared" si="25"/>
        <v/>
      </c>
      <c r="H554" s="12"/>
      <c r="I554" s="8" t="str">
        <f t="shared" si="26"/>
        <v/>
      </c>
    </row>
    <row r="555" spans="1:9" x14ac:dyDescent="0.25">
      <c r="A555" s="16"/>
      <c r="B555" s="15" t="str">
        <f>IF($A555="","",SUMIFS(Ventas!$F$6:$F$3005,Ventas!$A$6:$A$3005,$A555,Ventas!$J$6:$J$3005,"Efectivo"))</f>
        <v/>
      </c>
      <c r="C555" s="15" t="str">
        <f>IF($A555="","",SUMIFS(Ventas!$F$6:$F$3005,Ventas!$A$6:$A$3005,$A555,Ventas!$J$6:$J$3005,"&lt;&gt;Efectivo"))</f>
        <v/>
      </c>
      <c r="D555" s="15" t="str">
        <f t="shared" si="24"/>
        <v/>
      </c>
      <c r="E555" s="12"/>
      <c r="F555" s="15" t="str">
        <f>IF($A555="","",SUMIFS(Compras!$E$6:$E$1005,Compras!$A$6:$A$1005,$A555,Compras!$F$6:$F$1005,"Efectivo")+SUMIFS('Gastos Fijos'!$D$6:$D$1005,'Gastos Fijos'!$A$6:$A$1005,$A555,'Gastos Fijos'!$E$6:$E$1005,"Efectivo"))</f>
        <v/>
      </c>
      <c r="G555" s="15" t="str">
        <f t="shared" si="25"/>
        <v/>
      </c>
      <c r="H555" s="12"/>
      <c r="I555" s="8" t="str">
        <f t="shared" si="26"/>
        <v/>
      </c>
    </row>
    <row r="556" spans="1:9" x14ac:dyDescent="0.25">
      <c r="A556" s="16"/>
      <c r="B556" s="15" t="str">
        <f>IF($A556="","",SUMIFS(Ventas!$F$6:$F$3005,Ventas!$A$6:$A$3005,$A556,Ventas!$J$6:$J$3005,"Efectivo"))</f>
        <v/>
      </c>
      <c r="C556" s="15" t="str">
        <f>IF($A556="","",SUMIFS(Ventas!$F$6:$F$3005,Ventas!$A$6:$A$3005,$A556,Ventas!$J$6:$J$3005,"&lt;&gt;Efectivo"))</f>
        <v/>
      </c>
      <c r="D556" s="15" t="str">
        <f t="shared" si="24"/>
        <v/>
      </c>
      <c r="E556" s="12"/>
      <c r="F556" s="15" t="str">
        <f>IF($A556="","",SUMIFS(Compras!$E$6:$E$1005,Compras!$A$6:$A$1005,$A556,Compras!$F$6:$F$1005,"Efectivo")+SUMIFS('Gastos Fijos'!$D$6:$D$1005,'Gastos Fijos'!$A$6:$A$1005,$A556,'Gastos Fijos'!$E$6:$E$1005,"Efectivo"))</f>
        <v/>
      </c>
      <c r="G556" s="15" t="str">
        <f t="shared" si="25"/>
        <v/>
      </c>
      <c r="H556" s="12"/>
      <c r="I556" s="8" t="str">
        <f t="shared" si="26"/>
        <v/>
      </c>
    </row>
    <row r="557" spans="1:9" x14ac:dyDescent="0.25">
      <c r="A557" s="16"/>
      <c r="B557" s="15" t="str">
        <f>IF($A557="","",SUMIFS(Ventas!$F$6:$F$3005,Ventas!$A$6:$A$3005,$A557,Ventas!$J$6:$J$3005,"Efectivo"))</f>
        <v/>
      </c>
      <c r="C557" s="15" t="str">
        <f>IF($A557="","",SUMIFS(Ventas!$F$6:$F$3005,Ventas!$A$6:$A$3005,$A557,Ventas!$J$6:$J$3005,"&lt;&gt;Efectivo"))</f>
        <v/>
      </c>
      <c r="D557" s="15" t="str">
        <f t="shared" si="24"/>
        <v/>
      </c>
      <c r="E557" s="12"/>
      <c r="F557" s="15" t="str">
        <f>IF($A557="","",SUMIFS(Compras!$E$6:$E$1005,Compras!$A$6:$A$1005,$A557,Compras!$F$6:$F$1005,"Efectivo")+SUMIFS('Gastos Fijos'!$D$6:$D$1005,'Gastos Fijos'!$A$6:$A$1005,$A557,'Gastos Fijos'!$E$6:$E$1005,"Efectivo"))</f>
        <v/>
      </c>
      <c r="G557" s="15" t="str">
        <f t="shared" si="25"/>
        <v/>
      </c>
      <c r="H557" s="12"/>
      <c r="I557" s="8" t="str">
        <f t="shared" si="26"/>
        <v/>
      </c>
    </row>
    <row r="558" spans="1:9" x14ac:dyDescent="0.25">
      <c r="A558" s="16"/>
      <c r="B558" s="15" t="str">
        <f>IF($A558="","",SUMIFS(Ventas!$F$6:$F$3005,Ventas!$A$6:$A$3005,$A558,Ventas!$J$6:$J$3005,"Efectivo"))</f>
        <v/>
      </c>
      <c r="C558" s="15" t="str">
        <f>IF($A558="","",SUMIFS(Ventas!$F$6:$F$3005,Ventas!$A$6:$A$3005,$A558,Ventas!$J$6:$J$3005,"&lt;&gt;Efectivo"))</f>
        <v/>
      </c>
      <c r="D558" s="15" t="str">
        <f t="shared" si="24"/>
        <v/>
      </c>
      <c r="E558" s="12"/>
      <c r="F558" s="15" t="str">
        <f>IF($A558="","",SUMIFS(Compras!$E$6:$E$1005,Compras!$A$6:$A$1005,$A558,Compras!$F$6:$F$1005,"Efectivo")+SUMIFS('Gastos Fijos'!$D$6:$D$1005,'Gastos Fijos'!$A$6:$A$1005,$A558,'Gastos Fijos'!$E$6:$E$1005,"Efectivo"))</f>
        <v/>
      </c>
      <c r="G558" s="15" t="str">
        <f t="shared" si="25"/>
        <v/>
      </c>
      <c r="H558" s="12"/>
      <c r="I558" s="8" t="str">
        <f t="shared" si="26"/>
        <v/>
      </c>
    </row>
    <row r="559" spans="1:9" x14ac:dyDescent="0.25">
      <c r="A559" s="16"/>
      <c r="B559" s="15" t="str">
        <f>IF($A559="","",SUMIFS(Ventas!$F$6:$F$3005,Ventas!$A$6:$A$3005,$A559,Ventas!$J$6:$J$3005,"Efectivo"))</f>
        <v/>
      </c>
      <c r="C559" s="15" t="str">
        <f>IF($A559="","",SUMIFS(Ventas!$F$6:$F$3005,Ventas!$A$6:$A$3005,$A559,Ventas!$J$6:$J$3005,"&lt;&gt;Efectivo"))</f>
        <v/>
      </c>
      <c r="D559" s="15" t="str">
        <f t="shared" si="24"/>
        <v/>
      </c>
      <c r="E559" s="12"/>
      <c r="F559" s="15" t="str">
        <f>IF($A559="","",SUMIFS(Compras!$E$6:$E$1005,Compras!$A$6:$A$1005,$A559,Compras!$F$6:$F$1005,"Efectivo")+SUMIFS('Gastos Fijos'!$D$6:$D$1005,'Gastos Fijos'!$A$6:$A$1005,$A559,'Gastos Fijos'!$E$6:$E$1005,"Efectivo"))</f>
        <v/>
      </c>
      <c r="G559" s="15" t="str">
        <f t="shared" si="25"/>
        <v/>
      </c>
      <c r="H559" s="12"/>
      <c r="I559" s="8" t="str">
        <f t="shared" si="26"/>
        <v/>
      </c>
    </row>
    <row r="560" spans="1:9" x14ac:dyDescent="0.25">
      <c r="A560" s="16"/>
      <c r="B560" s="15" t="str">
        <f>IF($A560="","",SUMIFS(Ventas!$F$6:$F$3005,Ventas!$A$6:$A$3005,$A560,Ventas!$J$6:$J$3005,"Efectivo"))</f>
        <v/>
      </c>
      <c r="C560" s="15" t="str">
        <f>IF($A560="","",SUMIFS(Ventas!$F$6:$F$3005,Ventas!$A$6:$A$3005,$A560,Ventas!$J$6:$J$3005,"&lt;&gt;Efectivo"))</f>
        <v/>
      </c>
      <c r="D560" s="15" t="str">
        <f t="shared" si="24"/>
        <v/>
      </c>
      <c r="E560" s="12"/>
      <c r="F560" s="15" t="str">
        <f>IF($A560="","",SUMIFS(Compras!$E$6:$E$1005,Compras!$A$6:$A$1005,$A560,Compras!$F$6:$F$1005,"Efectivo")+SUMIFS('Gastos Fijos'!$D$6:$D$1005,'Gastos Fijos'!$A$6:$A$1005,$A560,'Gastos Fijos'!$E$6:$E$1005,"Efectivo"))</f>
        <v/>
      </c>
      <c r="G560" s="15" t="str">
        <f t="shared" si="25"/>
        <v/>
      </c>
      <c r="H560" s="12"/>
      <c r="I560" s="8" t="str">
        <f t="shared" si="26"/>
        <v/>
      </c>
    </row>
    <row r="561" spans="1:9" x14ac:dyDescent="0.25">
      <c r="A561" s="16"/>
      <c r="B561" s="15" t="str">
        <f>IF($A561="","",SUMIFS(Ventas!$F$6:$F$3005,Ventas!$A$6:$A$3005,$A561,Ventas!$J$6:$J$3005,"Efectivo"))</f>
        <v/>
      </c>
      <c r="C561" s="15" t="str">
        <f>IF($A561="","",SUMIFS(Ventas!$F$6:$F$3005,Ventas!$A$6:$A$3005,$A561,Ventas!$J$6:$J$3005,"&lt;&gt;Efectivo"))</f>
        <v/>
      </c>
      <c r="D561" s="15" t="str">
        <f t="shared" si="24"/>
        <v/>
      </c>
      <c r="E561" s="12"/>
      <c r="F561" s="15" t="str">
        <f>IF($A561="","",SUMIFS(Compras!$E$6:$E$1005,Compras!$A$6:$A$1005,$A561,Compras!$F$6:$F$1005,"Efectivo")+SUMIFS('Gastos Fijos'!$D$6:$D$1005,'Gastos Fijos'!$A$6:$A$1005,$A561,'Gastos Fijos'!$E$6:$E$1005,"Efectivo"))</f>
        <v/>
      </c>
      <c r="G561" s="15" t="str">
        <f t="shared" si="25"/>
        <v/>
      </c>
      <c r="H561" s="12"/>
      <c r="I561" s="8" t="str">
        <f t="shared" si="26"/>
        <v/>
      </c>
    </row>
    <row r="562" spans="1:9" x14ac:dyDescent="0.25">
      <c r="A562" s="16"/>
      <c r="B562" s="15" t="str">
        <f>IF($A562="","",SUMIFS(Ventas!$F$6:$F$3005,Ventas!$A$6:$A$3005,$A562,Ventas!$J$6:$J$3005,"Efectivo"))</f>
        <v/>
      </c>
      <c r="C562" s="15" t="str">
        <f>IF($A562="","",SUMIFS(Ventas!$F$6:$F$3005,Ventas!$A$6:$A$3005,$A562,Ventas!$J$6:$J$3005,"&lt;&gt;Efectivo"))</f>
        <v/>
      </c>
      <c r="D562" s="15" t="str">
        <f t="shared" si="24"/>
        <v/>
      </c>
      <c r="E562" s="12"/>
      <c r="F562" s="15" t="str">
        <f>IF($A562="","",SUMIFS(Compras!$E$6:$E$1005,Compras!$A$6:$A$1005,$A562,Compras!$F$6:$F$1005,"Efectivo")+SUMIFS('Gastos Fijos'!$D$6:$D$1005,'Gastos Fijos'!$A$6:$A$1005,$A562,'Gastos Fijos'!$E$6:$E$1005,"Efectivo"))</f>
        <v/>
      </c>
      <c r="G562" s="15" t="str">
        <f t="shared" si="25"/>
        <v/>
      </c>
      <c r="H562" s="12"/>
      <c r="I562" s="8" t="str">
        <f t="shared" si="26"/>
        <v/>
      </c>
    </row>
    <row r="563" spans="1:9" x14ac:dyDescent="0.25">
      <c r="A563" s="16"/>
      <c r="B563" s="15" t="str">
        <f>IF($A563="","",SUMIFS(Ventas!$F$6:$F$3005,Ventas!$A$6:$A$3005,$A563,Ventas!$J$6:$J$3005,"Efectivo"))</f>
        <v/>
      </c>
      <c r="C563" s="15" t="str">
        <f>IF($A563="","",SUMIFS(Ventas!$F$6:$F$3005,Ventas!$A$6:$A$3005,$A563,Ventas!$J$6:$J$3005,"&lt;&gt;Efectivo"))</f>
        <v/>
      </c>
      <c r="D563" s="15" t="str">
        <f t="shared" si="24"/>
        <v/>
      </c>
      <c r="E563" s="12"/>
      <c r="F563" s="15" t="str">
        <f>IF($A563="","",SUMIFS(Compras!$E$6:$E$1005,Compras!$A$6:$A$1005,$A563,Compras!$F$6:$F$1005,"Efectivo")+SUMIFS('Gastos Fijos'!$D$6:$D$1005,'Gastos Fijos'!$A$6:$A$1005,$A563,'Gastos Fijos'!$E$6:$E$1005,"Efectivo"))</f>
        <v/>
      </c>
      <c r="G563" s="15" t="str">
        <f t="shared" si="25"/>
        <v/>
      </c>
      <c r="H563" s="12"/>
      <c r="I563" s="8" t="str">
        <f t="shared" si="26"/>
        <v/>
      </c>
    </row>
    <row r="564" spans="1:9" x14ac:dyDescent="0.25">
      <c r="A564" s="16"/>
      <c r="B564" s="15" t="str">
        <f>IF($A564="","",SUMIFS(Ventas!$F$6:$F$3005,Ventas!$A$6:$A$3005,$A564,Ventas!$J$6:$J$3005,"Efectivo"))</f>
        <v/>
      </c>
      <c r="C564" s="15" t="str">
        <f>IF($A564="","",SUMIFS(Ventas!$F$6:$F$3005,Ventas!$A$6:$A$3005,$A564,Ventas!$J$6:$J$3005,"&lt;&gt;Efectivo"))</f>
        <v/>
      </c>
      <c r="D564" s="15" t="str">
        <f t="shared" si="24"/>
        <v/>
      </c>
      <c r="E564" s="12"/>
      <c r="F564" s="15" t="str">
        <f>IF($A564="","",SUMIFS(Compras!$E$6:$E$1005,Compras!$A$6:$A$1005,$A564,Compras!$F$6:$F$1005,"Efectivo")+SUMIFS('Gastos Fijos'!$D$6:$D$1005,'Gastos Fijos'!$A$6:$A$1005,$A564,'Gastos Fijos'!$E$6:$E$1005,"Efectivo"))</f>
        <v/>
      </c>
      <c r="G564" s="15" t="str">
        <f t="shared" si="25"/>
        <v/>
      </c>
      <c r="H564" s="12"/>
      <c r="I564" s="8" t="str">
        <f t="shared" si="26"/>
        <v/>
      </c>
    </row>
    <row r="565" spans="1:9" x14ac:dyDescent="0.25">
      <c r="A565" s="16"/>
      <c r="B565" s="15" t="str">
        <f>IF($A565="","",SUMIFS(Ventas!$F$6:$F$3005,Ventas!$A$6:$A$3005,$A565,Ventas!$J$6:$J$3005,"Efectivo"))</f>
        <v/>
      </c>
      <c r="C565" s="15" t="str">
        <f>IF($A565="","",SUMIFS(Ventas!$F$6:$F$3005,Ventas!$A$6:$A$3005,$A565,Ventas!$J$6:$J$3005,"&lt;&gt;Efectivo"))</f>
        <v/>
      </c>
      <c r="D565" s="15" t="str">
        <f t="shared" si="24"/>
        <v/>
      </c>
      <c r="E565" s="12"/>
      <c r="F565" s="15" t="str">
        <f>IF($A565="","",SUMIFS(Compras!$E$6:$E$1005,Compras!$A$6:$A$1005,$A565,Compras!$F$6:$F$1005,"Efectivo")+SUMIFS('Gastos Fijos'!$D$6:$D$1005,'Gastos Fijos'!$A$6:$A$1005,$A565,'Gastos Fijos'!$E$6:$E$1005,"Efectivo"))</f>
        <v/>
      </c>
      <c r="G565" s="15" t="str">
        <f t="shared" si="25"/>
        <v/>
      </c>
      <c r="H565" s="12"/>
      <c r="I565" s="8" t="str">
        <f t="shared" si="26"/>
        <v/>
      </c>
    </row>
    <row r="566" spans="1:9" x14ac:dyDescent="0.25">
      <c r="A566" s="16"/>
      <c r="B566" s="15" t="str">
        <f>IF($A566="","",SUMIFS(Ventas!$F$6:$F$3005,Ventas!$A$6:$A$3005,$A566,Ventas!$J$6:$J$3005,"Efectivo"))</f>
        <v/>
      </c>
      <c r="C566" s="15" t="str">
        <f>IF($A566="","",SUMIFS(Ventas!$F$6:$F$3005,Ventas!$A$6:$A$3005,$A566,Ventas!$J$6:$J$3005,"&lt;&gt;Efectivo"))</f>
        <v/>
      </c>
      <c r="D566" s="15" t="str">
        <f t="shared" si="24"/>
        <v/>
      </c>
      <c r="E566" s="12"/>
      <c r="F566" s="15" t="str">
        <f>IF($A566="","",SUMIFS(Compras!$E$6:$E$1005,Compras!$A$6:$A$1005,$A566,Compras!$F$6:$F$1005,"Efectivo")+SUMIFS('Gastos Fijos'!$D$6:$D$1005,'Gastos Fijos'!$A$6:$A$1005,$A566,'Gastos Fijos'!$E$6:$E$1005,"Efectivo"))</f>
        <v/>
      </c>
      <c r="G566" s="15" t="str">
        <f t="shared" si="25"/>
        <v/>
      </c>
      <c r="H566" s="12"/>
      <c r="I566" s="8" t="str">
        <f t="shared" si="26"/>
        <v/>
      </c>
    </row>
    <row r="567" spans="1:9" x14ac:dyDescent="0.25">
      <c r="A567" s="16"/>
      <c r="B567" s="15" t="str">
        <f>IF($A567="","",SUMIFS(Ventas!$F$6:$F$3005,Ventas!$A$6:$A$3005,$A567,Ventas!$J$6:$J$3005,"Efectivo"))</f>
        <v/>
      </c>
      <c r="C567" s="15" t="str">
        <f>IF($A567="","",SUMIFS(Ventas!$F$6:$F$3005,Ventas!$A$6:$A$3005,$A567,Ventas!$J$6:$J$3005,"&lt;&gt;Efectivo"))</f>
        <v/>
      </c>
      <c r="D567" s="15" t="str">
        <f t="shared" si="24"/>
        <v/>
      </c>
      <c r="E567" s="12"/>
      <c r="F567" s="15" t="str">
        <f>IF($A567="","",SUMIFS(Compras!$E$6:$E$1005,Compras!$A$6:$A$1005,$A567,Compras!$F$6:$F$1005,"Efectivo")+SUMIFS('Gastos Fijos'!$D$6:$D$1005,'Gastos Fijos'!$A$6:$A$1005,$A567,'Gastos Fijos'!$E$6:$E$1005,"Efectivo"))</f>
        <v/>
      </c>
      <c r="G567" s="15" t="str">
        <f t="shared" si="25"/>
        <v/>
      </c>
      <c r="H567" s="12"/>
      <c r="I567" s="8" t="str">
        <f t="shared" si="26"/>
        <v/>
      </c>
    </row>
    <row r="568" spans="1:9" x14ac:dyDescent="0.25">
      <c r="A568" s="16"/>
      <c r="B568" s="15" t="str">
        <f>IF($A568="","",SUMIFS(Ventas!$F$6:$F$3005,Ventas!$A$6:$A$3005,$A568,Ventas!$J$6:$J$3005,"Efectivo"))</f>
        <v/>
      </c>
      <c r="C568" s="15" t="str">
        <f>IF($A568="","",SUMIFS(Ventas!$F$6:$F$3005,Ventas!$A$6:$A$3005,$A568,Ventas!$J$6:$J$3005,"&lt;&gt;Efectivo"))</f>
        <v/>
      </c>
      <c r="D568" s="15" t="str">
        <f t="shared" si="24"/>
        <v/>
      </c>
      <c r="E568" s="12"/>
      <c r="F568" s="15" t="str">
        <f>IF($A568="","",SUMIFS(Compras!$E$6:$E$1005,Compras!$A$6:$A$1005,$A568,Compras!$F$6:$F$1005,"Efectivo")+SUMIFS('Gastos Fijos'!$D$6:$D$1005,'Gastos Fijos'!$A$6:$A$1005,$A568,'Gastos Fijos'!$E$6:$E$1005,"Efectivo"))</f>
        <v/>
      </c>
      <c r="G568" s="15" t="str">
        <f t="shared" si="25"/>
        <v/>
      </c>
      <c r="H568" s="12"/>
      <c r="I568" s="8" t="str">
        <f t="shared" si="26"/>
        <v/>
      </c>
    </row>
    <row r="569" spans="1:9" x14ac:dyDescent="0.25">
      <c r="A569" s="16"/>
      <c r="B569" s="15" t="str">
        <f>IF($A569="","",SUMIFS(Ventas!$F$6:$F$3005,Ventas!$A$6:$A$3005,$A569,Ventas!$J$6:$J$3005,"Efectivo"))</f>
        <v/>
      </c>
      <c r="C569" s="15" t="str">
        <f>IF($A569="","",SUMIFS(Ventas!$F$6:$F$3005,Ventas!$A$6:$A$3005,$A569,Ventas!$J$6:$J$3005,"&lt;&gt;Efectivo"))</f>
        <v/>
      </c>
      <c r="D569" s="15" t="str">
        <f t="shared" si="24"/>
        <v/>
      </c>
      <c r="E569" s="12"/>
      <c r="F569" s="15" t="str">
        <f>IF($A569="","",SUMIFS(Compras!$E$6:$E$1005,Compras!$A$6:$A$1005,$A569,Compras!$F$6:$F$1005,"Efectivo")+SUMIFS('Gastos Fijos'!$D$6:$D$1005,'Gastos Fijos'!$A$6:$A$1005,$A569,'Gastos Fijos'!$E$6:$E$1005,"Efectivo"))</f>
        <v/>
      </c>
      <c r="G569" s="15" t="str">
        <f t="shared" si="25"/>
        <v/>
      </c>
      <c r="H569" s="12"/>
      <c r="I569" s="8" t="str">
        <f t="shared" si="26"/>
        <v/>
      </c>
    </row>
    <row r="570" spans="1:9" x14ac:dyDescent="0.25">
      <c r="A570" s="16"/>
      <c r="B570" s="15" t="str">
        <f>IF($A570="","",SUMIFS(Ventas!$F$6:$F$3005,Ventas!$A$6:$A$3005,$A570,Ventas!$J$6:$J$3005,"Efectivo"))</f>
        <v/>
      </c>
      <c r="C570" s="15" t="str">
        <f>IF($A570="","",SUMIFS(Ventas!$F$6:$F$3005,Ventas!$A$6:$A$3005,$A570,Ventas!$J$6:$J$3005,"&lt;&gt;Efectivo"))</f>
        <v/>
      </c>
      <c r="D570" s="15" t="str">
        <f t="shared" si="24"/>
        <v/>
      </c>
      <c r="E570" s="12"/>
      <c r="F570" s="15" t="str">
        <f>IF($A570="","",SUMIFS(Compras!$E$6:$E$1005,Compras!$A$6:$A$1005,$A570,Compras!$F$6:$F$1005,"Efectivo")+SUMIFS('Gastos Fijos'!$D$6:$D$1005,'Gastos Fijos'!$A$6:$A$1005,$A570,'Gastos Fijos'!$E$6:$E$1005,"Efectivo"))</f>
        <v/>
      </c>
      <c r="G570" s="15" t="str">
        <f t="shared" si="25"/>
        <v/>
      </c>
      <c r="H570" s="12"/>
      <c r="I570" s="8" t="str">
        <f t="shared" si="26"/>
        <v/>
      </c>
    </row>
    <row r="571" spans="1:9" x14ac:dyDescent="0.25">
      <c r="A571" s="16"/>
      <c r="B571" s="15" t="str">
        <f>IF($A571="","",SUMIFS(Ventas!$F$6:$F$3005,Ventas!$A$6:$A$3005,$A571,Ventas!$J$6:$J$3005,"Efectivo"))</f>
        <v/>
      </c>
      <c r="C571" s="15" t="str">
        <f>IF($A571="","",SUMIFS(Ventas!$F$6:$F$3005,Ventas!$A$6:$A$3005,$A571,Ventas!$J$6:$J$3005,"&lt;&gt;Efectivo"))</f>
        <v/>
      </c>
      <c r="D571" s="15" t="str">
        <f t="shared" si="24"/>
        <v/>
      </c>
      <c r="E571" s="12"/>
      <c r="F571" s="15" t="str">
        <f>IF($A571="","",SUMIFS(Compras!$E$6:$E$1005,Compras!$A$6:$A$1005,$A571,Compras!$F$6:$F$1005,"Efectivo")+SUMIFS('Gastos Fijos'!$D$6:$D$1005,'Gastos Fijos'!$A$6:$A$1005,$A571,'Gastos Fijos'!$E$6:$E$1005,"Efectivo"))</f>
        <v/>
      </c>
      <c r="G571" s="15" t="str">
        <f t="shared" si="25"/>
        <v/>
      </c>
      <c r="H571" s="12"/>
      <c r="I571" s="8" t="str">
        <f t="shared" si="26"/>
        <v/>
      </c>
    </row>
    <row r="572" spans="1:9" x14ac:dyDescent="0.25">
      <c r="A572" s="16"/>
      <c r="B572" s="15" t="str">
        <f>IF($A572="","",SUMIFS(Ventas!$F$6:$F$3005,Ventas!$A$6:$A$3005,$A572,Ventas!$J$6:$J$3005,"Efectivo"))</f>
        <v/>
      </c>
      <c r="C572" s="15" t="str">
        <f>IF($A572="","",SUMIFS(Ventas!$F$6:$F$3005,Ventas!$A$6:$A$3005,$A572,Ventas!$J$6:$J$3005,"&lt;&gt;Efectivo"))</f>
        <v/>
      </c>
      <c r="D572" s="15" t="str">
        <f t="shared" si="24"/>
        <v/>
      </c>
      <c r="E572" s="12"/>
      <c r="F572" s="15" t="str">
        <f>IF($A572="","",SUMIFS(Compras!$E$6:$E$1005,Compras!$A$6:$A$1005,$A572,Compras!$F$6:$F$1005,"Efectivo")+SUMIFS('Gastos Fijos'!$D$6:$D$1005,'Gastos Fijos'!$A$6:$A$1005,$A572,'Gastos Fijos'!$E$6:$E$1005,"Efectivo"))</f>
        <v/>
      </c>
      <c r="G572" s="15" t="str">
        <f t="shared" si="25"/>
        <v/>
      </c>
      <c r="H572" s="12"/>
      <c r="I572" s="8" t="str">
        <f t="shared" si="26"/>
        <v/>
      </c>
    </row>
    <row r="573" spans="1:9" x14ac:dyDescent="0.25">
      <c r="A573" s="16"/>
      <c r="B573" s="15" t="str">
        <f>IF($A573="","",SUMIFS(Ventas!$F$6:$F$3005,Ventas!$A$6:$A$3005,$A573,Ventas!$J$6:$J$3005,"Efectivo"))</f>
        <v/>
      </c>
      <c r="C573" s="15" t="str">
        <f>IF($A573="","",SUMIFS(Ventas!$F$6:$F$3005,Ventas!$A$6:$A$3005,$A573,Ventas!$J$6:$J$3005,"&lt;&gt;Efectivo"))</f>
        <v/>
      </c>
      <c r="D573" s="15" t="str">
        <f t="shared" si="24"/>
        <v/>
      </c>
      <c r="E573" s="12"/>
      <c r="F573" s="15" t="str">
        <f>IF($A573="","",SUMIFS(Compras!$E$6:$E$1005,Compras!$A$6:$A$1005,$A573,Compras!$F$6:$F$1005,"Efectivo")+SUMIFS('Gastos Fijos'!$D$6:$D$1005,'Gastos Fijos'!$A$6:$A$1005,$A573,'Gastos Fijos'!$E$6:$E$1005,"Efectivo"))</f>
        <v/>
      </c>
      <c r="G573" s="15" t="str">
        <f t="shared" si="25"/>
        <v/>
      </c>
      <c r="H573" s="12"/>
      <c r="I573" s="8" t="str">
        <f t="shared" si="26"/>
        <v/>
      </c>
    </row>
    <row r="574" spans="1:9" x14ac:dyDescent="0.25">
      <c r="A574" s="16"/>
      <c r="B574" s="15" t="str">
        <f>IF($A574="","",SUMIFS(Ventas!$F$6:$F$3005,Ventas!$A$6:$A$3005,$A574,Ventas!$J$6:$J$3005,"Efectivo"))</f>
        <v/>
      </c>
      <c r="C574" s="15" t="str">
        <f>IF($A574="","",SUMIFS(Ventas!$F$6:$F$3005,Ventas!$A$6:$A$3005,$A574,Ventas!$J$6:$J$3005,"&lt;&gt;Efectivo"))</f>
        <v/>
      </c>
      <c r="D574" s="15" t="str">
        <f t="shared" si="24"/>
        <v/>
      </c>
      <c r="E574" s="12"/>
      <c r="F574" s="15" t="str">
        <f>IF($A574="","",SUMIFS(Compras!$E$6:$E$1005,Compras!$A$6:$A$1005,$A574,Compras!$F$6:$F$1005,"Efectivo")+SUMIFS('Gastos Fijos'!$D$6:$D$1005,'Gastos Fijos'!$A$6:$A$1005,$A574,'Gastos Fijos'!$E$6:$E$1005,"Efectivo"))</f>
        <v/>
      </c>
      <c r="G574" s="15" t="str">
        <f t="shared" si="25"/>
        <v/>
      </c>
      <c r="H574" s="12"/>
      <c r="I574" s="8" t="str">
        <f t="shared" si="26"/>
        <v/>
      </c>
    </row>
    <row r="575" spans="1:9" x14ac:dyDescent="0.25">
      <c r="A575" s="16"/>
      <c r="B575" s="15" t="str">
        <f>IF($A575="","",SUMIFS(Ventas!$F$6:$F$3005,Ventas!$A$6:$A$3005,$A575,Ventas!$J$6:$J$3005,"Efectivo"))</f>
        <v/>
      </c>
      <c r="C575" s="15" t="str">
        <f>IF($A575="","",SUMIFS(Ventas!$F$6:$F$3005,Ventas!$A$6:$A$3005,$A575,Ventas!$J$6:$J$3005,"&lt;&gt;Efectivo"))</f>
        <v/>
      </c>
      <c r="D575" s="15" t="str">
        <f t="shared" si="24"/>
        <v/>
      </c>
      <c r="E575" s="12"/>
      <c r="F575" s="15" t="str">
        <f>IF($A575="","",SUMIFS(Compras!$E$6:$E$1005,Compras!$A$6:$A$1005,$A575,Compras!$F$6:$F$1005,"Efectivo")+SUMIFS('Gastos Fijos'!$D$6:$D$1005,'Gastos Fijos'!$A$6:$A$1005,$A575,'Gastos Fijos'!$E$6:$E$1005,"Efectivo"))</f>
        <v/>
      </c>
      <c r="G575" s="15" t="str">
        <f t="shared" si="25"/>
        <v/>
      </c>
      <c r="H575" s="12"/>
      <c r="I575" s="8" t="str">
        <f t="shared" si="26"/>
        <v/>
      </c>
    </row>
    <row r="576" spans="1:9" x14ac:dyDescent="0.25">
      <c r="A576" s="16"/>
      <c r="B576" s="15" t="str">
        <f>IF($A576="","",SUMIFS(Ventas!$F$6:$F$3005,Ventas!$A$6:$A$3005,$A576,Ventas!$J$6:$J$3005,"Efectivo"))</f>
        <v/>
      </c>
      <c r="C576" s="15" t="str">
        <f>IF($A576="","",SUMIFS(Ventas!$F$6:$F$3005,Ventas!$A$6:$A$3005,$A576,Ventas!$J$6:$J$3005,"&lt;&gt;Efectivo"))</f>
        <v/>
      </c>
      <c r="D576" s="15" t="str">
        <f t="shared" si="24"/>
        <v/>
      </c>
      <c r="E576" s="12"/>
      <c r="F576" s="15" t="str">
        <f>IF($A576="","",SUMIFS(Compras!$E$6:$E$1005,Compras!$A$6:$A$1005,$A576,Compras!$F$6:$F$1005,"Efectivo")+SUMIFS('Gastos Fijos'!$D$6:$D$1005,'Gastos Fijos'!$A$6:$A$1005,$A576,'Gastos Fijos'!$E$6:$E$1005,"Efectivo"))</f>
        <v/>
      </c>
      <c r="G576" s="15" t="str">
        <f t="shared" si="25"/>
        <v/>
      </c>
      <c r="H576" s="12"/>
      <c r="I576" s="8" t="str">
        <f t="shared" si="26"/>
        <v/>
      </c>
    </row>
    <row r="577" spans="1:9" x14ac:dyDescent="0.25">
      <c r="A577" s="16"/>
      <c r="B577" s="15" t="str">
        <f>IF($A577="","",SUMIFS(Ventas!$F$6:$F$3005,Ventas!$A$6:$A$3005,$A577,Ventas!$J$6:$J$3005,"Efectivo"))</f>
        <v/>
      </c>
      <c r="C577" s="15" t="str">
        <f>IF($A577="","",SUMIFS(Ventas!$F$6:$F$3005,Ventas!$A$6:$A$3005,$A577,Ventas!$J$6:$J$3005,"&lt;&gt;Efectivo"))</f>
        <v/>
      </c>
      <c r="D577" s="15" t="str">
        <f t="shared" si="24"/>
        <v/>
      </c>
      <c r="E577" s="12"/>
      <c r="F577" s="15" t="str">
        <f>IF($A577="","",SUMIFS(Compras!$E$6:$E$1005,Compras!$A$6:$A$1005,$A577,Compras!$F$6:$F$1005,"Efectivo")+SUMIFS('Gastos Fijos'!$D$6:$D$1005,'Gastos Fijos'!$A$6:$A$1005,$A577,'Gastos Fijos'!$E$6:$E$1005,"Efectivo"))</f>
        <v/>
      </c>
      <c r="G577" s="15" t="str">
        <f t="shared" si="25"/>
        <v/>
      </c>
      <c r="H577" s="12"/>
      <c r="I577" s="8" t="str">
        <f t="shared" si="26"/>
        <v/>
      </c>
    </row>
    <row r="578" spans="1:9" x14ac:dyDescent="0.25">
      <c r="A578" s="16"/>
      <c r="B578" s="15" t="str">
        <f>IF($A578="","",SUMIFS(Ventas!$F$6:$F$3005,Ventas!$A$6:$A$3005,$A578,Ventas!$J$6:$J$3005,"Efectivo"))</f>
        <v/>
      </c>
      <c r="C578" s="15" t="str">
        <f>IF($A578="","",SUMIFS(Ventas!$F$6:$F$3005,Ventas!$A$6:$A$3005,$A578,Ventas!$J$6:$J$3005,"&lt;&gt;Efectivo"))</f>
        <v/>
      </c>
      <c r="D578" s="15" t="str">
        <f t="shared" si="24"/>
        <v/>
      </c>
      <c r="E578" s="12"/>
      <c r="F578" s="15" t="str">
        <f>IF($A578="","",SUMIFS(Compras!$E$6:$E$1005,Compras!$A$6:$A$1005,$A578,Compras!$F$6:$F$1005,"Efectivo")+SUMIFS('Gastos Fijos'!$D$6:$D$1005,'Gastos Fijos'!$A$6:$A$1005,$A578,'Gastos Fijos'!$E$6:$E$1005,"Efectivo"))</f>
        <v/>
      </c>
      <c r="G578" s="15" t="str">
        <f t="shared" si="25"/>
        <v/>
      </c>
      <c r="H578" s="12"/>
      <c r="I578" s="8" t="str">
        <f t="shared" si="26"/>
        <v/>
      </c>
    </row>
    <row r="579" spans="1:9" x14ac:dyDescent="0.25">
      <c r="A579" s="16"/>
      <c r="B579" s="15" t="str">
        <f>IF($A579="","",SUMIFS(Ventas!$F$6:$F$3005,Ventas!$A$6:$A$3005,$A579,Ventas!$J$6:$J$3005,"Efectivo"))</f>
        <v/>
      </c>
      <c r="C579" s="15" t="str">
        <f>IF($A579="","",SUMIFS(Ventas!$F$6:$F$3005,Ventas!$A$6:$A$3005,$A579,Ventas!$J$6:$J$3005,"&lt;&gt;Efectivo"))</f>
        <v/>
      </c>
      <c r="D579" s="15" t="str">
        <f t="shared" si="24"/>
        <v/>
      </c>
      <c r="E579" s="12"/>
      <c r="F579" s="15" t="str">
        <f>IF($A579="","",SUMIFS(Compras!$E$6:$E$1005,Compras!$A$6:$A$1005,$A579,Compras!$F$6:$F$1005,"Efectivo")+SUMIFS('Gastos Fijos'!$D$6:$D$1005,'Gastos Fijos'!$A$6:$A$1005,$A579,'Gastos Fijos'!$E$6:$E$1005,"Efectivo"))</f>
        <v/>
      </c>
      <c r="G579" s="15" t="str">
        <f t="shared" si="25"/>
        <v/>
      </c>
      <c r="H579" s="12"/>
      <c r="I579" s="8" t="str">
        <f t="shared" si="26"/>
        <v/>
      </c>
    </row>
    <row r="580" spans="1:9" x14ac:dyDescent="0.25">
      <c r="A580" s="16"/>
      <c r="B580" s="15" t="str">
        <f>IF($A580="","",SUMIFS(Ventas!$F$6:$F$3005,Ventas!$A$6:$A$3005,$A580,Ventas!$J$6:$J$3005,"Efectivo"))</f>
        <v/>
      </c>
      <c r="C580" s="15" t="str">
        <f>IF($A580="","",SUMIFS(Ventas!$F$6:$F$3005,Ventas!$A$6:$A$3005,$A580,Ventas!$J$6:$J$3005,"&lt;&gt;Efectivo"))</f>
        <v/>
      </c>
      <c r="D580" s="15" t="str">
        <f t="shared" si="24"/>
        <v/>
      </c>
      <c r="E580" s="12"/>
      <c r="F580" s="15" t="str">
        <f>IF($A580="","",SUMIFS(Compras!$E$6:$E$1005,Compras!$A$6:$A$1005,$A580,Compras!$F$6:$F$1005,"Efectivo")+SUMIFS('Gastos Fijos'!$D$6:$D$1005,'Gastos Fijos'!$A$6:$A$1005,$A580,'Gastos Fijos'!$E$6:$E$1005,"Efectivo"))</f>
        <v/>
      </c>
      <c r="G580" s="15" t="str">
        <f t="shared" si="25"/>
        <v/>
      </c>
      <c r="H580" s="12"/>
      <c r="I580" s="8" t="str">
        <f t="shared" si="26"/>
        <v/>
      </c>
    </row>
    <row r="581" spans="1:9" x14ac:dyDescent="0.25">
      <c r="A581" s="16"/>
      <c r="B581" s="15" t="str">
        <f>IF($A581="","",SUMIFS(Ventas!$F$6:$F$3005,Ventas!$A$6:$A$3005,$A581,Ventas!$J$6:$J$3005,"Efectivo"))</f>
        <v/>
      </c>
      <c r="C581" s="15" t="str">
        <f>IF($A581="","",SUMIFS(Ventas!$F$6:$F$3005,Ventas!$A$6:$A$3005,$A581,Ventas!$J$6:$J$3005,"&lt;&gt;Efectivo"))</f>
        <v/>
      </c>
      <c r="D581" s="15" t="str">
        <f t="shared" si="24"/>
        <v/>
      </c>
      <c r="E581" s="12"/>
      <c r="F581" s="15" t="str">
        <f>IF($A581="","",SUMIFS(Compras!$E$6:$E$1005,Compras!$A$6:$A$1005,$A581,Compras!$F$6:$F$1005,"Efectivo")+SUMIFS('Gastos Fijos'!$D$6:$D$1005,'Gastos Fijos'!$A$6:$A$1005,$A581,'Gastos Fijos'!$E$6:$E$1005,"Efectivo"))</f>
        <v/>
      </c>
      <c r="G581" s="15" t="str">
        <f t="shared" si="25"/>
        <v/>
      </c>
      <c r="H581" s="12"/>
      <c r="I581" s="8" t="str">
        <f t="shared" si="26"/>
        <v/>
      </c>
    </row>
    <row r="582" spans="1:9" x14ac:dyDescent="0.25">
      <c r="A582" s="16"/>
      <c r="B582" s="15" t="str">
        <f>IF($A582="","",SUMIFS(Ventas!$F$6:$F$3005,Ventas!$A$6:$A$3005,$A582,Ventas!$J$6:$J$3005,"Efectivo"))</f>
        <v/>
      </c>
      <c r="C582" s="15" t="str">
        <f>IF($A582="","",SUMIFS(Ventas!$F$6:$F$3005,Ventas!$A$6:$A$3005,$A582,Ventas!$J$6:$J$3005,"&lt;&gt;Efectivo"))</f>
        <v/>
      </c>
      <c r="D582" s="15" t="str">
        <f t="shared" ref="D582:D645" si="27">IF($A582="","",$B582+$C582)</f>
        <v/>
      </c>
      <c r="E582" s="12"/>
      <c r="F582" s="15" t="str">
        <f>IF($A582="","",SUMIFS(Compras!$E$6:$E$1005,Compras!$A$6:$A$1005,$A582,Compras!$F$6:$F$1005,"Efectivo")+SUMIFS('Gastos Fijos'!$D$6:$D$1005,'Gastos Fijos'!$A$6:$A$1005,$A582,'Gastos Fijos'!$E$6:$E$1005,"Efectivo"))</f>
        <v/>
      </c>
      <c r="G582" s="15" t="str">
        <f t="shared" ref="G582:G645" si="28">IF($A582="","",$E582+$B582-$F582)</f>
        <v/>
      </c>
      <c r="H582" s="12"/>
      <c r="I582" s="8" t="str">
        <f t="shared" ref="I582:I645" si="29">IF(OR($A582="",$H582=""),"",$H582-$G582)</f>
        <v/>
      </c>
    </row>
    <row r="583" spans="1:9" x14ac:dyDescent="0.25">
      <c r="A583" s="16"/>
      <c r="B583" s="15" t="str">
        <f>IF($A583="","",SUMIFS(Ventas!$F$6:$F$3005,Ventas!$A$6:$A$3005,$A583,Ventas!$J$6:$J$3005,"Efectivo"))</f>
        <v/>
      </c>
      <c r="C583" s="15" t="str">
        <f>IF($A583="","",SUMIFS(Ventas!$F$6:$F$3005,Ventas!$A$6:$A$3005,$A583,Ventas!$J$6:$J$3005,"&lt;&gt;Efectivo"))</f>
        <v/>
      </c>
      <c r="D583" s="15" t="str">
        <f t="shared" si="27"/>
        <v/>
      </c>
      <c r="E583" s="12"/>
      <c r="F583" s="15" t="str">
        <f>IF($A583="","",SUMIFS(Compras!$E$6:$E$1005,Compras!$A$6:$A$1005,$A583,Compras!$F$6:$F$1005,"Efectivo")+SUMIFS('Gastos Fijos'!$D$6:$D$1005,'Gastos Fijos'!$A$6:$A$1005,$A583,'Gastos Fijos'!$E$6:$E$1005,"Efectivo"))</f>
        <v/>
      </c>
      <c r="G583" s="15" t="str">
        <f t="shared" si="28"/>
        <v/>
      </c>
      <c r="H583" s="12"/>
      <c r="I583" s="8" t="str">
        <f t="shared" si="29"/>
        <v/>
      </c>
    </row>
    <row r="584" spans="1:9" x14ac:dyDescent="0.25">
      <c r="A584" s="16"/>
      <c r="B584" s="15" t="str">
        <f>IF($A584="","",SUMIFS(Ventas!$F$6:$F$3005,Ventas!$A$6:$A$3005,$A584,Ventas!$J$6:$J$3005,"Efectivo"))</f>
        <v/>
      </c>
      <c r="C584" s="15" t="str">
        <f>IF($A584="","",SUMIFS(Ventas!$F$6:$F$3005,Ventas!$A$6:$A$3005,$A584,Ventas!$J$6:$J$3005,"&lt;&gt;Efectivo"))</f>
        <v/>
      </c>
      <c r="D584" s="15" t="str">
        <f t="shared" si="27"/>
        <v/>
      </c>
      <c r="E584" s="12"/>
      <c r="F584" s="15" t="str">
        <f>IF($A584="","",SUMIFS(Compras!$E$6:$E$1005,Compras!$A$6:$A$1005,$A584,Compras!$F$6:$F$1005,"Efectivo")+SUMIFS('Gastos Fijos'!$D$6:$D$1005,'Gastos Fijos'!$A$6:$A$1005,$A584,'Gastos Fijos'!$E$6:$E$1005,"Efectivo"))</f>
        <v/>
      </c>
      <c r="G584" s="15" t="str">
        <f t="shared" si="28"/>
        <v/>
      </c>
      <c r="H584" s="12"/>
      <c r="I584" s="8" t="str">
        <f t="shared" si="29"/>
        <v/>
      </c>
    </row>
    <row r="585" spans="1:9" x14ac:dyDescent="0.25">
      <c r="A585" s="16"/>
      <c r="B585" s="15" t="str">
        <f>IF($A585="","",SUMIFS(Ventas!$F$6:$F$3005,Ventas!$A$6:$A$3005,$A585,Ventas!$J$6:$J$3005,"Efectivo"))</f>
        <v/>
      </c>
      <c r="C585" s="15" t="str">
        <f>IF($A585="","",SUMIFS(Ventas!$F$6:$F$3005,Ventas!$A$6:$A$3005,$A585,Ventas!$J$6:$J$3005,"&lt;&gt;Efectivo"))</f>
        <v/>
      </c>
      <c r="D585" s="15" t="str">
        <f t="shared" si="27"/>
        <v/>
      </c>
      <c r="E585" s="12"/>
      <c r="F585" s="15" t="str">
        <f>IF($A585="","",SUMIFS(Compras!$E$6:$E$1005,Compras!$A$6:$A$1005,$A585,Compras!$F$6:$F$1005,"Efectivo")+SUMIFS('Gastos Fijos'!$D$6:$D$1005,'Gastos Fijos'!$A$6:$A$1005,$A585,'Gastos Fijos'!$E$6:$E$1005,"Efectivo"))</f>
        <v/>
      </c>
      <c r="G585" s="15" t="str">
        <f t="shared" si="28"/>
        <v/>
      </c>
      <c r="H585" s="12"/>
      <c r="I585" s="8" t="str">
        <f t="shared" si="29"/>
        <v/>
      </c>
    </row>
    <row r="586" spans="1:9" x14ac:dyDescent="0.25">
      <c r="A586" s="16"/>
      <c r="B586" s="15" t="str">
        <f>IF($A586="","",SUMIFS(Ventas!$F$6:$F$3005,Ventas!$A$6:$A$3005,$A586,Ventas!$J$6:$J$3005,"Efectivo"))</f>
        <v/>
      </c>
      <c r="C586" s="15" t="str">
        <f>IF($A586="","",SUMIFS(Ventas!$F$6:$F$3005,Ventas!$A$6:$A$3005,$A586,Ventas!$J$6:$J$3005,"&lt;&gt;Efectivo"))</f>
        <v/>
      </c>
      <c r="D586" s="15" t="str">
        <f t="shared" si="27"/>
        <v/>
      </c>
      <c r="E586" s="12"/>
      <c r="F586" s="15" t="str">
        <f>IF($A586="","",SUMIFS(Compras!$E$6:$E$1005,Compras!$A$6:$A$1005,$A586,Compras!$F$6:$F$1005,"Efectivo")+SUMIFS('Gastos Fijos'!$D$6:$D$1005,'Gastos Fijos'!$A$6:$A$1005,$A586,'Gastos Fijos'!$E$6:$E$1005,"Efectivo"))</f>
        <v/>
      </c>
      <c r="G586" s="15" t="str">
        <f t="shared" si="28"/>
        <v/>
      </c>
      <c r="H586" s="12"/>
      <c r="I586" s="8" t="str">
        <f t="shared" si="29"/>
        <v/>
      </c>
    </row>
    <row r="587" spans="1:9" x14ac:dyDescent="0.25">
      <c r="A587" s="16"/>
      <c r="B587" s="15" t="str">
        <f>IF($A587="","",SUMIFS(Ventas!$F$6:$F$3005,Ventas!$A$6:$A$3005,$A587,Ventas!$J$6:$J$3005,"Efectivo"))</f>
        <v/>
      </c>
      <c r="C587" s="15" t="str">
        <f>IF($A587="","",SUMIFS(Ventas!$F$6:$F$3005,Ventas!$A$6:$A$3005,$A587,Ventas!$J$6:$J$3005,"&lt;&gt;Efectivo"))</f>
        <v/>
      </c>
      <c r="D587" s="15" t="str">
        <f t="shared" si="27"/>
        <v/>
      </c>
      <c r="E587" s="12"/>
      <c r="F587" s="15" t="str">
        <f>IF($A587="","",SUMIFS(Compras!$E$6:$E$1005,Compras!$A$6:$A$1005,$A587,Compras!$F$6:$F$1005,"Efectivo")+SUMIFS('Gastos Fijos'!$D$6:$D$1005,'Gastos Fijos'!$A$6:$A$1005,$A587,'Gastos Fijos'!$E$6:$E$1005,"Efectivo"))</f>
        <v/>
      </c>
      <c r="G587" s="15" t="str">
        <f t="shared" si="28"/>
        <v/>
      </c>
      <c r="H587" s="12"/>
      <c r="I587" s="8" t="str">
        <f t="shared" si="29"/>
        <v/>
      </c>
    </row>
    <row r="588" spans="1:9" x14ac:dyDescent="0.25">
      <c r="A588" s="16"/>
      <c r="B588" s="15" t="str">
        <f>IF($A588="","",SUMIFS(Ventas!$F$6:$F$3005,Ventas!$A$6:$A$3005,$A588,Ventas!$J$6:$J$3005,"Efectivo"))</f>
        <v/>
      </c>
      <c r="C588" s="15" t="str">
        <f>IF($A588="","",SUMIFS(Ventas!$F$6:$F$3005,Ventas!$A$6:$A$3005,$A588,Ventas!$J$6:$J$3005,"&lt;&gt;Efectivo"))</f>
        <v/>
      </c>
      <c r="D588" s="15" t="str">
        <f t="shared" si="27"/>
        <v/>
      </c>
      <c r="E588" s="12"/>
      <c r="F588" s="15" t="str">
        <f>IF($A588="","",SUMIFS(Compras!$E$6:$E$1005,Compras!$A$6:$A$1005,$A588,Compras!$F$6:$F$1005,"Efectivo")+SUMIFS('Gastos Fijos'!$D$6:$D$1005,'Gastos Fijos'!$A$6:$A$1005,$A588,'Gastos Fijos'!$E$6:$E$1005,"Efectivo"))</f>
        <v/>
      </c>
      <c r="G588" s="15" t="str">
        <f t="shared" si="28"/>
        <v/>
      </c>
      <c r="H588" s="12"/>
      <c r="I588" s="8" t="str">
        <f t="shared" si="29"/>
        <v/>
      </c>
    </row>
    <row r="589" spans="1:9" x14ac:dyDescent="0.25">
      <c r="A589" s="16"/>
      <c r="B589" s="15" t="str">
        <f>IF($A589="","",SUMIFS(Ventas!$F$6:$F$3005,Ventas!$A$6:$A$3005,$A589,Ventas!$J$6:$J$3005,"Efectivo"))</f>
        <v/>
      </c>
      <c r="C589" s="15" t="str">
        <f>IF($A589="","",SUMIFS(Ventas!$F$6:$F$3005,Ventas!$A$6:$A$3005,$A589,Ventas!$J$6:$J$3005,"&lt;&gt;Efectivo"))</f>
        <v/>
      </c>
      <c r="D589" s="15" t="str">
        <f t="shared" si="27"/>
        <v/>
      </c>
      <c r="E589" s="12"/>
      <c r="F589" s="15" t="str">
        <f>IF($A589="","",SUMIFS(Compras!$E$6:$E$1005,Compras!$A$6:$A$1005,$A589,Compras!$F$6:$F$1005,"Efectivo")+SUMIFS('Gastos Fijos'!$D$6:$D$1005,'Gastos Fijos'!$A$6:$A$1005,$A589,'Gastos Fijos'!$E$6:$E$1005,"Efectivo"))</f>
        <v/>
      </c>
      <c r="G589" s="15" t="str">
        <f t="shared" si="28"/>
        <v/>
      </c>
      <c r="H589" s="12"/>
      <c r="I589" s="8" t="str">
        <f t="shared" si="29"/>
        <v/>
      </c>
    </row>
    <row r="590" spans="1:9" x14ac:dyDescent="0.25">
      <c r="A590" s="16"/>
      <c r="B590" s="15" t="str">
        <f>IF($A590="","",SUMIFS(Ventas!$F$6:$F$3005,Ventas!$A$6:$A$3005,$A590,Ventas!$J$6:$J$3005,"Efectivo"))</f>
        <v/>
      </c>
      <c r="C590" s="15" t="str">
        <f>IF($A590="","",SUMIFS(Ventas!$F$6:$F$3005,Ventas!$A$6:$A$3005,$A590,Ventas!$J$6:$J$3005,"&lt;&gt;Efectivo"))</f>
        <v/>
      </c>
      <c r="D590" s="15" t="str">
        <f t="shared" si="27"/>
        <v/>
      </c>
      <c r="E590" s="12"/>
      <c r="F590" s="15" t="str">
        <f>IF($A590="","",SUMIFS(Compras!$E$6:$E$1005,Compras!$A$6:$A$1005,$A590,Compras!$F$6:$F$1005,"Efectivo")+SUMIFS('Gastos Fijos'!$D$6:$D$1005,'Gastos Fijos'!$A$6:$A$1005,$A590,'Gastos Fijos'!$E$6:$E$1005,"Efectivo"))</f>
        <v/>
      </c>
      <c r="G590" s="15" t="str">
        <f t="shared" si="28"/>
        <v/>
      </c>
      <c r="H590" s="12"/>
      <c r="I590" s="8" t="str">
        <f t="shared" si="29"/>
        <v/>
      </c>
    </row>
    <row r="591" spans="1:9" x14ac:dyDescent="0.25">
      <c r="A591" s="16"/>
      <c r="B591" s="15" t="str">
        <f>IF($A591="","",SUMIFS(Ventas!$F$6:$F$3005,Ventas!$A$6:$A$3005,$A591,Ventas!$J$6:$J$3005,"Efectivo"))</f>
        <v/>
      </c>
      <c r="C591" s="15" t="str">
        <f>IF($A591="","",SUMIFS(Ventas!$F$6:$F$3005,Ventas!$A$6:$A$3005,$A591,Ventas!$J$6:$J$3005,"&lt;&gt;Efectivo"))</f>
        <v/>
      </c>
      <c r="D591" s="15" t="str">
        <f t="shared" si="27"/>
        <v/>
      </c>
      <c r="E591" s="12"/>
      <c r="F591" s="15" t="str">
        <f>IF($A591="","",SUMIFS(Compras!$E$6:$E$1005,Compras!$A$6:$A$1005,$A591,Compras!$F$6:$F$1005,"Efectivo")+SUMIFS('Gastos Fijos'!$D$6:$D$1005,'Gastos Fijos'!$A$6:$A$1005,$A591,'Gastos Fijos'!$E$6:$E$1005,"Efectivo"))</f>
        <v/>
      </c>
      <c r="G591" s="15" t="str">
        <f t="shared" si="28"/>
        <v/>
      </c>
      <c r="H591" s="12"/>
      <c r="I591" s="8" t="str">
        <f t="shared" si="29"/>
        <v/>
      </c>
    </row>
    <row r="592" spans="1:9" x14ac:dyDescent="0.25">
      <c r="A592" s="16"/>
      <c r="B592" s="15" t="str">
        <f>IF($A592="","",SUMIFS(Ventas!$F$6:$F$3005,Ventas!$A$6:$A$3005,$A592,Ventas!$J$6:$J$3005,"Efectivo"))</f>
        <v/>
      </c>
      <c r="C592" s="15" t="str">
        <f>IF($A592="","",SUMIFS(Ventas!$F$6:$F$3005,Ventas!$A$6:$A$3005,$A592,Ventas!$J$6:$J$3005,"&lt;&gt;Efectivo"))</f>
        <v/>
      </c>
      <c r="D592" s="15" t="str">
        <f t="shared" si="27"/>
        <v/>
      </c>
      <c r="E592" s="12"/>
      <c r="F592" s="15" t="str">
        <f>IF($A592="","",SUMIFS(Compras!$E$6:$E$1005,Compras!$A$6:$A$1005,$A592,Compras!$F$6:$F$1005,"Efectivo")+SUMIFS('Gastos Fijos'!$D$6:$D$1005,'Gastos Fijos'!$A$6:$A$1005,$A592,'Gastos Fijos'!$E$6:$E$1005,"Efectivo"))</f>
        <v/>
      </c>
      <c r="G592" s="15" t="str">
        <f t="shared" si="28"/>
        <v/>
      </c>
      <c r="H592" s="12"/>
      <c r="I592" s="8" t="str">
        <f t="shared" si="29"/>
        <v/>
      </c>
    </row>
    <row r="593" spans="1:9" x14ac:dyDescent="0.25">
      <c r="A593" s="16"/>
      <c r="B593" s="15" t="str">
        <f>IF($A593="","",SUMIFS(Ventas!$F$6:$F$3005,Ventas!$A$6:$A$3005,$A593,Ventas!$J$6:$J$3005,"Efectivo"))</f>
        <v/>
      </c>
      <c r="C593" s="15" t="str">
        <f>IF($A593="","",SUMIFS(Ventas!$F$6:$F$3005,Ventas!$A$6:$A$3005,$A593,Ventas!$J$6:$J$3005,"&lt;&gt;Efectivo"))</f>
        <v/>
      </c>
      <c r="D593" s="15" t="str">
        <f t="shared" si="27"/>
        <v/>
      </c>
      <c r="E593" s="12"/>
      <c r="F593" s="15" t="str">
        <f>IF($A593="","",SUMIFS(Compras!$E$6:$E$1005,Compras!$A$6:$A$1005,$A593,Compras!$F$6:$F$1005,"Efectivo")+SUMIFS('Gastos Fijos'!$D$6:$D$1005,'Gastos Fijos'!$A$6:$A$1005,$A593,'Gastos Fijos'!$E$6:$E$1005,"Efectivo"))</f>
        <v/>
      </c>
      <c r="G593" s="15" t="str">
        <f t="shared" si="28"/>
        <v/>
      </c>
      <c r="H593" s="12"/>
      <c r="I593" s="8" t="str">
        <f t="shared" si="29"/>
        <v/>
      </c>
    </row>
    <row r="594" spans="1:9" x14ac:dyDescent="0.25">
      <c r="A594" s="16"/>
      <c r="B594" s="15" t="str">
        <f>IF($A594="","",SUMIFS(Ventas!$F$6:$F$3005,Ventas!$A$6:$A$3005,$A594,Ventas!$J$6:$J$3005,"Efectivo"))</f>
        <v/>
      </c>
      <c r="C594" s="15" t="str">
        <f>IF($A594="","",SUMIFS(Ventas!$F$6:$F$3005,Ventas!$A$6:$A$3005,$A594,Ventas!$J$6:$J$3005,"&lt;&gt;Efectivo"))</f>
        <v/>
      </c>
      <c r="D594" s="15" t="str">
        <f t="shared" si="27"/>
        <v/>
      </c>
      <c r="E594" s="12"/>
      <c r="F594" s="15" t="str">
        <f>IF($A594="","",SUMIFS(Compras!$E$6:$E$1005,Compras!$A$6:$A$1005,$A594,Compras!$F$6:$F$1005,"Efectivo")+SUMIFS('Gastos Fijos'!$D$6:$D$1005,'Gastos Fijos'!$A$6:$A$1005,$A594,'Gastos Fijos'!$E$6:$E$1005,"Efectivo"))</f>
        <v/>
      </c>
      <c r="G594" s="15" t="str">
        <f t="shared" si="28"/>
        <v/>
      </c>
      <c r="H594" s="12"/>
      <c r="I594" s="8" t="str">
        <f t="shared" si="29"/>
        <v/>
      </c>
    </row>
    <row r="595" spans="1:9" x14ac:dyDescent="0.25">
      <c r="A595" s="16"/>
      <c r="B595" s="15" t="str">
        <f>IF($A595="","",SUMIFS(Ventas!$F$6:$F$3005,Ventas!$A$6:$A$3005,$A595,Ventas!$J$6:$J$3005,"Efectivo"))</f>
        <v/>
      </c>
      <c r="C595" s="15" t="str">
        <f>IF($A595="","",SUMIFS(Ventas!$F$6:$F$3005,Ventas!$A$6:$A$3005,$A595,Ventas!$J$6:$J$3005,"&lt;&gt;Efectivo"))</f>
        <v/>
      </c>
      <c r="D595" s="15" t="str">
        <f t="shared" si="27"/>
        <v/>
      </c>
      <c r="E595" s="12"/>
      <c r="F595" s="15" t="str">
        <f>IF($A595="","",SUMIFS(Compras!$E$6:$E$1005,Compras!$A$6:$A$1005,$A595,Compras!$F$6:$F$1005,"Efectivo")+SUMIFS('Gastos Fijos'!$D$6:$D$1005,'Gastos Fijos'!$A$6:$A$1005,$A595,'Gastos Fijos'!$E$6:$E$1005,"Efectivo"))</f>
        <v/>
      </c>
      <c r="G595" s="15" t="str">
        <f t="shared" si="28"/>
        <v/>
      </c>
      <c r="H595" s="12"/>
      <c r="I595" s="8" t="str">
        <f t="shared" si="29"/>
        <v/>
      </c>
    </row>
    <row r="596" spans="1:9" x14ac:dyDescent="0.25">
      <c r="A596" s="16"/>
      <c r="B596" s="15" t="str">
        <f>IF($A596="","",SUMIFS(Ventas!$F$6:$F$3005,Ventas!$A$6:$A$3005,$A596,Ventas!$J$6:$J$3005,"Efectivo"))</f>
        <v/>
      </c>
      <c r="C596" s="15" t="str">
        <f>IF($A596="","",SUMIFS(Ventas!$F$6:$F$3005,Ventas!$A$6:$A$3005,$A596,Ventas!$J$6:$J$3005,"&lt;&gt;Efectivo"))</f>
        <v/>
      </c>
      <c r="D596" s="15" t="str">
        <f t="shared" si="27"/>
        <v/>
      </c>
      <c r="E596" s="12"/>
      <c r="F596" s="15" t="str">
        <f>IF($A596="","",SUMIFS(Compras!$E$6:$E$1005,Compras!$A$6:$A$1005,$A596,Compras!$F$6:$F$1005,"Efectivo")+SUMIFS('Gastos Fijos'!$D$6:$D$1005,'Gastos Fijos'!$A$6:$A$1005,$A596,'Gastos Fijos'!$E$6:$E$1005,"Efectivo"))</f>
        <v/>
      </c>
      <c r="G596" s="15" t="str">
        <f t="shared" si="28"/>
        <v/>
      </c>
      <c r="H596" s="12"/>
      <c r="I596" s="8" t="str">
        <f t="shared" si="29"/>
        <v/>
      </c>
    </row>
    <row r="597" spans="1:9" x14ac:dyDescent="0.25">
      <c r="A597" s="16"/>
      <c r="B597" s="15" t="str">
        <f>IF($A597="","",SUMIFS(Ventas!$F$6:$F$3005,Ventas!$A$6:$A$3005,$A597,Ventas!$J$6:$J$3005,"Efectivo"))</f>
        <v/>
      </c>
      <c r="C597" s="15" t="str">
        <f>IF($A597="","",SUMIFS(Ventas!$F$6:$F$3005,Ventas!$A$6:$A$3005,$A597,Ventas!$J$6:$J$3005,"&lt;&gt;Efectivo"))</f>
        <v/>
      </c>
      <c r="D597" s="15" t="str">
        <f t="shared" si="27"/>
        <v/>
      </c>
      <c r="E597" s="12"/>
      <c r="F597" s="15" t="str">
        <f>IF($A597="","",SUMIFS(Compras!$E$6:$E$1005,Compras!$A$6:$A$1005,$A597,Compras!$F$6:$F$1005,"Efectivo")+SUMIFS('Gastos Fijos'!$D$6:$D$1005,'Gastos Fijos'!$A$6:$A$1005,$A597,'Gastos Fijos'!$E$6:$E$1005,"Efectivo"))</f>
        <v/>
      </c>
      <c r="G597" s="15" t="str">
        <f t="shared" si="28"/>
        <v/>
      </c>
      <c r="H597" s="12"/>
      <c r="I597" s="8" t="str">
        <f t="shared" si="29"/>
        <v/>
      </c>
    </row>
    <row r="598" spans="1:9" x14ac:dyDescent="0.25">
      <c r="A598" s="16"/>
      <c r="B598" s="15" t="str">
        <f>IF($A598="","",SUMIFS(Ventas!$F$6:$F$3005,Ventas!$A$6:$A$3005,$A598,Ventas!$J$6:$J$3005,"Efectivo"))</f>
        <v/>
      </c>
      <c r="C598" s="15" t="str">
        <f>IF($A598="","",SUMIFS(Ventas!$F$6:$F$3005,Ventas!$A$6:$A$3005,$A598,Ventas!$J$6:$J$3005,"&lt;&gt;Efectivo"))</f>
        <v/>
      </c>
      <c r="D598" s="15" t="str">
        <f t="shared" si="27"/>
        <v/>
      </c>
      <c r="E598" s="12"/>
      <c r="F598" s="15" t="str">
        <f>IF($A598="","",SUMIFS(Compras!$E$6:$E$1005,Compras!$A$6:$A$1005,$A598,Compras!$F$6:$F$1005,"Efectivo")+SUMIFS('Gastos Fijos'!$D$6:$D$1005,'Gastos Fijos'!$A$6:$A$1005,$A598,'Gastos Fijos'!$E$6:$E$1005,"Efectivo"))</f>
        <v/>
      </c>
      <c r="G598" s="15" t="str">
        <f t="shared" si="28"/>
        <v/>
      </c>
      <c r="H598" s="12"/>
      <c r="I598" s="8" t="str">
        <f t="shared" si="29"/>
        <v/>
      </c>
    </row>
    <row r="599" spans="1:9" x14ac:dyDescent="0.25">
      <c r="A599" s="16"/>
      <c r="B599" s="15" t="str">
        <f>IF($A599="","",SUMIFS(Ventas!$F$6:$F$3005,Ventas!$A$6:$A$3005,$A599,Ventas!$J$6:$J$3005,"Efectivo"))</f>
        <v/>
      </c>
      <c r="C599" s="15" t="str">
        <f>IF($A599="","",SUMIFS(Ventas!$F$6:$F$3005,Ventas!$A$6:$A$3005,$A599,Ventas!$J$6:$J$3005,"&lt;&gt;Efectivo"))</f>
        <v/>
      </c>
      <c r="D599" s="15" t="str">
        <f t="shared" si="27"/>
        <v/>
      </c>
      <c r="E599" s="12"/>
      <c r="F599" s="15" t="str">
        <f>IF($A599="","",SUMIFS(Compras!$E$6:$E$1005,Compras!$A$6:$A$1005,$A599,Compras!$F$6:$F$1005,"Efectivo")+SUMIFS('Gastos Fijos'!$D$6:$D$1005,'Gastos Fijos'!$A$6:$A$1005,$A599,'Gastos Fijos'!$E$6:$E$1005,"Efectivo"))</f>
        <v/>
      </c>
      <c r="G599" s="15" t="str">
        <f t="shared" si="28"/>
        <v/>
      </c>
      <c r="H599" s="12"/>
      <c r="I599" s="8" t="str">
        <f t="shared" si="29"/>
        <v/>
      </c>
    </row>
    <row r="600" spans="1:9" x14ac:dyDescent="0.25">
      <c r="A600" s="16"/>
      <c r="B600" s="15" t="str">
        <f>IF($A600="","",SUMIFS(Ventas!$F$6:$F$3005,Ventas!$A$6:$A$3005,$A600,Ventas!$J$6:$J$3005,"Efectivo"))</f>
        <v/>
      </c>
      <c r="C600" s="15" t="str">
        <f>IF($A600="","",SUMIFS(Ventas!$F$6:$F$3005,Ventas!$A$6:$A$3005,$A600,Ventas!$J$6:$J$3005,"&lt;&gt;Efectivo"))</f>
        <v/>
      </c>
      <c r="D600" s="15" t="str">
        <f t="shared" si="27"/>
        <v/>
      </c>
      <c r="E600" s="12"/>
      <c r="F600" s="15" t="str">
        <f>IF($A600="","",SUMIFS(Compras!$E$6:$E$1005,Compras!$A$6:$A$1005,$A600,Compras!$F$6:$F$1005,"Efectivo")+SUMIFS('Gastos Fijos'!$D$6:$D$1005,'Gastos Fijos'!$A$6:$A$1005,$A600,'Gastos Fijos'!$E$6:$E$1005,"Efectivo"))</f>
        <v/>
      </c>
      <c r="G600" s="15" t="str">
        <f t="shared" si="28"/>
        <v/>
      </c>
      <c r="H600" s="12"/>
      <c r="I600" s="8" t="str">
        <f t="shared" si="29"/>
        <v/>
      </c>
    </row>
    <row r="601" spans="1:9" x14ac:dyDescent="0.25">
      <c r="A601" s="16"/>
      <c r="B601" s="15" t="str">
        <f>IF($A601="","",SUMIFS(Ventas!$F$6:$F$3005,Ventas!$A$6:$A$3005,$A601,Ventas!$J$6:$J$3005,"Efectivo"))</f>
        <v/>
      </c>
      <c r="C601" s="15" t="str">
        <f>IF($A601="","",SUMIFS(Ventas!$F$6:$F$3005,Ventas!$A$6:$A$3005,$A601,Ventas!$J$6:$J$3005,"&lt;&gt;Efectivo"))</f>
        <v/>
      </c>
      <c r="D601" s="15" t="str">
        <f t="shared" si="27"/>
        <v/>
      </c>
      <c r="E601" s="12"/>
      <c r="F601" s="15" t="str">
        <f>IF($A601="","",SUMIFS(Compras!$E$6:$E$1005,Compras!$A$6:$A$1005,$A601,Compras!$F$6:$F$1005,"Efectivo")+SUMIFS('Gastos Fijos'!$D$6:$D$1005,'Gastos Fijos'!$A$6:$A$1005,$A601,'Gastos Fijos'!$E$6:$E$1005,"Efectivo"))</f>
        <v/>
      </c>
      <c r="G601" s="15" t="str">
        <f t="shared" si="28"/>
        <v/>
      </c>
      <c r="H601" s="12"/>
      <c r="I601" s="8" t="str">
        <f t="shared" si="29"/>
        <v/>
      </c>
    </row>
    <row r="602" spans="1:9" x14ac:dyDescent="0.25">
      <c r="A602" s="16"/>
      <c r="B602" s="15" t="str">
        <f>IF($A602="","",SUMIFS(Ventas!$F$6:$F$3005,Ventas!$A$6:$A$3005,$A602,Ventas!$J$6:$J$3005,"Efectivo"))</f>
        <v/>
      </c>
      <c r="C602" s="15" t="str">
        <f>IF($A602="","",SUMIFS(Ventas!$F$6:$F$3005,Ventas!$A$6:$A$3005,$A602,Ventas!$J$6:$J$3005,"&lt;&gt;Efectivo"))</f>
        <v/>
      </c>
      <c r="D602" s="15" t="str">
        <f t="shared" si="27"/>
        <v/>
      </c>
      <c r="E602" s="12"/>
      <c r="F602" s="15" t="str">
        <f>IF($A602="","",SUMIFS(Compras!$E$6:$E$1005,Compras!$A$6:$A$1005,$A602,Compras!$F$6:$F$1005,"Efectivo")+SUMIFS('Gastos Fijos'!$D$6:$D$1005,'Gastos Fijos'!$A$6:$A$1005,$A602,'Gastos Fijos'!$E$6:$E$1005,"Efectivo"))</f>
        <v/>
      </c>
      <c r="G602" s="15" t="str">
        <f t="shared" si="28"/>
        <v/>
      </c>
      <c r="H602" s="12"/>
      <c r="I602" s="8" t="str">
        <f t="shared" si="29"/>
        <v/>
      </c>
    </row>
    <row r="603" spans="1:9" x14ac:dyDescent="0.25">
      <c r="A603" s="16"/>
      <c r="B603" s="15" t="str">
        <f>IF($A603="","",SUMIFS(Ventas!$F$6:$F$3005,Ventas!$A$6:$A$3005,$A603,Ventas!$J$6:$J$3005,"Efectivo"))</f>
        <v/>
      </c>
      <c r="C603" s="15" t="str">
        <f>IF($A603="","",SUMIFS(Ventas!$F$6:$F$3005,Ventas!$A$6:$A$3005,$A603,Ventas!$J$6:$J$3005,"&lt;&gt;Efectivo"))</f>
        <v/>
      </c>
      <c r="D603" s="15" t="str">
        <f t="shared" si="27"/>
        <v/>
      </c>
      <c r="E603" s="12"/>
      <c r="F603" s="15" t="str">
        <f>IF($A603="","",SUMIFS(Compras!$E$6:$E$1005,Compras!$A$6:$A$1005,$A603,Compras!$F$6:$F$1005,"Efectivo")+SUMIFS('Gastos Fijos'!$D$6:$D$1005,'Gastos Fijos'!$A$6:$A$1005,$A603,'Gastos Fijos'!$E$6:$E$1005,"Efectivo"))</f>
        <v/>
      </c>
      <c r="G603" s="15" t="str">
        <f t="shared" si="28"/>
        <v/>
      </c>
      <c r="H603" s="12"/>
      <c r="I603" s="8" t="str">
        <f t="shared" si="29"/>
        <v/>
      </c>
    </row>
    <row r="604" spans="1:9" x14ac:dyDescent="0.25">
      <c r="A604" s="16"/>
      <c r="B604" s="15" t="str">
        <f>IF($A604="","",SUMIFS(Ventas!$F$6:$F$3005,Ventas!$A$6:$A$3005,$A604,Ventas!$J$6:$J$3005,"Efectivo"))</f>
        <v/>
      </c>
      <c r="C604" s="15" t="str">
        <f>IF($A604="","",SUMIFS(Ventas!$F$6:$F$3005,Ventas!$A$6:$A$3005,$A604,Ventas!$J$6:$J$3005,"&lt;&gt;Efectivo"))</f>
        <v/>
      </c>
      <c r="D604" s="15" t="str">
        <f t="shared" si="27"/>
        <v/>
      </c>
      <c r="E604" s="12"/>
      <c r="F604" s="15" t="str">
        <f>IF($A604="","",SUMIFS(Compras!$E$6:$E$1005,Compras!$A$6:$A$1005,$A604,Compras!$F$6:$F$1005,"Efectivo")+SUMIFS('Gastos Fijos'!$D$6:$D$1005,'Gastos Fijos'!$A$6:$A$1005,$A604,'Gastos Fijos'!$E$6:$E$1005,"Efectivo"))</f>
        <v/>
      </c>
      <c r="G604" s="15" t="str">
        <f t="shared" si="28"/>
        <v/>
      </c>
      <c r="H604" s="12"/>
      <c r="I604" s="8" t="str">
        <f t="shared" si="29"/>
        <v/>
      </c>
    </row>
    <row r="605" spans="1:9" x14ac:dyDescent="0.25">
      <c r="A605" s="16"/>
      <c r="B605" s="15" t="str">
        <f>IF($A605="","",SUMIFS(Ventas!$F$6:$F$3005,Ventas!$A$6:$A$3005,$A605,Ventas!$J$6:$J$3005,"Efectivo"))</f>
        <v/>
      </c>
      <c r="C605" s="15" t="str">
        <f>IF($A605="","",SUMIFS(Ventas!$F$6:$F$3005,Ventas!$A$6:$A$3005,$A605,Ventas!$J$6:$J$3005,"&lt;&gt;Efectivo"))</f>
        <v/>
      </c>
      <c r="D605" s="15" t="str">
        <f t="shared" si="27"/>
        <v/>
      </c>
      <c r="E605" s="12"/>
      <c r="F605" s="15" t="str">
        <f>IF($A605="","",SUMIFS(Compras!$E$6:$E$1005,Compras!$A$6:$A$1005,$A605,Compras!$F$6:$F$1005,"Efectivo")+SUMIFS('Gastos Fijos'!$D$6:$D$1005,'Gastos Fijos'!$A$6:$A$1005,$A605,'Gastos Fijos'!$E$6:$E$1005,"Efectivo"))</f>
        <v/>
      </c>
      <c r="G605" s="15" t="str">
        <f t="shared" si="28"/>
        <v/>
      </c>
      <c r="H605" s="12"/>
      <c r="I605" s="8" t="str">
        <f t="shared" si="29"/>
        <v/>
      </c>
    </row>
    <row r="606" spans="1:9" x14ac:dyDescent="0.25">
      <c r="A606" s="16"/>
      <c r="B606" s="15" t="str">
        <f>IF($A606="","",SUMIFS(Ventas!$F$6:$F$3005,Ventas!$A$6:$A$3005,$A606,Ventas!$J$6:$J$3005,"Efectivo"))</f>
        <v/>
      </c>
      <c r="C606" s="15" t="str">
        <f>IF($A606="","",SUMIFS(Ventas!$F$6:$F$3005,Ventas!$A$6:$A$3005,$A606,Ventas!$J$6:$J$3005,"&lt;&gt;Efectivo"))</f>
        <v/>
      </c>
      <c r="D606" s="15" t="str">
        <f t="shared" si="27"/>
        <v/>
      </c>
      <c r="E606" s="12"/>
      <c r="F606" s="15" t="str">
        <f>IF($A606="","",SUMIFS(Compras!$E$6:$E$1005,Compras!$A$6:$A$1005,$A606,Compras!$F$6:$F$1005,"Efectivo")+SUMIFS('Gastos Fijos'!$D$6:$D$1005,'Gastos Fijos'!$A$6:$A$1005,$A606,'Gastos Fijos'!$E$6:$E$1005,"Efectivo"))</f>
        <v/>
      </c>
      <c r="G606" s="15" t="str">
        <f t="shared" si="28"/>
        <v/>
      </c>
      <c r="H606" s="12"/>
      <c r="I606" s="8" t="str">
        <f t="shared" si="29"/>
        <v/>
      </c>
    </row>
    <row r="607" spans="1:9" x14ac:dyDescent="0.25">
      <c r="A607" s="16"/>
      <c r="B607" s="15" t="str">
        <f>IF($A607="","",SUMIFS(Ventas!$F$6:$F$3005,Ventas!$A$6:$A$3005,$A607,Ventas!$J$6:$J$3005,"Efectivo"))</f>
        <v/>
      </c>
      <c r="C607" s="15" t="str">
        <f>IF($A607="","",SUMIFS(Ventas!$F$6:$F$3005,Ventas!$A$6:$A$3005,$A607,Ventas!$J$6:$J$3005,"&lt;&gt;Efectivo"))</f>
        <v/>
      </c>
      <c r="D607" s="15" t="str">
        <f t="shared" si="27"/>
        <v/>
      </c>
      <c r="E607" s="12"/>
      <c r="F607" s="15" t="str">
        <f>IF($A607="","",SUMIFS(Compras!$E$6:$E$1005,Compras!$A$6:$A$1005,$A607,Compras!$F$6:$F$1005,"Efectivo")+SUMIFS('Gastos Fijos'!$D$6:$D$1005,'Gastos Fijos'!$A$6:$A$1005,$A607,'Gastos Fijos'!$E$6:$E$1005,"Efectivo"))</f>
        <v/>
      </c>
      <c r="G607" s="15" t="str">
        <f t="shared" si="28"/>
        <v/>
      </c>
      <c r="H607" s="12"/>
      <c r="I607" s="8" t="str">
        <f t="shared" si="29"/>
        <v/>
      </c>
    </row>
    <row r="608" spans="1:9" x14ac:dyDescent="0.25">
      <c r="A608" s="16"/>
      <c r="B608" s="15" t="str">
        <f>IF($A608="","",SUMIFS(Ventas!$F$6:$F$3005,Ventas!$A$6:$A$3005,$A608,Ventas!$J$6:$J$3005,"Efectivo"))</f>
        <v/>
      </c>
      <c r="C608" s="15" t="str">
        <f>IF($A608="","",SUMIFS(Ventas!$F$6:$F$3005,Ventas!$A$6:$A$3005,$A608,Ventas!$J$6:$J$3005,"&lt;&gt;Efectivo"))</f>
        <v/>
      </c>
      <c r="D608" s="15" t="str">
        <f t="shared" si="27"/>
        <v/>
      </c>
      <c r="E608" s="12"/>
      <c r="F608" s="15" t="str">
        <f>IF($A608="","",SUMIFS(Compras!$E$6:$E$1005,Compras!$A$6:$A$1005,$A608,Compras!$F$6:$F$1005,"Efectivo")+SUMIFS('Gastos Fijos'!$D$6:$D$1005,'Gastos Fijos'!$A$6:$A$1005,$A608,'Gastos Fijos'!$E$6:$E$1005,"Efectivo"))</f>
        <v/>
      </c>
      <c r="G608" s="15" t="str">
        <f t="shared" si="28"/>
        <v/>
      </c>
      <c r="H608" s="12"/>
      <c r="I608" s="8" t="str">
        <f t="shared" si="29"/>
        <v/>
      </c>
    </row>
    <row r="609" spans="1:9" x14ac:dyDescent="0.25">
      <c r="A609" s="16"/>
      <c r="B609" s="15" t="str">
        <f>IF($A609="","",SUMIFS(Ventas!$F$6:$F$3005,Ventas!$A$6:$A$3005,$A609,Ventas!$J$6:$J$3005,"Efectivo"))</f>
        <v/>
      </c>
      <c r="C609" s="15" t="str">
        <f>IF($A609="","",SUMIFS(Ventas!$F$6:$F$3005,Ventas!$A$6:$A$3005,$A609,Ventas!$J$6:$J$3005,"&lt;&gt;Efectivo"))</f>
        <v/>
      </c>
      <c r="D609" s="15" t="str">
        <f t="shared" si="27"/>
        <v/>
      </c>
      <c r="E609" s="12"/>
      <c r="F609" s="15" t="str">
        <f>IF($A609="","",SUMIFS(Compras!$E$6:$E$1005,Compras!$A$6:$A$1005,$A609,Compras!$F$6:$F$1005,"Efectivo")+SUMIFS('Gastos Fijos'!$D$6:$D$1005,'Gastos Fijos'!$A$6:$A$1005,$A609,'Gastos Fijos'!$E$6:$E$1005,"Efectivo"))</f>
        <v/>
      </c>
      <c r="G609" s="15" t="str">
        <f t="shared" si="28"/>
        <v/>
      </c>
      <c r="H609" s="12"/>
      <c r="I609" s="8" t="str">
        <f t="shared" si="29"/>
        <v/>
      </c>
    </row>
    <row r="610" spans="1:9" x14ac:dyDescent="0.25">
      <c r="A610" s="16"/>
      <c r="B610" s="15" t="str">
        <f>IF($A610="","",SUMIFS(Ventas!$F$6:$F$3005,Ventas!$A$6:$A$3005,$A610,Ventas!$J$6:$J$3005,"Efectivo"))</f>
        <v/>
      </c>
      <c r="C610" s="15" t="str">
        <f>IF($A610="","",SUMIFS(Ventas!$F$6:$F$3005,Ventas!$A$6:$A$3005,$A610,Ventas!$J$6:$J$3005,"&lt;&gt;Efectivo"))</f>
        <v/>
      </c>
      <c r="D610" s="15" t="str">
        <f t="shared" si="27"/>
        <v/>
      </c>
      <c r="E610" s="12"/>
      <c r="F610" s="15" t="str">
        <f>IF($A610="","",SUMIFS(Compras!$E$6:$E$1005,Compras!$A$6:$A$1005,$A610,Compras!$F$6:$F$1005,"Efectivo")+SUMIFS('Gastos Fijos'!$D$6:$D$1005,'Gastos Fijos'!$A$6:$A$1005,$A610,'Gastos Fijos'!$E$6:$E$1005,"Efectivo"))</f>
        <v/>
      </c>
      <c r="G610" s="15" t="str">
        <f t="shared" si="28"/>
        <v/>
      </c>
      <c r="H610" s="12"/>
      <c r="I610" s="8" t="str">
        <f t="shared" si="29"/>
        <v/>
      </c>
    </row>
    <row r="611" spans="1:9" x14ac:dyDescent="0.25">
      <c r="A611" s="16"/>
      <c r="B611" s="15" t="str">
        <f>IF($A611="","",SUMIFS(Ventas!$F$6:$F$3005,Ventas!$A$6:$A$3005,$A611,Ventas!$J$6:$J$3005,"Efectivo"))</f>
        <v/>
      </c>
      <c r="C611" s="15" t="str">
        <f>IF($A611="","",SUMIFS(Ventas!$F$6:$F$3005,Ventas!$A$6:$A$3005,$A611,Ventas!$J$6:$J$3005,"&lt;&gt;Efectivo"))</f>
        <v/>
      </c>
      <c r="D611" s="15" t="str">
        <f t="shared" si="27"/>
        <v/>
      </c>
      <c r="E611" s="12"/>
      <c r="F611" s="15" t="str">
        <f>IF($A611="","",SUMIFS(Compras!$E$6:$E$1005,Compras!$A$6:$A$1005,$A611,Compras!$F$6:$F$1005,"Efectivo")+SUMIFS('Gastos Fijos'!$D$6:$D$1005,'Gastos Fijos'!$A$6:$A$1005,$A611,'Gastos Fijos'!$E$6:$E$1005,"Efectivo"))</f>
        <v/>
      </c>
      <c r="G611" s="15" t="str">
        <f t="shared" si="28"/>
        <v/>
      </c>
      <c r="H611" s="12"/>
      <c r="I611" s="8" t="str">
        <f t="shared" si="29"/>
        <v/>
      </c>
    </row>
    <row r="612" spans="1:9" x14ac:dyDescent="0.25">
      <c r="A612" s="16"/>
      <c r="B612" s="15" t="str">
        <f>IF($A612="","",SUMIFS(Ventas!$F$6:$F$3005,Ventas!$A$6:$A$3005,$A612,Ventas!$J$6:$J$3005,"Efectivo"))</f>
        <v/>
      </c>
      <c r="C612" s="15" t="str">
        <f>IF($A612="","",SUMIFS(Ventas!$F$6:$F$3005,Ventas!$A$6:$A$3005,$A612,Ventas!$J$6:$J$3005,"&lt;&gt;Efectivo"))</f>
        <v/>
      </c>
      <c r="D612" s="15" t="str">
        <f t="shared" si="27"/>
        <v/>
      </c>
      <c r="E612" s="12"/>
      <c r="F612" s="15" t="str">
        <f>IF($A612="","",SUMIFS(Compras!$E$6:$E$1005,Compras!$A$6:$A$1005,$A612,Compras!$F$6:$F$1005,"Efectivo")+SUMIFS('Gastos Fijos'!$D$6:$D$1005,'Gastos Fijos'!$A$6:$A$1005,$A612,'Gastos Fijos'!$E$6:$E$1005,"Efectivo"))</f>
        <v/>
      </c>
      <c r="G612" s="15" t="str">
        <f t="shared" si="28"/>
        <v/>
      </c>
      <c r="H612" s="12"/>
      <c r="I612" s="8" t="str">
        <f t="shared" si="29"/>
        <v/>
      </c>
    </row>
    <row r="613" spans="1:9" x14ac:dyDescent="0.25">
      <c r="A613" s="16"/>
      <c r="B613" s="15" t="str">
        <f>IF($A613="","",SUMIFS(Ventas!$F$6:$F$3005,Ventas!$A$6:$A$3005,$A613,Ventas!$J$6:$J$3005,"Efectivo"))</f>
        <v/>
      </c>
      <c r="C613" s="15" t="str">
        <f>IF($A613="","",SUMIFS(Ventas!$F$6:$F$3005,Ventas!$A$6:$A$3005,$A613,Ventas!$J$6:$J$3005,"&lt;&gt;Efectivo"))</f>
        <v/>
      </c>
      <c r="D613" s="15" t="str">
        <f t="shared" si="27"/>
        <v/>
      </c>
      <c r="E613" s="12"/>
      <c r="F613" s="15" t="str">
        <f>IF($A613="","",SUMIFS(Compras!$E$6:$E$1005,Compras!$A$6:$A$1005,$A613,Compras!$F$6:$F$1005,"Efectivo")+SUMIFS('Gastos Fijos'!$D$6:$D$1005,'Gastos Fijos'!$A$6:$A$1005,$A613,'Gastos Fijos'!$E$6:$E$1005,"Efectivo"))</f>
        <v/>
      </c>
      <c r="G613" s="15" t="str">
        <f t="shared" si="28"/>
        <v/>
      </c>
      <c r="H613" s="12"/>
      <c r="I613" s="8" t="str">
        <f t="shared" si="29"/>
        <v/>
      </c>
    </row>
    <row r="614" spans="1:9" x14ac:dyDescent="0.25">
      <c r="A614" s="16"/>
      <c r="B614" s="15" t="str">
        <f>IF($A614="","",SUMIFS(Ventas!$F$6:$F$3005,Ventas!$A$6:$A$3005,$A614,Ventas!$J$6:$J$3005,"Efectivo"))</f>
        <v/>
      </c>
      <c r="C614" s="15" t="str">
        <f>IF($A614="","",SUMIFS(Ventas!$F$6:$F$3005,Ventas!$A$6:$A$3005,$A614,Ventas!$J$6:$J$3005,"&lt;&gt;Efectivo"))</f>
        <v/>
      </c>
      <c r="D614" s="15" t="str">
        <f t="shared" si="27"/>
        <v/>
      </c>
      <c r="E614" s="12"/>
      <c r="F614" s="15" t="str">
        <f>IF($A614="","",SUMIFS(Compras!$E$6:$E$1005,Compras!$A$6:$A$1005,$A614,Compras!$F$6:$F$1005,"Efectivo")+SUMIFS('Gastos Fijos'!$D$6:$D$1005,'Gastos Fijos'!$A$6:$A$1005,$A614,'Gastos Fijos'!$E$6:$E$1005,"Efectivo"))</f>
        <v/>
      </c>
      <c r="G614" s="15" t="str">
        <f t="shared" si="28"/>
        <v/>
      </c>
      <c r="H614" s="12"/>
      <c r="I614" s="8" t="str">
        <f t="shared" si="29"/>
        <v/>
      </c>
    </row>
    <row r="615" spans="1:9" x14ac:dyDescent="0.25">
      <c r="A615" s="16"/>
      <c r="B615" s="15" t="str">
        <f>IF($A615="","",SUMIFS(Ventas!$F$6:$F$3005,Ventas!$A$6:$A$3005,$A615,Ventas!$J$6:$J$3005,"Efectivo"))</f>
        <v/>
      </c>
      <c r="C615" s="15" t="str">
        <f>IF($A615="","",SUMIFS(Ventas!$F$6:$F$3005,Ventas!$A$6:$A$3005,$A615,Ventas!$J$6:$J$3005,"&lt;&gt;Efectivo"))</f>
        <v/>
      </c>
      <c r="D615" s="15" t="str">
        <f t="shared" si="27"/>
        <v/>
      </c>
      <c r="E615" s="12"/>
      <c r="F615" s="15" t="str">
        <f>IF($A615="","",SUMIFS(Compras!$E$6:$E$1005,Compras!$A$6:$A$1005,$A615,Compras!$F$6:$F$1005,"Efectivo")+SUMIFS('Gastos Fijos'!$D$6:$D$1005,'Gastos Fijos'!$A$6:$A$1005,$A615,'Gastos Fijos'!$E$6:$E$1005,"Efectivo"))</f>
        <v/>
      </c>
      <c r="G615" s="15" t="str">
        <f t="shared" si="28"/>
        <v/>
      </c>
      <c r="H615" s="12"/>
      <c r="I615" s="8" t="str">
        <f t="shared" si="29"/>
        <v/>
      </c>
    </row>
    <row r="616" spans="1:9" x14ac:dyDescent="0.25">
      <c r="A616" s="16"/>
      <c r="B616" s="15" t="str">
        <f>IF($A616="","",SUMIFS(Ventas!$F$6:$F$3005,Ventas!$A$6:$A$3005,$A616,Ventas!$J$6:$J$3005,"Efectivo"))</f>
        <v/>
      </c>
      <c r="C616" s="15" t="str">
        <f>IF($A616="","",SUMIFS(Ventas!$F$6:$F$3005,Ventas!$A$6:$A$3005,$A616,Ventas!$J$6:$J$3005,"&lt;&gt;Efectivo"))</f>
        <v/>
      </c>
      <c r="D616" s="15" t="str">
        <f t="shared" si="27"/>
        <v/>
      </c>
      <c r="E616" s="12"/>
      <c r="F616" s="15" t="str">
        <f>IF($A616="","",SUMIFS(Compras!$E$6:$E$1005,Compras!$A$6:$A$1005,$A616,Compras!$F$6:$F$1005,"Efectivo")+SUMIFS('Gastos Fijos'!$D$6:$D$1005,'Gastos Fijos'!$A$6:$A$1005,$A616,'Gastos Fijos'!$E$6:$E$1005,"Efectivo"))</f>
        <v/>
      </c>
      <c r="G616" s="15" t="str">
        <f t="shared" si="28"/>
        <v/>
      </c>
      <c r="H616" s="12"/>
      <c r="I616" s="8" t="str">
        <f t="shared" si="29"/>
        <v/>
      </c>
    </row>
    <row r="617" spans="1:9" x14ac:dyDescent="0.25">
      <c r="A617" s="16"/>
      <c r="B617" s="15" t="str">
        <f>IF($A617="","",SUMIFS(Ventas!$F$6:$F$3005,Ventas!$A$6:$A$3005,$A617,Ventas!$J$6:$J$3005,"Efectivo"))</f>
        <v/>
      </c>
      <c r="C617" s="15" t="str">
        <f>IF($A617="","",SUMIFS(Ventas!$F$6:$F$3005,Ventas!$A$6:$A$3005,$A617,Ventas!$J$6:$J$3005,"&lt;&gt;Efectivo"))</f>
        <v/>
      </c>
      <c r="D617" s="15" t="str">
        <f t="shared" si="27"/>
        <v/>
      </c>
      <c r="E617" s="12"/>
      <c r="F617" s="15" t="str">
        <f>IF($A617="","",SUMIFS(Compras!$E$6:$E$1005,Compras!$A$6:$A$1005,$A617,Compras!$F$6:$F$1005,"Efectivo")+SUMIFS('Gastos Fijos'!$D$6:$D$1005,'Gastos Fijos'!$A$6:$A$1005,$A617,'Gastos Fijos'!$E$6:$E$1005,"Efectivo"))</f>
        <v/>
      </c>
      <c r="G617" s="15" t="str">
        <f t="shared" si="28"/>
        <v/>
      </c>
      <c r="H617" s="12"/>
      <c r="I617" s="8" t="str">
        <f t="shared" si="29"/>
        <v/>
      </c>
    </row>
    <row r="618" spans="1:9" x14ac:dyDescent="0.25">
      <c r="A618" s="16"/>
      <c r="B618" s="15" t="str">
        <f>IF($A618="","",SUMIFS(Ventas!$F$6:$F$3005,Ventas!$A$6:$A$3005,$A618,Ventas!$J$6:$J$3005,"Efectivo"))</f>
        <v/>
      </c>
      <c r="C618" s="15" t="str">
        <f>IF($A618="","",SUMIFS(Ventas!$F$6:$F$3005,Ventas!$A$6:$A$3005,$A618,Ventas!$J$6:$J$3005,"&lt;&gt;Efectivo"))</f>
        <v/>
      </c>
      <c r="D618" s="15" t="str">
        <f t="shared" si="27"/>
        <v/>
      </c>
      <c r="E618" s="12"/>
      <c r="F618" s="15" t="str">
        <f>IF($A618="","",SUMIFS(Compras!$E$6:$E$1005,Compras!$A$6:$A$1005,$A618,Compras!$F$6:$F$1005,"Efectivo")+SUMIFS('Gastos Fijos'!$D$6:$D$1005,'Gastos Fijos'!$A$6:$A$1005,$A618,'Gastos Fijos'!$E$6:$E$1005,"Efectivo"))</f>
        <v/>
      </c>
      <c r="G618" s="15" t="str">
        <f t="shared" si="28"/>
        <v/>
      </c>
      <c r="H618" s="12"/>
      <c r="I618" s="8" t="str">
        <f t="shared" si="29"/>
        <v/>
      </c>
    </row>
    <row r="619" spans="1:9" x14ac:dyDescent="0.25">
      <c r="A619" s="16"/>
      <c r="B619" s="15" t="str">
        <f>IF($A619="","",SUMIFS(Ventas!$F$6:$F$3005,Ventas!$A$6:$A$3005,$A619,Ventas!$J$6:$J$3005,"Efectivo"))</f>
        <v/>
      </c>
      <c r="C619" s="15" t="str">
        <f>IF($A619="","",SUMIFS(Ventas!$F$6:$F$3005,Ventas!$A$6:$A$3005,$A619,Ventas!$J$6:$J$3005,"&lt;&gt;Efectivo"))</f>
        <v/>
      </c>
      <c r="D619" s="15" t="str">
        <f t="shared" si="27"/>
        <v/>
      </c>
      <c r="E619" s="12"/>
      <c r="F619" s="15" t="str">
        <f>IF($A619="","",SUMIFS(Compras!$E$6:$E$1005,Compras!$A$6:$A$1005,$A619,Compras!$F$6:$F$1005,"Efectivo")+SUMIFS('Gastos Fijos'!$D$6:$D$1005,'Gastos Fijos'!$A$6:$A$1005,$A619,'Gastos Fijos'!$E$6:$E$1005,"Efectivo"))</f>
        <v/>
      </c>
      <c r="G619" s="15" t="str">
        <f t="shared" si="28"/>
        <v/>
      </c>
      <c r="H619" s="12"/>
      <c r="I619" s="8" t="str">
        <f t="shared" si="29"/>
        <v/>
      </c>
    </row>
    <row r="620" spans="1:9" x14ac:dyDescent="0.25">
      <c r="A620" s="16"/>
      <c r="B620" s="15" t="str">
        <f>IF($A620="","",SUMIFS(Ventas!$F$6:$F$3005,Ventas!$A$6:$A$3005,$A620,Ventas!$J$6:$J$3005,"Efectivo"))</f>
        <v/>
      </c>
      <c r="C620" s="15" t="str">
        <f>IF($A620="","",SUMIFS(Ventas!$F$6:$F$3005,Ventas!$A$6:$A$3005,$A620,Ventas!$J$6:$J$3005,"&lt;&gt;Efectivo"))</f>
        <v/>
      </c>
      <c r="D620" s="15" t="str">
        <f t="shared" si="27"/>
        <v/>
      </c>
      <c r="E620" s="12"/>
      <c r="F620" s="15" t="str">
        <f>IF($A620="","",SUMIFS(Compras!$E$6:$E$1005,Compras!$A$6:$A$1005,$A620,Compras!$F$6:$F$1005,"Efectivo")+SUMIFS('Gastos Fijos'!$D$6:$D$1005,'Gastos Fijos'!$A$6:$A$1005,$A620,'Gastos Fijos'!$E$6:$E$1005,"Efectivo"))</f>
        <v/>
      </c>
      <c r="G620" s="15" t="str">
        <f t="shared" si="28"/>
        <v/>
      </c>
      <c r="H620" s="12"/>
      <c r="I620" s="8" t="str">
        <f t="shared" si="29"/>
        <v/>
      </c>
    </row>
    <row r="621" spans="1:9" x14ac:dyDescent="0.25">
      <c r="A621" s="16"/>
      <c r="B621" s="15" t="str">
        <f>IF($A621="","",SUMIFS(Ventas!$F$6:$F$3005,Ventas!$A$6:$A$3005,$A621,Ventas!$J$6:$J$3005,"Efectivo"))</f>
        <v/>
      </c>
      <c r="C621" s="15" t="str">
        <f>IF($A621="","",SUMIFS(Ventas!$F$6:$F$3005,Ventas!$A$6:$A$3005,$A621,Ventas!$J$6:$J$3005,"&lt;&gt;Efectivo"))</f>
        <v/>
      </c>
      <c r="D621" s="15" t="str">
        <f t="shared" si="27"/>
        <v/>
      </c>
      <c r="E621" s="12"/>
      <c r="F621" s="15" t="str">
        <f>IF($A621="","",SUMIFS(Compras!$E$6:$E$1005,Compras!$A$6:$A$1005,$A621,Compras!$F$6:$F$1005,"Efectivo")+SUMIFS('Gastos Fijos'!$D$6:$D$1005,'Gastos Fijos'!$A$6:$A$1005,$A621,'Gastos Fijos'!$E$6:$E$1005,"Efectivo"))</f>
        <v/>
      </c>
      <c r="G621" s="15" t="str">
        <f t="shared" si="28"/>
        <v/>
      </c>
      <c r="H621" s="12"/>
      <c r="I621" s="8" t="str">
        <f t="shared" si="29"/>
        <v/>
      </c>
    </row>
    <row r="622" spans="1:9" x14ac:dyDescent="0.25">
      <c r="A622" s="16"/>
      <c r="B622" s="15" t="str">
        <f>IF($A622="","",SUMIFS(Ventas!$F$6:$F$3005,Ventas!$A$6:$A$3005,$A622,Ventas!$J$6:$J$3005,"Efectivo"))</f>
        <v/>
      </c>
      <c r="C622" s="15" t="str">
        <f>IF($A622="","",SUMIFS(Ventas!$F$6:$F$3005,Ventas!$A$6:$A$3005,$A622,Ventas!$J$6:$J$3005,"&lt;&gt;Efectivo"))</f>
        <v/>
      </c>
      <c r="D622" s="15" t="str">
        <f t="shared" si="27"/>
        <v/>
      </c>
      <c r="E622" s="12"/>
      <c r="F622" s="15" t="str">
        <f>IF($A622="","",SUMIFS(Compras!$E$6:$E$1005,Compras!$A$6:$A$1005,$A622,Compras!$F$6:$F$1005,"Efectivo")+SUMIFS('Gastos Fijos'!$D$6:$D$1005,'Gastos Fijos'!$A$6:$A$1005,$A622,'Gastos Fijos'!$E$6:$E$1005,"Efectivo"))</f>
        <v/>
      </c>
      <c r="G622" s="15" t="str">
        <f t="shared" si="28"/>
        <v/>
      </c>
      <c r="H622" s="12"/>
      <c r="I622" s="8" t="str">
        <f t="shared" si="29"/>
        <v/>
      </c>
    </row>
    <row r="623" spans="1:9" x14ac:dyDescent="0.25">
      <c r="A623" s="16"/>
      <c r="B623" s="15" t="str">
        <f>IF($A623="","",SUMIFS(Ventas!$F$6:$F$3005,Ventas!$A$6:$A$3005,$A623,Ventas!$J$6:$J$3005,"Efectivo"))</f>
        <v/>
      </c>
      <c r="C623" s="15" t="str">
        <f>IF($A623="","",SUMIFS(Ventas!$F$6:$F$3005,Ventas!$A$6:$A$3005,$A623,Ventas!$J$6:$J$3005,"&lt;&gt;Efectivo"))</f>
        <v/>
      </c>
      <c r="D623" s="15" t="str">
        <f t="shared" si="27"/>
        <v/>
      </c>
      <c r="E623" s="12"/>
      <c r="F623" s="15" t="str">
        <f>IF($A623="","",SUMIFS(Compras!$E$6:$E$1005,Compras!$A$6:$A$1005,$A623,Compras!$F$6:$F$1005,"Efectivo")+SUMIFS('Gastos Fijos'!$D$6:$D$1005,'Gastos Fijos'!$A$6:$A$1005,$A623,'Gastos Fijos'!$E$6:$E$1005,"Efectivo"))</f>
        <v/>
      </c>
      <c r="G623" s="15" t="str">
        <f t="shared" si="28"/>
        <v/>
      </c>
      <c r="H623" s="12"/>
      <c r="I623" s="8" t="str">
        <f t="shared" si="29"/>
        <v/>
      </c>
    </row>
    <row r="624" spans="1:9" x14ac:dyDescent="0.25">
      <c r="A624" s="16"/>
      <c r="B624" s="15" t="str">
        <f>IF($A624="","",SUMIFS(Ventas!$F$6:$F$3005,Ventas!$A$6:$A$3005,$A624,Ventas!$J$6:$J$3005,"Efectivo"))</f>
        <v/>
      </c>
      <c r="C624" s="15" t="str">
        <f>IF($A624="","",SUMIFS(Ventas!$F$6:$F$3005,Ventas!$A$6:$A$3005,$A624,Ventas!$J$6:$J$3005,"&lt;&gt;Efectivo"))</f>
        <v/>
      </c>
      <c r="D624" s="15" t="str">
        <f t="shared" si="27"/>
        <v/>
      </c>
      <c r="E624" s="12"/>
      <c r="F624" s="15" t="str">
        <f>IF($A624="","",SUMIFS(Compras!$E$6:$E$1005,Compras!$A$6:$A$1005,$A624,Compras!$F$6:$F$1005,"Efectivo")+SUMIFS('Gastos Fijos'!$D$6:$D$1005,'Gastos Fijos'!$A$6:$A$1005,$A624,'Gastos Fijos'!$E$6:$E$1005,"Efectivo"))</f>
        <v/>
      </c>
      <c r="G624" s="15" t="str">
        <f t="shared" si="28"/>
        <v/>
      </c>
      <c r="H624" s="12"/>
      <c r="I624" s="8" t="str">
        <f t="shared" si="29"/>
        <v/>
      </c>
    </row>
    <row r="625" spans="1:9" x14ac:dyDescent="0.25">
      <c r="A625" s="16"/>
      <c r="B625" s="15" t="str">
        <f>IF($A625="","",SUMIFS(Ventas!$F$6:$F$3005,Ventas!$A$6:$A$3005,$A625,Ventas!$J$6:$J$3005,"Efectivo"))</f>
        <v/>
      </c>
      <c r="C625" s="15" t="str">
        <f>IF($A625="","",SUMIFS(Ventas!$F$6:$F$3005,Ventas!$A$6:$A$3005,$A625,Ventas!$J$6:$J$3005,"&lt;&gt;Efectivo"))</f>
        <v/>
      </c>
      <c r="D625" s="15" t="str">
        <f t="shared" si="27"/>
        <v/>
      </c>
      <c r="E625" s="12"/>
      <c r="F625" s="15" t="str">
        <f>IF($A625="","",SUMIFS(Compras!$E$6:$E$1005,Compras!$A$6:$A$1005,$A625,Compras!$F$6:$F$1005,"Efectivo")+SUMIFS('Gastos Fijos'!$D$6:$D$1005,'Gastos Fijos'!$A$6:$A$1005,$A625,'Gastos Fijos'!$E$6:$E$1005,"Efectivo"))</f>
        <v/>
      </c>
      <c r="G625" s="15" t="str">
        <f t="shared" si="28"/>
        <v/>
      </c>
      <c r="H625" s="12"/>
      <c r="I625" s="8" t="str">
        <f t="shared" si="29"/>
        <v/>
      </c>
    </row>
    <row r="626" spans="1:9" x14ac:dyDescent="0.25">
      <c r="A626" s="16"/>
      <c r="B626" s="15" t="str">
        <f>IF($A626="","",SUMIFS(Ventas!$F$6:$F$3005,Ventas!$A$6:$A$3005,$A626,Ventas!$J$6:$J$3005,"Efectivo"))</f>
        <v/>
      </c>
      <c r="C626" s="15" t="str">
        <f>IF($A626="","",SUMIFS(Ventas!$F$6:$F$3005,Ventas!$A$6:$A$3005,$A626,Ventas!$J$6:$J$3005,"&lt;&gt;Efectivo"))</f>
        <v/>
      </c>
      <c r="D626" s="15" t="str">
        <f t="shared" si="27"/>
        <v/>
      </c>
      <c r="E626" s="12"/>
      <c r="F626" s="15" t="str">
        <f>IF($A626="","",SUMIFS(Compras!$E$6:$E$1005,Compras!$A$6:$A$1005,$A626,Compras!$F$6:$F$1005,"Efectivo")+SUMIFS('Gastos Fijos'!$D$6:$D$1005,'Gastos Fijos'!$A$6:$A$1005,$A626,'Gastos Fijos'!$E$6:$E$1005,"Efectivo"))</f>
        <v/>
      </c>
      <c r="G626" s="15" t="str">
        <f t="shared" si="28"/>
        <v/>
      </c>
      <c r="H626" s="12"/>
      <c r="I626" s="8" t="str">
        <f t="shared" si="29"/>
        <v/>
      </c>
    </row>
    <row r="627" spans="1:9" x14ac:dyDescent="0.25">
      <c r="A627" s="16"/>
      <c r="B627" s="15" t="str">
        <f>IF($A627="","",SUMIFS(Ventas!$F$6:$F$3005,Ventas!$A$6:$A$3005,$A627,Ventas!$J$6:$J$3005,"Efectivo"))</f>
        <v/>
      </c>
      <c r="C627" s="15" t="str">
        <f>IF($A627="","",SUMIFS(Ventas!$F$6:$F$3005,Ventas!$A$6:$A$3005,$A627,Ventas!$J$6:$J$3005,"&lt;&gt;Efectivo"))</f>
        <v/>
      </c>
      <c r="D627" s="15" t="str">
        <f t="shared" si="27"/>
        <v/>
      </c>
      <c r="E627" s="12"/>
      <c r="F627" s="15" t="str">
        <f>IF($A627="","",SUMIFS(Compras!$E$6:$E$1005,Compras!$A$6:$A$1005,$A627,Compras!$F$6:$F$1005,"Efectivo")+SUMIFS('Gastos Fijos'!$D$6:$D$1005,'Gastos Fijos'!$A$6:$A$1005,$A627,'Gastos Fijos'!$E$6:$E$1005,"Efectivo"))</f>
        <v/>
      </c>
      <c r="G627" s="15" t="str">
        <f t="shared" si="28"/>
        <v/>
      </c>
      <c r="H627" s="12"/>
      <c r="I627" s="8" t="str">
        <f t="shared" si="29"/>
        <v/>
      </c>
    </row>
    <row r="628" spans="1:9" x14ac:dyDescent="0.25">
      <c r="A628" s="16"/>
      <c r="B628" s="15" t="str">
        <f>IF($A628="","",SUMIFS(Ventas!$F$6:$F$3005,Ventas!$A$6:$A$3005,$A628,Ventas!$J$6:$J$3005,"Efectivo"))</f>
        <v/>
      </c>
      <c r="C628" s="15" t="str">
        <f>IF($A628="","",SUMIFS(Ventas!$F$6:$F$3005,Ventas!$A$6:$A$3005,$A628,Ventas!$J$6:$J$3005,"&lt;&gt;Efectivo"))</f>
        <v/>
      </c>
      <c r="D628" s="15" t="str">
        <f t="shared" si="27"/>
        <v/>
      </c>
      <c r="E628" s="12"/>
      <c r="F628" s="15" t="str">
        <f>IF($A628="","",SUMIFS(Compras!$E$6:$E$1005,Compras!$A$6:$A$1005,$A628,Compras!$F$6:$F$1005,"Efectivo")+SUMIFS('Gastos Fijos'!$D$6:$D$1005,'Gastos Fijos'!$A$6:$A$1005,$A628,'Gastos Fijos'!$E$6:$E$1005,"Efectivo"))</f>
        <v/>
      </c>
      <c r="G628" s="15" t="str">
        <f t="shared" si="28"/>
        <v/>
      </c>
      <c r="H628" s="12"/>
      <c r="I628" s="8" t="str">
        <f t="shared" si="29"/>
        <v/>
      </c>
    </row>
    <row r="629" spans="1:9" x14ac:dyDescent="0.25">
      <c r="A629" s="16"/>
      <c r="B629" s="15" t="str">
        <f>IF($A629="","",SUMIFS(Ventas!$F$6:$F$3005,Ventas!$A$6:$A$3005,$A629,Ventas!$J$6:$J$3005,"Efectivo"))</f>
        <v/>
      </c>
      <c r="C629" s="15" t="str">
        <f>IF($A629="","",SUMIFS(Ventas!$F$6:$F$3005,Ventas!$A$6:$A$3005,$A629,Ventas!$J$6:$J$3005,"&lt;&gt;Efectivo"))</f>
        <v/>
      </c>
      <c r="D629" s="15" t="str">
        <f t="shared" si="27"/>
        <v/>
      </c>
      <c r="E629" s="12"/>
      <c r="F629" s="15" t="str">
        <f>IF($A629="","",SUMIFS(Compras!$E$6:$E$1005,Compras!$A$6:$A$1005,$A629,Compras!$F$6:$F$1005,"Efectivo")+SUMIFS('Gastos Fijos'!$D$6:$D$1005,'Gastos Fijos'!$A$6:$A$1005,$A629,'Gastos Fijos'!$E$6:$E$1005,"Efectivo"))</f>
        <v/>
      </c>
      <c r="G629" s="15" t="str">
        <f t="shared" si="28"/>
        <v/>
      </c>
      <c r="H629" s="12"/>
      <c r="I629" s="8" t="str">
        <f t="shared" si="29"/>
        <v/>
      </c>
    </row>
    <row r="630" spans="1:9" x14ac:dyDescent="0.25">
      <c r="A630" s="16"/>
      <c r="B630" s="15" t="str">
        <f>IF($A630="","",SUMIFS(Ventas!$F$6:$F$3005,Ventas!$A$6:$A$3005,$A630,Ventas!$J$6:$J$3005,"Efectivo"))</f>
        <v/>
      </c>
      <c r="C630" s="15" t="str">
        <f>IF($A630="","",SUMIFS(Ventas!$F$6:$F$3005,Ventas!$A$6:$A$3005,$A630,Ventas!$J$6:$J$3005,"&lt;&gt;Efectivo"))</f>
        <v/>
      </c>
      <c r="D630" s="15" t="str">
        <f t="shared" si="27"/>
        <v/>
      </c>
      <c r="E630" s="12"/>
      <c r="F630" s="15" t="str">
        <f>IF($A630="","",SUMIFS(Compras!$E$6:$E$1005,Compras!$A$6:$A$1005,$A630,Compras!$F$6:$F$1005,"Efectivo")+SUMIFS('Gastos Fijos'!$D$6:$D$1005,'Gastos Fijos'!$A$6:$A$1005,$A630,'Gastos Fijos'!$E$6:$E$1005,"Efectivo"))</f>
        <v/>
      </c>
      <c r="G630" s="15" t="str">
        <f t="shared" si="28"/>
        <v/>
      </c>
      <c r="H630" s="12"/>
      <c r="I630" s="8" t="str">
        <f t="shared" si="29"/>
        <v/>
      </c>
    </row>
    <row r="631" spans="1:9" x14ac:dyDescent="0.25">
      <c r="A631" s="16"/>
      <c r="B631" s="15" t="str">
        <f>IF($A631="","",SUMIFS(Ventas!$F$6:$F$3005,Ventas!$A$6:$A$3005,$A631,Ventas!$J$6:$J$3005,"Efectivo"))</f>
        <v/>
      </c>
      <c r="C631" s="15" t="str">
        <f>IF($A631="","",SUMIFS(Ventas!$F$6:$F$3005,Ventas!$A$6:$A$3005,$A631,Ventas!$J$6:$J$3005,"&lt;&gt;Efectivo"))</f>
        <v/>
      </c>
      <c r="D631" s="15" t="str">
        <f t="shared" si="27"/>
        <v/>
      </c>
      <c r="E631" s="12"/>
      <c r="F631" s="15" t="str">
        <f>IF($A631="","",SUMIFS(Compras!$E$6:$E$1005,Compras!$A$6:$A$1005,$A631,Compras!$F$6:$F$1005,"Efectivo")+SUMIFS('Gastos Fijos'!$D$6:$D$1005,'Gastos Fijos'!$A$6:$A$1005,$A631,'Gastos Fijos'!$E$6:$E$1005,"Efectivo"))</f>
        <v/>
      </c>
      <c r="G631" s="15" t="str">
        <f t="shared" si="28"/>
        <v/>
      </c>
      <c r="H631" s="12"/>
      <c r="I631" s="8" t="str">
        <f t="shared" si="29"/>
        <v/>
      </c>
    </row>
    <row r="632" spans="1:9" x14ac:dyDescent="0.25">
      <c r="A632" s="16"/>
      <c r="B632" s="15" t="str">
        <f>IF($A632="","",SUMIFS(Ventas!$F$6:$F$3005,Ventas!$A$6:$A$3005,$A632,Ventas!$J$6:$J$3005,"Efectivo"))</f>
        <v/>
      </c>
      <c r="C632" s="15" t="str">
        <f>IF($A632="","",SUMIFS(Ventas!$F$6:$F$3005,Ventas!$A$6:$A$3005,$A632,Ventas!$J$6:$J$3005,"&lt;&gt;Efectivo"))</f>
        <v/>
      </c>
      <c r="D632" s="15" t="str">
        <f t="shared" si="27"/>
        <v/>
      </c>
      <c r="E632" s="12"/>
      <c r="F632" s="15" t="str">
        <f>IF($A632="","",SUMIFS(Compras!$E$6:$E$1005,Compras!$A$6:$A$1005,$A632,Compras!$F$6:$F$1005,"Efectivo")+SUMIFS('Gastos Fijos'!$D$6:$D$1005,'Gastos Fijos'!$A$6:$A$1005,$A632,'Gastos Fijos'!$E$6:$E$1005,"Efectivo"))</f>
        <v/>
      </c>
      <c r="G632" s="15" t="str">
        <f t="shared" si="28"/>
        <v/>
      </c>
      <c r="H632" s="12"/>
      <c r="I632" s="8" t="str">
        <f t="shared" si="29"/>
        <v/>
      </c>
    </row>
    <row r="633" spans="1:9" x14ac:dyDescent="0.25">
      <c r="A633" s="16"/>
      <c r="B633" s="15" t="str">
        <f>IF($A633="","",SUMIFS(Ventas!$F$6:$F$3005,Ventas!$A$6:$A$3005,$A633,Ventas!$J$6:$J$3005,"Efectivo"))</f>
        <v/>
      </c>
      <c r="C633" s="15" t="str">
        <f>IF($A633="","",SUMIFS(Ventas!$F$6:$F$3005,Ventas!$A$6:$A$3005,$A633,Ventas!$J$6:$J$3005,"&lt;&gt;Efectivo"))</f>
        <v/>
      </c>
      <c r="D633" s="15" t="str">
        <f t="shared" si="27"/>
        <v/>
      </c>
      <c r="E633" s="12"/>
      <c r="F633" s="15" t="str">
        <f>IF($A633="","",SUMIFS(Compras!$E$6:$E$1005,Compras!$A$6:$A$1005,$A633,Compras!$F$6:$F$1005,"Efectivo")+SUMIFS('Gastos Fijos'!$D$6:$D$1005,'Gastos Fijos'!$A$6:$A$1005,$A633,'Gastos Fijos'!$E$6:$E$1005,"Efectivo"))</f>
        <v/>
      </c>
      <c r="G633" s="15" t="str">
        <f t="shared" si="28"/>
        <v/>
      </c>
      <c r="H633" s="12"/>
      <c r="I633" s="8" t="str">
        <f t="shared" si="29"/>
        <v/>
      </c>
    </row>
    <row r="634" spans="1:9" x14ac:dyDescent="0.25">
      <c r="A634" s="16"/>
      <c r="B634" s="15" t="str">
        <f>IF($A634="","",SUMIFS(Ventas!$F$6:$F$3005,Ventas!$A$6:$A$3005,$A634,Ventas!$J$6:$J$3005,"Efectivo"))</f>
        <v/>
      </c>
      <c r="C634" s="15" t="str">
        <f>IF($A634="","",SUMIFS(Ventas!$F$6:$F$3005,Ventas!$A$6:$A$3005,$A634,Ventas!$J$6:$J$3005,"&lt;&gt;Efectivo"))</f>
        <v/>
      </c>
      <c r="D634" s="15" t="str">
        <f t="shared" si="27"/>
        <v/>
      </c>
      <c r="E634" s="12"/>
      <c r="F634" s="15" t="str">
        <f>IF($A634="","",SUMIFS(Compras!$E$6:$E$1005,Compras!$A$6:$A$1005,$A634,Compras!$F$6:$F$1005,"Efectivo")+SUMIFS('Gastos Fijos'!$D$6:$D$1005,'Gastos Fijos'!$A$6:$A$1005,$A634,'Gastos Fijos'!$E$6:$E$1005,"Efectivo"))</f>
        <v/>
      </c>
      <c r="G634" s="15" t="str">
        <f t="shared" si="28"/>
        <v/>
      </c>
      <c r="H634" s="12"/>
      <c r="I634" s="8" t="str">
        <f t="shared" si="29"/>
        <v/>
      </c>
    </row>
    <row r="635" spans="1:9" x14ac:dyDescent="0.25">
      <c r="A635" s="16"/>
      <c r="B635" s="15" t="str">
        <f>IF($A635="","",SUMIFS(Ventas!$F$6:$F$3005,Ventas!$A$6:$A$3005,$A635,Ventas!$J$6:$J$3005,"Efectivo"))</f>
        <v/>
      </c>
      <c r="C635" s="15" t="str">
        <f>IF($A635="","",SUMIFS(Ventas!$F$6:$F$3005,Ventas!$A$6:$A$3005,$A635,Ventas!$J$6:$J$3005,"&lt;&gt;Efectivo"))</f>
        <v/>
      </c>
      <c r="D635" s="15" t="str">
        <f t="shared" si="27"/>
        <v/>
      </c>
      <c r="E635" s="12"/>
      <c r="F635" s="15" t="str">
        <f>IF($A635="","",SUMIFS(Compras!$E$6:$E$1005,Compras!$A$6:$A$1005,$A635,Compras!$F$6:$F$1005,"Efectivo")+SUMIFS('Gastos Fijos'!$D$6:$D$1005,'Gastos Fijos'!$A$6:$A$1005,$A635,'Gastos Fijos'!$E$6:$E$1005,"Efectivo"))</f>
        <v/>
      </c>
      <c r="G635" s="15" t="str">
        <f t="shared" si="28"/>
        <v/>
      </c>
      <c r="H635" s="12"/>
      <c r="I635" s="8" t="str">
        <f t="shared" si="29"/>
        <v/>
      </c>
    </row>
    <row r="636" spans="1:9" x14ac:dyDescent="0.25">
      <c r="A636" s="16"/>
      <c r="B636" s="15" t="str">
        <f>IF($A636="","",SUMIFS(Ventas!$F$6:$F$3005,Ventas!$A$6:$A$3005,$A636,Ventas!$J$6:$J$3005,"Efectivo"))</f>
        <v/>
      </c>
      <c r="C636" s="15" t="str">
        <f>IF($A636="","",SUMIFS(Ventas!$F$6:$F$3005,Ventas!$A$6:$A$3005,$A636,Ventas!$J$6:$J$3005,"&lt;&gt;Efectivo"))</f>
        <v/>
      </c>
      <c r="D636" s="15" t="str">
        <f t="shared" si="27"/>
        <v/>
      </c>
      <c r="E636" s="12"/>
      <c r="F636" s="15" t="str">
        <f>IF($A636="","",SUMIFS(Compras!$E$6:$E$1005,Compras!$A$6:$A$1005,$A636,Compras!$F$6:$F$1005,"Efectivo")+SUMIFS('Gastos Fijos'!$D$6:$D$1005,'Gastos Fijos'!$A$6:$A$1005,$A636,'Gastos Fijos'!$E$6:$E$1005,"Efectivo"))</f>
        <v/>
      </c>
      <c r="G636" s="15" t="str">
        <f t="shared" si="28"/>
        <v/>
      </c>
      <c r="H636" s="12"/>
      <c r="I636" s="8" t="str">
        <f t="shared" si="29"/>
        <v/>
      </c>
    </row>
    <row r="637" spans="1:9" x14ac:dyDescent="0.25">
      <c r="A637" s="16"/>
      <c r="B637" s="15" t="str">
        <f>IF($A637="","",SUMIFS(Ventas!$F$6:$F$3005,Ventas!$A$6:$A$3005,$A637,Ventas!$J$6:$J$3005,"Efectivo"))</f>
        <v/>
      </c>
      <c r="C637" s="15" t="str">
        <f>IF($A637="","",SUMIFS(Ventas!$F$6:$F$3005,Ventas!$A$6:$A$3005,$A637,Ventas!$J$6:$J$3005,"&lt;&gt;Efectivo"))</f>
        <v/>
      </c>
      <c r="D637" s="15" t="str">
        <f t="shared" si="27"/>
        <v/>
      </c>
      <c r="E637" s="12"/>
      <c r="F637" s="15" t="str">
        <f>IF($A637="","",SUMIFS(Compras!$E$6:$E$1005,Compras!$A$6:$A$1005,$A637,Compras!$F$6:$F$1005,"Efectivo")+SUMIFS('Gastos Fijos'!$D$6:$D$1005,'Gastos Fijos'!$A$6:$A$1005,$A637,'Gastos Fijos'!$E$6:$E$1005,"Efectivo"))</f>
        <v/>
      </c>
      <c r="G637" s="15" t="str">
        <f t="shared" si="28"/>
        <v/>
      </c>
      <c r="H637" s="12"/>
      <c r="I637" s="8" t="str">
        <f t="shared" si="29"/>
        <v/>
      </c>
    </row>
    <row r="638" spans="1:9" x14ac:dyDescent="0.25">
      <c r="A638" s="16"/>
      <c r="B638" s="15" t="str">
        <f>IF($A638="","",SUMIFS(Ventas!$F$6:$F$3005,Ventas!$A$6:$A$3005,$A638,Ventas!$J$6:$J$3005,"Efectivo"))</f>
        <v/>
      </c>
      <c r="C638" s="15" t="str">
        <f>IF($A638="","",SUMIFS(Ventas!$F$6:$F$3005,Ventas!$A$6:$A$3005,$A638,Ventas!$J$6:$J$3005,"&lt;&gt;Efectivo"))</f>
        <v/>
      </c>
      <c r="D638" s="15" t="str">
        <f t="shared" si="27"/>
        <v/>
      </c>
      <c r="E638" s="12"/>
      <c r="F638" s="15" t="str">
        <f>IF($A638="","",SUMIFS(Compras!$E$6:$E$1005,Compras!$A$6:$A$1005,$A638,Compras!$F$6:$F$1005,"Efectivo")+SUMIFS('Gastos Fijos'!$D$6:$D$1005,'Gastos Fijos'!$A$6:$A$1005,$A638,'Gastos Fijos'!$E$6:$E$1005,"Efectivo"))</f>
        <v/>
      </c>
      <c r="G638" s="15" t="str">
        <f t="shared" si="28"/>
        <v/>
      </c>
      <c r="H638" s="12"/>
      <c r="I638" s="8" t="str">
        <f t="shared" si="29"/>
        <v/>
      </c>
    </row>
    <row r="639" spans="1:9" x14ac:dyDescent="0.25">
      <c r="A639" s="16"/>
      <c r="B639" s="15" t="str">
        <f>IF($A639="","",SUMIFS(Ventas!$F$6:$F$3005,Ventas!$A$6:$A$3005,$A639,Ventas!$J$6:$J$3005,"Efectivo"))</f>
        <v/>
      </c>
      <c r="C639" s="15" t="str">
        <f>IF($A639="","",SUMIFS(Ventas!$F$6:$F$3005,Ventas!$A$6:$A$3005,$A639,Ventas!$J$6:$J$3005,"&lt;&gt;Efectivo"))</f>
        <v/>
      </c>
      <c r="D639" s="15" t="str">
        <f t="shared" si="27"/>
        <v/>
      </c>
      <c r="E639" s="12"/>
      <c r="F639" s="15" t="str">
        <f>IF($A639="","",SUMIFS(Compras!$E$6:$E$1005,Compras!$A$6:$A$1005,$A639,Compras!$F$6:$F$1005,"Efectivo")+SUMIFS('Gastos Fijos'!$D$6:$D$1005,'Gastos Fijos'!$A$6:$A$1005,$A639,'Gastos Fijos'!$E$6:$E$1005,"Efectivo"))</f>
        <v/>
      </c>
      <c r="G639" s="15" t="str">
        <f t="shared" si="28"/>
        <v/>
      </c>
      <c r="H639" s="12"/>
      <c r="I639" s="8" t="str">
        <f t="shared" si="29"/>
        <v/>
      </c>
    </row>
    <row r="640" spans="1:9" x14ac:dyDescent="0.25">
      <c r="A640" s="16"/>
      <c r="B640" s="15" t="str">
        <f>IF($A640="","",SUMIFS(Ventas!$F$6:$F$3005,Ventas!$A$6:$A$3005,$A640,Ventas!$J$6:$J$3005,"Efectivo"))</f>
        <v/>
      </c>
      <c r="C640" s="15" t="str">
        <f>IF($A640="","",SUMIFS(Ventas!$F$6:$F$3005,Ventas!$A$6:$A$3005,$A640,Ventas!$J$6:$J$3005,"&lt;&gt;Efectivo"))</f>
        <v/>
      </c>
      <c r="D640" s="15" t="str">
        <f t="shared" si="27"/>
        <v/>
      </c>
      <c r="E640" s="12"/>
      <c r="F640" s="15" t="str">
        <f>IF($A640="","",SUMIFS(Compras!$E$6:$E$1005,Compras!$A$6:$A$1005,$A640,Compras!$F$6:$F$1005,"Efectivo")+SUMIFS('Gastos Fijos'!$D$6:$D$1005,'Gastos Fijos'!$A$6:$A$1005,$A640,'Gastos Fijos'!$E$6:$E$1005,"Efectivo"))</f>
        <v/>
      </c>
      <c r="G640" s="15" t="str">
        <f t="shared" si="28"/>
        <v/>
      </c>
      <c r="H640" s="12"/>
      <c r="I640" s="8" t="str">
        <f t="shared" si="29"/>
        <v/>
      </c>
    </row>
    <row r="641" spans="1:9" x14ac:dyDescent="0.25">
      <c r="A641" s="16"/>
      <c r="B641" s="15" t="str">
        <f>IF($A641="","",SUMIFS(Ventas!$F$6:$F$3005,Ventas!$A$6:$A$3005,$A641,Ventas!$J$6:$J$3005,"Efectivo"))</f>
        <v/>
      </c>
      <c r="C641" s="15" t="str">
        <f>IF($A641="","",SUMIFS(Ventas!$F$6:$F$3005,Ventas!$A$6:$A$3005,$A641,Ventas!$J$6:$J$3005,"&lt;&gt;Efectivo"))</f>
        <v/>
      </c>
      <c r="D641" s="15" t="str">
        <f t="shared" si="27"/>
        <v/>
      </c>
      <c r="E641" s="12"/>
      <c r="F641" s="15" t="str">
        <f>IF($A641="","",SUMIFS(Compras!$E$6:$E$1005,Compras!$A$6:$A$1005,$A641,Compras!$F$6:$F$1005,"Efectivo")+SUMIFS('Gastos Fijos'!$D$6:$D$1005,'Gastos Fijos'!$A$6:$A$1005,$A641,'Gastos Fijos'!$E$6:$E$1005,"Efectivo"))</f>
        <v/>
      </c>
      <c r="G641" s="15" t="str">
        <f t="shared" si="28"/>
        <v/>
      </c>
      <c r="H641" s="12"/>
      <c r="I641" s="8" t="str">
        <f t="shared" si="29"/>
        <v/>
      </c>
    </row>
    <row r="642" spans="1:9" x14ac:dyDescent="0.25">
      <c r="A642" s="16"/>
      <c r="B642" s="15" t="str">
        <f>IF($A642="","",SUMIFS(Ventas!$F$6:$F$3005,Ventas!$A$6:$A$3005,$A642,Ventas!$J$6:$J$3005,"Efectivo"))</f>
        <v/>
      </c>
      <c r="C642" s="15" t="str">
        <f>IF($A642="","",SUMIFS(Ventas!$F$6:$F$3005,Ventas!$A$6:$A$3005,$A642,Ventas!$J$6:$J$3005,"&lt;&gt;Efectivo"))</f>
        <v/>
      </c>
      <c r="D642" s="15" t="str">
        <f t="shared" si="27"/>
        <v/>
      </c>
      <c r="E642" s="12"/>
      <c r="F642" s="15" t="str">
        <f>IF($A642="","",SUMIFS(Compras!$E$6:$E$1005,Compras!$A$6:$A$1005,$A642,Compras!$F$6:$F$1005,"Efectivo")+SUMIFS('Gastos Fijos'!$D$6:$D$1005,'Gastos Fijos'!$A$6:$A$1005,$A642,'Gastos Fijos'!$E$6:$E$1005,"Efectivo"))</f>
        <v/>
      </c>
      <c r="G642" s="15" t="str">
        <f t="shared" si="28"/>
        <v/>
      </c>
      <c r="H642" s="12"/>
      <c r="I642" s="8" t="str">
        <f t="shared" si="29"/>
        <v/>
      </c>
    </row>
    <row r="643" spans="1:9" x14ac:dyDescent="0.25">
      <c r="A643" s="16"/>
      <c r="B643" s="15" t="str">
        <f>IF($A643="","",SUMIFS(Ventas!$F$6:$F$3005,Ventas!$A$6:$A$3005,$A643,Ventas!$J$6:$J$3005,"Efectivo"))</f>
        <v/>
      </c>
      <c r="C643" s="15" t="str">
        <f>IF($A643="","",SUMIFS(Ventas!$F$6:$F$3005,Ventas!$A$6:$A$3005,$A643,Ventas!$J$6:$J$3005,"&lt;&gt;Efectivo"))</f>
        <v/>
      </c>
      <c r="D643" s="15" t="str">
        <f t="shared" si="27"/>
        <v/>
      </c>
      <c r="E643" s="12"/>
      <c r="F643" s="15" t="str">
        <f>IF($A643="","",SUMIFS(Compras!$E$6:$E$1005,Compras!$A$6:$A$1005,$A643,Compras!$F$6:$F$1005,"Efectivo")+SUMIFS('Gastos Fijos'!$D$6:$D$1005,'Gastos Fijos'!$A$6:$A$1005,$A643,'Gastos Fijos'!$E$6:$E$1005,"Efectivo"))</f>
        <v/>
      </c>
      <c r="G643" s="15" t="str">
        <f t="shared" si="28"/>
        <v/>
      </c>
      <c r="H643" s="12"/>
      <c r="I643" s="8" t="str">
        <f t="shared" si="29"/>
        <v/>
      </c>
    </row>
    <row r="644" spans="1:9" x14ac:dyDescent="0.25">
      <c r="A644" s="16"/>
      <c r="B644" s="15" t="str">
        <f>IF($A644="","",SUMIFS(Ventas!$F$6:$F$3005,Ventas!$A$6:$A$3005,$A644,Ventas!$J$6:$J$3005,"Efectivo"))</f>
        <v/>
      </c>
      <c r="C644" s="15" t="str">
        <f>IF($A644="","",SUMIFS(Ventas!$F$6:$F$3005,Ventas!$A$6:$A$3005,$A644,Ventas!$J$6:$J$3005,"&lt;&gt;Efectivo"))</f>
        <v/>
      </c>
      <c r="D644" s="15" t="str">
        <f t="shared" si="27"/>
        <v/>
      </c>
      <c r="E644" s="12"/>
      <c r="F644" s="15" t="str">
        <f>IF($A644="","",SUMIFS(Compras!$E$6:$E$1005,Compras!$A$6:$A$1005,$A644,Compras!$F$6:$F$1005,"Efectivo")+SUMIFS('Gastos Fijos'!$D$6:$D$1005,'Gastos Fijos'!$A$6:$A$1005,$A644,'Gastos Fijos'!$E$6:$E$1005,"Efectivo"))</f>
        <v/>
      </c>
      <c r="G644" s="15" t="str">
        <f t="shared" si="28"/>
        <v/>
      </c>
      <c r="H644" s="12"/>
      <c r="I644" s="8" t="str">
        <f t="shared" si="29"/>
        <v/>
      </c>
    </row>
    <row r="645" spans="1:9" x14ac:dyDescent="0.25">
      <c r="A645" s="16"/>
      <c r="B645" s="15" t="str">
        <f>IF($A645="","",SUMIFS(Ventas!$F$6:$F$3005,Ventas!$A$6:$A$3005,$A645,Ventas!$J$6:$J$3005,"Efectivo"))</f>
        <v/>
      </c>
      <c r="C645" s="15" t="str">
        <f>IF($A645="","",SUMIFS(Ventas!$F$6:$F$3005,Ventas!$A$6:$A$3005,$A645,Ventas!$J$6:$J$3005,"&lt;&gt;Efectivo"))</f>
        <v/>
      </c>
      <c r="D645" s="15" t="str">
        <f t="shared" si="27"/>
        <v/>
      </c>
      <c r="E645" s="12"/>
      <c r="F645" s="15" t="str">
        <f>IF($A645="","",SUMIFS(Compras!$E$6:$E$1005,Compras!$A$6:$A$1005,$A645,Compras!$F$6:$F$1005,"Efectivo")+SUMIFS('Gastos Fijos'!$D$6:$D$1005,'Gastos Fijos'!$A$6:$A$1005,$A645,'Gastos Fijos'!$E$6:$E$1005,"Efectivo"))</f>
        <v/>
      </c>
      <c r="G645" s="15" t="str">
        <f t="shared" si="28"/>
        <v/>
      </c>
      <c r="H645" s="12"/>
      <c r="I645" s="8" t="str">
        <f t="shared" si="29"/>
        <v/>
      </c>
    </row>
    <row r="646" spans="1:9" x14ac:dyDescent="0.25">
      <c r="A646" s="16"/>
      <c r="B646" s="15" t="str">
        <f>IF($A646="","",SUMIFS(Ventas!$F$6:$F$3005,Ventas!$A$6:$A$3005,$A646,Ventas!$J$6:$J$3005,"Efectivo"))</f>
        <v/>
      </c>
      <c r="C646" s="15" t="str">
        <f>IF($A646="","",SUMIFS(Ventas!$F$6:$F$3005,Ventas!$A$6:$A$3005,$A646,Ventas!$J$6:$J$3005,"&lt;&gt;Efectivo"))</f>
        <v/>
      </c>
      <c r="D646" s="15" t="str">
        <f t="shared" ref="D646:D709" si="30">IF($A646="","",$B646+$C646)</f>
        <v/>
      </c>
      <c r="E646" s="12"/>
      <c r="F646" s="15" t="str">
        <f>IF($A646="","",SUMIFS(Compras!$E$6:$E$1005,Compras!$A$6:$A$1005,$A646,Compras!$F$6:$F$1005,"Efectivo")+SUMIFS('Gastos Fijos'!$D$6:$D$1005,'Gastos Fijos'!$A$6:$A$1005,$A646,'Gastos Fijos'!$E$6:$E$1005,"Efectivo"))</f>
        <v/>
      </c>
      <c r="G646" s="15" t="str">
        <f t="shared" ref="G646:G709" si="31">IF($A646="","",$E646+$B646-$F646)</f>
        <v/>
      </c>
      <c r="H646" s="12"/>
      <c r="I646" s="8" t="str">
        <f t="shared" ref="I646:I709" si="32">IF(OR($A646="",$H646=""),"",$H646-$G646)</f>
        <v/>
      </c>
    </row>
    <row r="647" spans="1:9" x14ac:dyDescent="0.25">
      <c r="A647" s="16"/>
      <c r="B647" s="15" t="str">
        <f>IF($A647="","",SUMIFS(Ventas!$F$6:$F$3005,Ventas!$A$6:$A$3005,$A647,Ventas!$J$6:$J$3005,"Efectivo"))</f>
        <v/>
      </c>
      <c r="C647" s="15" t="str">
        <f>IF($A647="","",SUMIFS(Ventas!$F$6:$F$3005,Ventas!$A$6:$A$3005,$A647,Ventas!$J$6:$J$3005,"&lt;&gt;Efectivo"))</f>
        <v/>
      </c>
      <c r="D647" s="15" t="str">
        <f t="shared" si="30"/>
        <v/>
      </c>
      <c r="E647" s="12"/>
      <c r="F647" s="15" t="str">
        <f>IF($A647="","",SUMIFS(Compras!$E$6:$E$1005,Compras!$A$6:$A$1005,$A647,Compras!$F$6:$F$1005,"Efectivo")+SUMIFS('Gastos Fijos'!$D$6:$D$1005,'Gastos Fijos'!$A$6:$A$1005,$A647,'Gastos Fijos'!$E$6:$E$1005,"Efectivo"))</f>
        <v/>
      </c>
      <c r="G647" s="15" t="str">
        <f t="shared" si="31"/>
        <v/>
      </c>
      <c r="H647" s="12"/>
      <c r="I647" s="8" t="str">
        <f t="shared" si="32"/>
        <v/>
      </c>
    </row>
    <row r="648" spans="1:9" x14ac:dyDescent="0.25">
      <c r="A648" s="16"/>
      <c r="B648" s="15" t="str">
        <f>IF($A648="","",SUMIFS(Ventas!$F$6:$F$3005,Ventas!$A$6:$A$3005,$A648,Ventas!$J$6:$J$3005,"Efectivo"))</f>
        <v/>
      </c>
      <c r="C648" s="15" t="str">
        <f>IF($A648="","",SUMIFS(Ventas!$F$6:$F$3005,Ventas!$A$6:$A$3005,$A648,Ventas!$J$6:$J$3005,"&lt;&gt;Efectivo"))</f>
        <v/>
      </c>
      <c r="D648" s="15" t="str">
        <f t="shared" si="30"/>
        <v/>
      </c>
      <c r="E648" s="12"/>
      <c r="F648" s="15" t="str">
        <f>IF($A648="","",SUMIFS(Compras!$E$6:$E$1005,Compras!$A$6:$A$1005,$A648,Compras!$F$6:$F$1005,"Efectivo")+SUMIFS('Gastos Fijos'!$D$6:$D$1005,'Gastos Fijos'!$A$6:$A$1005,$A648,'Gastos Fijos'!$E$6:$E$1005,"Efectivo"))</f>
        <v/>
      </c>
      <c r="G648" s="15" t="str">
        <f t="shared" si="31"/>
        <v/>
      </c>
      <c r="H648" s="12"/>
      <c r="I648" s="8" t="str">
        <f t="shared" si="32"/>
        <v/>
      </c>
    </row>
    <row r="649" spans="1:9" x14ac:dyDescent="0.25">
      <c r="A649" s="16"/>
      <c r="B649" s="15" t="str">
        <f>IF($A649="","",SUMIFS(Ventas!$F$6:$F$3005,Ventas!$A$6:$A$3005,$A649,Ventas!$J$6:$J$3005,"Efectivo"))</f>
        <v/>
      </c>
      <c r="C649" s="15" t="str">
        <f>IF($A649="","",SUMIFS(Ventas!$F$6:$F$3005,Ventas!$A$6:$A$3005,$A649,Ventas!$J$6:$J$3005,"&lt;&gt;Efectivo"))</f>
        <v/>
      </c>
      <c r="D649" s="15" t="str">
        <f t="shared" si="30"/>
        <v/>
      </c>
      <c r="E649" s="12"/>
      <c r="F649" s="15" t="str">
        <f>IF($A649="","",SUMIFS(Compras!$E$6:$E$1005,Compras!$A$6:$A$1005,$A649,Compras!$F$6:$F$1005,"Efectivo")+SUMIFS('Gastos Fijos'!$D$6:$D$1005,'Gastos Fijos'!$A$6:$A$1005,$A649,'Gastos Fijos'!$E$6:$E$1005,"Efectivo"))</f>
        <v/>
      </c>
      <c r="G649" s="15" t="str">
        <f t="shared" si="31"/>
        <v/>
      </c>
      <c r="H649" s="12"/>
      <c r="I649" s="8" t="str">
        <f t="shared" si="32"/>
        <v/>
      </c>
    </row>
    <row r="650" spans="1:9" x14ac:dyDescent="0.25">
      <c r="A650" s="16"/>
      <c r="B650" s="15" t="str">
        <f>IF($A650="","",SUMIFS(Ventas!$F$6:$F$3005,Ventas!$A$6:$A$3005,$A650,Ventas!$J$6:$J$3005,"Efectivo"))</f>
        <v/>
      </c>
      <c r="C650" s="15" t="str">
        <f>IF($A650="","",SUMIFS(Ventas!$F$6:$F$3005,Ventas!$A$6:$A$3005,$A650,Ventas!$J$6:$J$3005,"&lt;&gt;Efectivo"))</f>
        <v/>
      </c>
      <c r="D650" s="15" t="str">
        <f t="shared" si="30"/>
        <v/>
      </c>
      <c r="E650" s="12"/>
      <c r="F650" s="15" t="str">
        <f>IF($A650="","",SUMIFS(Compras!$E$6:$E$1005,Compras!$A$6:$A$1005,$A650,Compras!$F$6:$F$1005,"Efectivo")+SUMIFS('Gastos Fijos'!$D$6:$D$1005,'Gastos Fijos'!$A$6:$A$1005,$A650,'Gastos Fijos'!$E$6:$E$1005,"Efectivo"))</f>
        <v/>
      </c>
      <c r="G650" s="15" t="str">
        <f t="shared" si="31"/>
        <v/>
      </c>
      <c r="H650" s="12"/>
      <c r="I650" s="8" t="str">
        <f t="shared" si="32"/>
        <v/>
      </c>
    </row>
    <row r="651" spans="1:9" x14ac:dyDescent="0.25">
      <c r="A651" s="16"/>
      <c r="B651" s="15" t="str">
        <f>IF($A651="","",SUMIFS(Ventas!$F$6:$F$3005,Ventas!$A$6:$A$3005,$A651,Ventas!$J$6:$J$3005,"Efectivo"))</f>
        <v/>
      </c>
      <c r="C651" s="15" t="str">
        <f>IF($A651="","",SUMIFS(Ventas!$F$6:$F$3005,Ventas!$A$6:$A$3005,$A651,Ventas!$J$6:$J$3005,"&lt;&gt;Efectivo"))</f>
        <v/>
      </c>
      <c r="D651" s="15" t="str">
        <f t="shared" si="30"/>
        <v/>
      </c>
      <c r="E651" s="12"/>
      <c r="F651" s="15" t="str">
        <f>IF($A651="","",SUMIFS(Compras!$E$6:$E$1005,Compras!$A$6:$A$1005,$A651,Compras!$F$6:$F$1005,"Efectivo")+SUMIFS('Gastos Fijos'!$D$6:$D$1005,'Gastos Fijos'!$A$6:$A$1005,$A651,'Gastos Fijos'!$E$6:$E$1005,"Efectivo"))</f>
        <v/>
      </c>
      <c r="G651" s="15" t="str">
        <f t="shared" si="31"/>
        <v/>
      </c>
      <c r="H651" s="12"/>
      <c r="I651" s="8" t="str">
        <f t="shared" si="32"/>
        <v/>
      </c>
    </row>
    <row r="652" spans="1:9" x14ac:dyDescent="0.25">
      <c r="A652" s="16"/>
      <c r="B652" s="15" t="str">
        <f>IF($A652="","",SUMIFS(Ventas!$F$6:$F$3005,Ventas!$A$6:$A$3005,$A652,Ventas!$J$6:$J$3005,"Efectivo"))</f>
        <v/>
      </c>
      <c r="C652" s="15" t="str">
        <f>IF($A652="","",SUMIFS(Ventas!$F$6:$F$3005,Ventas!$A$6:$A$3005,$A652,Ventas!$J$6:$J$3005,"&lt;&gt;Efectivo"))</f>
        <v/>
      </c>
      <c r="D652" s="15" t="str">
        <f t="shared" si="30"/>
        <v/>
      </c>
      <c r="E652" s="12"/>
      <c r="F652" s="15" t="str">
        <f>IF($A652="","",SUMIFS(Compras!$E$6:$E$1005,Compras!$A$6:$A$1005,$A652,Compras!$F$6:$F$1005,"Efectivo")+SUMIFS('Gastos Fijos'!$D$6:$D$1005,'Gastos Fijos'!$A$6:$A$1005,$A652,'Gastos Fijos'!$E$6:$E$1005,"Efectivo"))</f>
        <v/>
      </c>
      <c r="G652" s="15" t="str">
        <f t="shared" si="31"/>
        <v/>
      </c>
      <c r="H652" s="12"/>
      <c r="I652" s="8" t="str">
        <f t="shared" si="32"/>
        <v/>
      </c>
    </row>
    <row r="653" spans="1:9" x14ac:dyDescent="0.25">
      <c r="A653" s="16"/>
      <c r="B653" s="15" t="str">
        <f>IF($A653="","",SUMIFS(Ventas!$F$6:$F$3005,Ventas!$A$6:$A$3005,$A653,Ventas!$J$6:$J$3005,"Efectivo"))</f>
        <v/>
      </c>
      <c r="C653" s="15" t="str">
        <f>IF($A653="","",SUMIFS(Ventas!$F$6:$F$3005,Ventas!$A$6:$A$3005,$A653,Ventas!$J$6:$J$3005,"&lt;&gt;Efectivo"))</f>
        <v/>
      </c>
      <c r="D653" s="15" t="str">
        <f t="shared" si="30"/>
        <v/>
      </c>
      <c r="E653" s="12"/>
      <c r="F653" s="15" t="str">
        <f>IF($A653="","",SUMIFS(Compras!$E$6:$E$1005,Compras!$A$6:$A$1005,$A653,Compras!$F$6:$F$1005,"Efectivo")+SUMIFS('Gastos Fijos'!$D$6:$D$1005,'Gastos Fijos'!$A$6:$A$1005,$A653,'Gastos Fijos'!$E$6:$E$1005,"Efectivo"))</f>
        <v/>
      </c>
      <c r="G653" s="15" t="str">
        <f t="shared" si="31"/>
        <v/>
      </c>
      <c r="H653" s="12"/>
      <c r="I653" s="8" t="str">
        <f t="shared" si="32"/>
        <v/>
      </c>
    </row>
    <row r="654" spans="1:9" x14ac:dyDescent="0.25">
      <c r="A654" s="16"/>
      <c r="B654" s="15" t="str">
        <f>IF($A654="","",SUMIFS(Ventas!$F$6:$F$3005,Ventas!$A$6:$A$3005,$A654,Ventas!$J$6:$J$3005,"Efectivo"))</f>
        <v/>
      </c>
      <c r="C654" s="15" t="str">
        <f>IF($A654="","",SUMIFS(Ventas!$F$6:$F$3005,Ventas!$A$6:$A$3005,$A654,Ventas!$J$6:$J$3005,"&lt;&gt;Efectivo"))</f>
        <v/>
      </c>
      <c r="D654" s="15" t="str">
        <f t="shared" si="30"/>
        <v/>
      </c>
      <c r="E654" s="12"/>
      <c r="F654" s="15" t="str">
        <f>IF($A654="","",SUMIFS(Compras!$E$6:$E$1005,Compras!$A$6:$A$1005,$A654,Compras!$F$6:$F$1005,"Efectivo")+SUMIFS('Gastos Fijos'!$D$6:$D$1005,'Gastos Fijos'!$A$6:$A$1005,$A654,'Gastos Fijos'!$E$6:$E$1005,"Efectivo"))</f>
        <v/>
      </c>
      <c r="G654" s="15" t="str">
        <f t="shared" si="31"/>
        <v/>
      </c>
      <c r="H654" s="12"/>
      <c r="I654" s="8" t="str">
        <f t="shared" si="32"/>
        <v/>
      </c>
    </row>
    <row r="655" spans="1:9" x14ac:dyDescent="0.25">
      <c r="A655" s="16"/>
      <c r="B655" s="15" t="str">
        <f>IF($A655="","",SUMIFS(Ventas!$F$6:$F$3005,Ventas!$A$6:$A$3005,$A655,Ventas!$J$6:$J$3005,"Efectivo"))</f>
        <v/>
      </c>
      <c r="C655" s="15" t="str">
        <f>IF($A655="","",SUMIFS(Ventas!$F$6:$F$3005,Ventas!$A$6:$A$3005,$A655,Ventas!$J$6:$J$3005,"&lt;&gt;Efectivo"))</f>
        <v/>
      </c>
      <c r="D655" s="15" t="str">
        <f t="shared" si="30"/>
        <v/>
      </c>
      <c r="E655" s="12"/>
      <c r="F655" s="15" t="str">
        <f>IF($A655="","",SUMIFS(Compras!$E$6:$E$1005,Compras!$A$6:$A$1005,$A655,Compras!$F$6:$F$1005,"Efectivo")+SUMIFS('Gastos Fijos'!$D$6:$D$1005,'Gastos Fijos'!$A$6:$A$1005,$A655,'Gastos Fijos'!$E$6:$E$1005,"Efectivo"))</f>
        <v/>
      </c>
      <c r="G655" s="15" t="str">
        <f t="shared" si="31"/>
        <v/>
      </c>
      <c r="H655" s="12"/>
      <c r="I655" s="8" t="str">
        <f t="shared" si="32"/>
        <v/>
      </c>
    </row>
    <row r="656" spans="1:9" x14ac:dyDescent="0.25">
      <c r="A656" s="16"/>
      <c r="B656" s="15" t="str">
        <f>IF($A656="","",SUMIFS(Ventas!$F$6:$F$3005,Ventas!$A$6:$A$3005,$A656,Ventas!$J$6:$J$3005,"Efectivo"))</f>
        <v/>
      </c>
      <c r="C656" s="15" t="str">
        <f>IF($A656="","",SUMIFS(Ventas!$F$6:$F$3005,Ventas!$A$6:$A$3005,$A656,Ventas!$J$6:$J$3005,"&lt;&gt;Efectivo"))</f>
        <v/>
      </c>
      <c r="D656" s="15" t="str">
        <f t="shared" si="30"/>
        <v/>
      </c>
      <c r="E656" s="12"/>
      <c r="F656" s="15" t="str">
        <f>IF($A656="","",SUMIFS(Compras!$E$6:$E$1005,Compras!$A$6:$A$1005,$A656,Compras!$F$6:$F$1005,"Efectivo")+SUMIFS('Gastos Fijos'!$D$6:$D$1005,'Gastos Fijos'!$A$6:$A$1005,$A656,'Gastos Fijos'!$E$6:$E$1005,"Efectivo"))</f>
        <v/>
      </c>
      <c r="G656" s="15" t="str">
        <f t="shared" si="31"/>
        <v/>
      </c>
      <c r="H656" s="12"/>
      <c r="I656" s="8" t="str">
        <f t="shared" si="32"/>
        <v/>
      </c>
    </row>
    <row r="657" spans="1:9" x14ac:dyDescent="0.25">
      <c r="A657" s="16"/>
      <c r="B657" s="15" t="str">
        <f>IF($A657="","",SUMIFS(Ventas!$F$6:$F$3005,Ventas!$A$6:$A$3005,$A657,Ventas!$J$6:$J$3005,"Efectivo"))</f>
        <v/>
      </c>
      <c r="C657" s="15" t="str">
        <f>IF($A657="","",SUMIFS(Ventas!$F$6:$F$3005,Ventas!$A$6:$A$3005,$A657,Ventas!$J$6:$J$3005,"&lt;&gt;Efectivo"))</f>
        <v/>
      </c>
      <c r="D657" s="15" t="str">
        <f t="shared" si="30"/>
        <v/>
      </c>
      <c r="E657" s="12"/>
      <c r="F657" s="15" t="str">
        <f>IF($A657="","",SUMIFS(Compras!$E$6:$E$1005,Compras!$A$6:$A$1005,$A657,Compras!$F$6:$F$1005,"Efectivo")+SUMIFS('Gastos Fijos'!$D$6:$D$1005,'Gastos Fijos'!$A$6:$A$1005,$A657,'Gastos Fijos'!$E$6:$E$1005,"Efectivo"))</f>
        <v/>
      </c>
      <c r="G657" s="15" t="str">
        <f t="shared" si="31"/>
        <v/>
      </c>
      <c r="H657" s="12"/>
      <c r="I657" s="8" t="str">
        <f t="shared" si="32"/>
        <v/>
      </c>
    </row>
    <row r="658" spans="1:9" x14ac:dyDescent="0.25">
      <c r="A658" s="16"/>
      <c r="B658" s="15" t="str">
        <f>IF($A658="","",SUMIFS(Ventas!$F$6:$F$3005,Ventas!$A$6:$A$3005,$A658,Ventas!$J$6:$J$3005,"Efectivo"))</f>
        <v/>
      </c>
      <c r="C658" s="15" t="str">
        <f>IF($A658="","",SUMIFS(Ventas!$F$6:$F$3005,Ventas!$A$6:$A$3005,$A658,Ventas!$J$6:$J$3005,"&lt;&gt;Efectivo"))</f>
        <v/>
      </c>
      <c r="D658" s="15" t="str">
        <f t="shared" si="30"/>
        <v/>
      </c>
      <c r="E658" s="12"/>
      <c r="F658" s="15" t="str">
        <f>IF($A658="","",SUMIFS(Compras!$E$6:$E$1005,Compras!$A$6:$A$1005,$A658,Compras!$F$6:$F$1005,"Efectivo")+SUMIFS('Gastos Fijos'!$D$6:$D$1005,'Gastos Fijos'!$A$6:$A$1005,$A658,'Gastos Fijos'!$E$6:$E$1005,"Efectivo"))</f>
        <v/>
      </c>
      <c r="G658" s="15" t="str">
        <f t="shared" si="31"/>
        <v/>
      </c>
      <c r="H658" s="12"/>
      <c r="I658" s="8" t="str">
        <f t="shared" si="32"/>
        <v/>
      </c>
    </row>
    <row r="659" spans="1:9" x14ac:dyDescent="0.25">
      <c r="A659" s="16"/>
      <c r="B659" s="15" t="str">
        <f>IF($A659="","",SUMIFS(Ventas!$F$6:$F$3005,Ventas!$A$6:$A$3005,$A659,Ventas!$J$6:$J$3005,"Efectivo"))</f>
        <v/>
      </c>
      <c r="C659" s="15" t="str">
        <f>IF($A659="","",SUMIFS(Ventas!$F$6:$F$3005,Ventas!$A$6:$A$3005,$A659,Ventas!$J$6:$J$3005,"&lt;&gt;Efectivo"))</f>
        <v/>
      </c>
      <c r="D659" s="15" t="str">
        <f t="shared" si="30"/>
        <v/>
      </c>
      <c r="E659" s="12"/>
      <c r="F659" s="15" t="str">
        <f>IF($A659="","",SUMIFS(Compras!$E$6:$E$1005,Compras!$A$6:$A$1005,$A659,Compras!$F$6:$F$1005,"Efectivo")+SUMIFS('Gastos Fijos'!$D$6:$D$1005,'Gastos Fijos'!$A$6:$A$1005,$A659,'Gastos Fijos'!$E$6:$E$1005,"Efectivo"))</f>
        <v/>
      </c>
      <c r="G659" s="15" t="str">
        <f t="shared" si="31"/>
        <v/>
      </c>
      <c r="H659" s="12"/>
      <c r="I659" s="8" t="str">
        <f t="shared" si="32"/>
        <v/>
      </c>
    </row>
    <row r="660" spans="1:9" x14ac:dyDescent="0.25">
      <c r="A660" s="16"/>
      <c r="B660" s="15" t="str">
        <f>IF($A660="","",SUMIFS(Ventas!$F$6:$F$3005,Ventas!$A$6:$A$3005,$A660,Ventas!$J$6:$J$3005,"Efectivo"))</f>
        <v/>
      </c>
      <c r="C660" s="15" t="str">
        <f>IF($A660="","",SUMIFS(Ventas!$F$6:$F$3005,Ventas!$A$6:$A$3005,$A660,Ventas!$J$6:$J$3005,"&lt;&gt;Efectivo"))</f>
        <v/>
      </c>
      <c r="D660" s="15" t="str">
        <f t="shared" si="30"/>
        <v/>
      </c>
      <c r="E660" s="12"/>
      <c r="F660" s="15" t="str">
        <f>IF($A660="","",SUMIFS(Compras!$E$6:$E$1005,Compras!$A$6:$A$1005,$A660,Compras!$F$6:$F$1005,"Efectivo")+SUMIFS('Gastos Fijos'!$D$6:$D$1005,'Gastos Fijos'!$A$6:$A$1005,$A660,'Gastos Fijos'!$E$6:$E$1005,"Efectivo"))</f>
        <v/>
      </c>
      <c r="G660" s="15" t="str">
        <f t="shared" si="31"/>
        <v/>
      </c>
      <c r="H660" s="12"/>
      <c r="I660" s="8" t="str">
        <f t="shared" si="32"/>
        <v/>
      </c>
    </row>
    <row r="661" spans="1:9" x14ac:dyDescent="0.25">
      <c r="A661" s="16"/>
      <c r="B661" s="15" t="str">
        <f>IF($A661="","",SUMIFS(Ventas!$F$6:$F$3005,Ventas!$A$6:$A$3005,$A661,Ventas!$J$6:$J$3005,"Efectivo"))</f>
        <v/>
      </c>
      <c r="C661" s="15" t="str">
        <f>IF($A661="","",SUMIFS(Ventas!$F$6:$F$3005,Ventas!$A$6:$A$3005,$A661,Ventas!$J$6:$J$3005,"&lt;&gt;Efectivo"))</f>
        <v/>
      </c>
      <c r="D661" s="15" t="str">
        <f t="shared" si="30"/>
        <v/>
      </c>
      <c r="E661" s="12"/>
      <c r="F661" s="15" t="str">
        <f>IF($A661="","",SUMIFS(Compras!$E$6:$E$1005,Compras!$A$6:$A$1005,$A661,Compras!$F$6:$F$1005,"Efectivo")+SUMIFS('Gastos Fijos'!$D$6:$D$1005,'Gastos Fijos'!$A$6:$A$1005,$A661,'Gastos Fijos'!$E$6:$E$1005,"Efectivo"))</f>
        <v/>
      </c>
      <c r="G661" s="15" t="str">
        <f t="shared" si="31"/>
        <v/>
      </c>
      <c r="H661" s="12"/>
      <c r="I661" s="8" t="str">
        <f t="shared" si="32"/>
        <v/>
      </c>
    </row>
    <row r="662" spans="1:9" x14ac:dyDescent="0.25">
      <c r="A662" s="16"/>
      <c r="B662" s="15" t="str">
        <f>IF($A662="","",SUMIFS(Ventas!$F$6:$F$3005,Ventas!$A$6:$A$3005,$A662,Ventas!$J$6:$J$3005,"Efectivo"))</f>
        <v/>
      </c>
      <c r="C662" s="15" t="str">
        <f>IF($A662="","",SUMIFS(Ventas!$F$6:$F$3005,Ventas!$A$6:$A$3005,$A662,Ventas!$J$6:$J$3005,"&lt;&gt;Efectivo"))</f>
        <v/>
      </c>
      <c r="D662" s="15" t="str">
        <f t="shared" si="30"/>
        <v/>
      </c>
      <c r="E662" s="12"/>
      <c r="F662" s="15" t="str">
        <f>IF($A662="","",SUMIFS(Compras!$E$6:$E$1005,Compras!$A$6:$A$1005,$A662,Compras!$F$6:$F$1005,"Efectivo")+SUMIFS('Gastos Fijos'!$D$6:$D$1005,'Gastos Fijos'!$A$6:$A$1005,$A662,'Gastos Fijos'!$E$6:$E$1005,"Efectivo"))</f>
        <v/>
      </c>
      <c r="G662" s="15" t="str">
        <f t="shared" si="31"/>
        <v/>
      </c>
      <c r="H662" s="12"/>
      <c r="I662" s="8" t="str">
        <f t="shared" si="32"/>
        <v/>
      </c>
    </row>
    <row r="663" spans="1:9" x14ac:dyDescent="0.25">
      <c r="A663" s="16"/>
      <c r="B663" s="15" t="str">
        <f>IF($A663="","",SUMIFS(Ventas!$F$6:$F$3005,Ventas!$A$6:$A$3005,$A663,Ventas!$J$6:$J$3005,"Efectivo"))</f>
        <v/>
      </c>
      <c r="C663" s="15" t="str">
        <f>IF($A663="","",SUMIFS(Ventas!$F$6:$F$3005,Ventas!$A$6:$A$3005,$A663,Ventas!$J$6:$J$3005,"&lt;&gt;Efectivo"))</f>
        <v/>
      </c>
      <c r="D663" s="15" t="str">
        <f t="shared" si="30"/>
        <v/>
      </c>
      <c r="E663" s="12"/>
      <c r="F663" s="15" t="str">
        <f>IF($A663="","",SUMIFS(Compras!$E$6:$E$1005,Compras!$A$6:$A$1005,$A663,Compras!$F$6:$F$1005,"Efectivo")+SUMIFS('Gastos Fijos'!$D$6:$D$1005,'Gastos Fijos'!$A$6:$A$1005,$A663,'Gastos Fijos'!$E$6:$E$1005,"Efectivo"))</f>
        <v/>
      </c>
      <c r="G663" s="15" t="str">
        <f t="shared" si="31"/>
        <v/>
      </c>
      <c r="H663" s="12"/>
      <c r="I663" s="8" t="str">
        <f t="shared" si="32"/>
        <v/>
      </c>
    </row>
    <row r="664" spans="1:9" x14ac:dyDescent="0.25">
      <c r="A664" s="16"/>
      <c r="B664" s="15" t="str">
        <f>IF($A664="","",SUMIFS(Ventas!$F$6:$F$3005,Ventas!$A$6:$A$3005,$A664,Ventas!$J$6:$J$3005,"Efectivo"))</f>
        <v/>
      </c>
      <c r="C664" s="15" t="str">
        <f>IF($A664="","",SUMIFS(Ventas!$F$6:$F$3005,Ventas!$A$6:$A$3005,$A664,Ventas!$J$6:$J$3005,"&lt;&gt;Efectivo"))</f>
        <v/>
      </c>
      <c r="D664" s="15" t="str">
        <f t="shared" si="30"/>
        <v/>
      </c>
      <c r="E664" s="12"/>
      <c r="F664" s="15" t="str">
        <f>IF($A664="","",SUMIFS(Compras!$E$6:$E$1005,Compras!$A$6:$A$1005,$A664,Compras!$F$6:$F$1005,"Efectivo")+SUMIFS('Gastos Fijos'!$D$6:$D$1005,'Gastos Fijos'!$A$6:$A$1005,$A664,'Gastos Fijos'!$E$6:$E$1005,"Efectivo"))</f>
        <v/>
      </c>
      <c r="G664" s="15" t="str">
        <f t="shared" si="31"/>
        <v/>
      </c>
      <c r="H664" s="12"/>
      <c r="I664" s="8" t="str">
        <f t="shared" si="32"/>
        <v/>
      </c>
    </row>
    <row r="665" spans="1:9" x14ac:dyDescent="0.25">
      <c r="A665" s="16"/>
      <c r="B665" s="15" t="str">
        <f>IF($A665="","",SUMIFS(Ventas!$F$6:$F$3005,Ventas!$A$6:$A$3005,$A665,Ventas!$J$6:$J$3005,"Efectivo"))</f>
        <v/>
      </c>
      <c r="C665" s="15" t="str">
        <f>IF($A665="","",SUMIFS(Ventas!$F$6:$F$3005,Ventas!$A$6:$A$3005,$A665,Ventas!$J$6:$J$3005,"&lt;&gt;Efectivo"))</f>
        <v/>
      </c>
      <c r="D665" s="15" t="str">
        <f t="shared" si="30"/>
        <v/>
      </c>
      <c r="E665" s="12"/>
      <c r="F665" s="15" t="str">
        <f>IF($A665="","",SUMIFS(Compras!$E$6:$E$1005,Compras!$A$6:$A$1005,$A665,Compras!$F$6:$F$1005,"Efectivo")+SUMIFS('Gastos Fijos'!$D$6:$D$1005,'Gastos Fijos'!$A$6:$A$1005,$A665,'Gastos Fijos'!$E$6:$E$1005,"Efectivo"))</f>
        <v/>
      </c>
      <c r="G665" s="15" t="str">
        <f t="shared" si="31"/>
        <v/>
      </c>
      <c r="H665" s="12"/>
      <c r="I665" s="8" t="str">
        <f t="shared" si="32"/>
        <v/>
      </c>
    </row>
    <row r="666" spans="1:9" x14ac:dyDescent="0.25">
      <c r="A666" s="16"/>
      <c r="B666" s="15" t="str">
        <f>IF($A666="","",SUMIFS(Ventas!$F$6:$F$3005,Ventas!$A$6:$A$3005,$A666,Ventas!$J$6:$J$3005,"Efectivo"))</f>
        <v/>
      </c>
      <c r="C666" s="15" t="str">
        <f>IF($A666="","",SUMIFS(Ventas!$F$6:$F$3005,Ventas!$A$6:$A$3005,$A666,Ventas!$J$6:$J$3005,"&lt;&gt;Efectivo"))</f>
        <v/>
      </c>
      <c r="D666" s="15" t="str">
        <f t="shared" si="30"/>
        <v/>
      </c>
      <c r="E666" s="12"/>
      <c r="F666" s="15" t="str">
        <f>IF($A666="","",SUMIFS(Compras!$E$6:$E$1005,Compras!$A$6:$A$1005,$A666,Compras!$F$6:$F$1005,"Efectivo")+SUMIFS('Gastos Fijos'!$D$6:$D$1005,'Gastos Fijos'!$A$6:$A$1005,$A666,'Gastos Fijos'!$E$6:$E$1005,"Efectivo"))</f>
        <v/>
      </c>
      <c r="G666" s="15" t="str">
        <f t="shared" si="31"/>
        <v/>
      </c>
      <c r="H666" s="12"/>
      <c r="I666" s="8" t="str">
        <f t="shared" si="32"/>
        <v/>
      </c>
    </row>
    <row r="667" spans="1:9" x14ac:dyDescent="0.25">
      <c r="A667" s="16"/>
      <c r="B667" s="15" t="str">
        <f>IF($A667="","",SUMIFS(Ventas!$F$6:$F$3005,Ventas!$A$6:$A$3005,$A667,Ventas!$J$6:$J$3005,"Efectivo"))</f>
        <v/>
      </c>
      <c r="C667" s="15" t="str">
        <f>IF($A667="","",SUMIFS(Ventas!$F$6:$F$3005,Ventas!$A$6:$A$3005,$A667,Ventas!$J$6:$J$3005,"&lt;&gt;Efectivo"))</f>
        <v/>
      </c>
      <c r="D667" s="15" t="str">
        <f t="shared" si="30"/>
        <v/>
      </c>
      <c r="E667" s="12"/>
      <c r="F667" s="15" t="str">
        <f>IF($A667="","",SUMIFS(Compras!$E$6:$E$1005,Compras!$A$6:$A$1005,$A667,Compras!$F$6:$F$1005,"Efectivo")+SUMIFS('Gastos Fijos'!$D$6:$D$1005,'Gastos Fijos'!$A$6:$A$1005,$A667,'Gastos Fijos'!$E$6:$E$1005,"Efectivo"))</f>
        <v/>
      </c>
      <c r="G667" s="15" t="str">
        <f t="shared" si="31"/>
        <v/>
      </c>
      <c r="H667" s="12"/>
      <c r="I667" s="8" t="str">
        <f t="shared" si="32"/>
        <v/>
      </c>
    </row>
    <row r="668" spans="1:9" x14ac:dyDescent="0.25">
      <c r="A668" s="16"/>
      <c r="B668" s="15" t="str">
        <f>IF($A668="","",SUMIFS(Ventas!$F$6:$F$3005,Ventas!$A$6:$A$3005,$A668,Ventas!$J$6:$J$3005,"Efectivo"))</f>
        <v/>
      </c>
      <c r="C668" s="15" t="str">
        <f>IF($A668="","",SUMIFS(Ventas!$F$6:$F$3005,Ventas!$A$6:$A$3005,$A668,Ventas!$J$6:$J$3005,"&lt;&gt;Efectivo"))</f>
        <v/>
      </c>
      <c r="D668" s="15" t="str">
        <f t="shared" si="30"/>
        <v/>
      </c>
      <c r="E668" s="12"/>
      <c r="F668" s="15" t="str">
        <f>IF($A668="","",SUMIFS(Compras!$E$6:$E$1005,Compras!$A$6:$A$1005,$A668,Compras!$F$6:$F$1005,"Efectivo")+SUMIFS('Gastos Fijos'!$D$6:$D$1005,'Gastos Fijos'!$A$6:$A$1005,$A668,'Gastos Fijos'!$E$6:$E$1005,"Efectivo"))</f>
        <v/>
      </c>
      <c r="G668" s="15" t="str">
        <f t="shared" si="31"/>
        <v/>
      </c>
      <c r="H668" s="12"/>
      <c r="I668" s="8" t="str">
        <f t="shared" si="32"/>
        <v/>
      </c>
    </row>
    <row r="669" spans="1:9" x14ac:dyDescent="0.25">
      <c r="A669" s="16"/>
      <c r="B669" s="15" t="str">
        <f>IF($A669="","",SUMIFS(Ventas!$F$6:$F$3005,Ventas!$A$6:$A$3005,$A669,Ventas!$J$6:$J$3005,"Efectivo"))</f>
        <v/>
      </c>
      <c r="C669" s="15" t="str">
        <f>IF($A669="","",SUMIFS(Ventas!$F$6:$F$3005,Ventas!$A$6:$A$3005,$A669,Ventas!$J$6:$J$3005,"&lt;&gt;Efectivo"))</f>
        <v/>
      </c>
      <c r="D669" s="15" t="str">
        <f t="shared" si="30"/>
        <v/>
      </c>
      <c r="E669" s="12"/>
      <c r="F669" s="15" t="str">
        <f>IF($A669="","",SUMIFS(Compras!$E$6:$E$1005,Compras!$A$6:$A$1005,$A669,Compras!$F$6:$F$1005,"Efectivo")+SUMIFS('Gastos Fijos'!$D$6:$D$1005,'Gastos Fijos'!$A$6:$A$1005,$A669,'Gastos Fijos'!$E$6:$E$1005,"Efectivo"))</f>
        <v/>
      </c>
      <c r="G669" s="15" t="str">
        <f t="shared" si="31"/>
        <v/>
      </c>
      <c r="H669" s="12"/>
      <c r="I669" s="8" t="str">
        <f t="shared" si="32"/>
        <v/>
      </c>
    </row>
    <row r="670" spans="1:9" x14ac:dyDescent="0.25">
      <c r="A670" s="16"/>
      <c r="B670" s="15" t="str">
        <f>IF($A670="","",SUMIFS(Ventas!$F$6:$F$3005,Ventas!$A$6:$A$3005,$A670,Ventas!$J$6:$J$3005,"Efectivo"))</f>
        <v/>
      </c>
      <c r="C670" s="15" t="str">
        <f>IF($A670="","",SUMIFS(Ventas!$F$6:$F$3005,Ventas!$A$6:$A$3005,$A670,Ventas!$J$6:$J$3005,"&lt;&gt;Efectivo"))</f>
        <v/>
      </c>
      <c r="D670" s="15" t="str">
        <f t="shared" si="30"/>
        <v/>
      </c>
      <c r="E670" s="12"/>
      <c r="F670" s="15" t="str">
        <f>IF($A670="","",SUMIFS(Compras!$E$6:$E$1005,Compras!$A$6:$A$1005,$A670,Compras!$F$6:$F$1005,"Efectivo")+SUMIFS('Gastos Fijos'!$D$6:$D$1005,'Gastos Fijos'!$A$6:$A$1005,$A670,'Gastos Fijos'!$E$6:$E$1005,"Efectivo"))</f>
        <v/>
      </c>
      <c r="G670" s="15" t="str">
        <f t="shared" si="31"/>
        <v/>
      </c>
      <c r="H670" s="12"/>
      <c r="I670" s="8" t="str">
        <f t="shared" si="32"/>
        <v/>
      </c>
    </row>
    <row r="671" spans="1:9" x14ac:dyDescent="0.25">
      <c r="A671" s="16"/>
      <c r="B671" s="15" t="str">
        <f>IF($A671="","",SUMIFS(Ventas!$F$6:$F$3005,Ventas!$A$6:$A$3005,$A671,Ventas!$J$6:$J$3005,"Efectivo"))</f>
        <v/>
      </c>
      <c r="C671" s="15" t="str">
        <f>IF($A671="","",SUMIFS(Ventas!$F$6:$F$3005,Ventas!$A$6:$A$3005,$A671,Ventas!$J$6:$J$3005,"&lt;&gt;Efectivo"))</f>
        <v/>
      </c>
      <c r="D671" s="15" t="str">
        <f t="shared" si="30"/>
        <v/>
      </c>
      <c r="E671" s="12"/>
      <c r="F671" s="15" t="str">
        <f>IF($A671="","",SUMIFS(Compras!$E$6:$E$1005,Compras!$A$6:$A$1005,$A671,Compras!$F$6:$F$1005,"Efectivo")+SUMIFS('Gastos Fijos'!$D$6:$D$1005,'Gastos Fijos'!$A$6:$A$1005,$A671,'Gastos Fijos'!$E$6:$E$1005,"Efectivo"))</f>
        <v/>
      </c>
      <c r="G671" s="15" t="str">
        <f t="shared" si="31"/>
        <v/>
      </c>
      <c r="H671" s="12"/>
      <c r="I671" s="8" t="str">
        <f t="shared" si="32"/>
        <v/>
      </c>
    </row>
    <row r="672" spans="1:9" x14ac:dyDescent="0.25">
      <c r="A672" s="16"/>
      <c r="B672" s="15" t="str">
        <f>IF($A672="","",SUMIFS(Ventas!$F$6:$F$3005,Ventas!$A$6:$A$3005,$A672,Ventas!$J$6:$J$3005,"Efectivo"))</f>
        <v/>
      </c>
      <c r="C672" s="15" t="str">
        <f>IF($A672="","",SUMIFS(Ventas!$F$6:$F$3005,Ventas!$A$6:$A$3005,$A672,Ventas!$J$6:$J$3005,"&lt;&gt;Efectivo"))</f>
        <v/>
      </c>
      <c r="D672" s="15" t="str">
        <f t="shared" si="30"/>
        <v/>
      </c>
      <c r="E672" s="12"/>
      <c r="F672" s="15" t="str">
        <f>IF($A672="","",SUMIFS(Compras!$E$6:$E$1005,Compras!$A$6:$A$1005,$A672,Compras!$F$6:$F$1005,"Efectivo")+SUMIFS('Gastos Fijos'!$D$6:$D$1005,'Gastos Fijos'!$A$6:$A$1005,$A672,'Gastos Fijos'!$E$6:$E$1005,"Efectivo"))</f>
        <v/>
      </c>
      <c r="G672" s="15" t="str">
        <f t="shared" si="31"/>
        <v/>
      </c>
      <c r="H672" s="12"/>
      <c r="I672" s="8" t="str">
        <f t="shared" si="32"/>
        <v/>
      </c>
    </row>
    <row r="673" spans="1:9" x14ac:dyDescent="0.25">
      <c r="A673" s="16"/>
      <c r="B673" s="15" t="str">
        <f>IF($A673="","",SUMIFS(Ventas!$F$6:$F$3005,Ventas!$A$6:$A$3005,$A673,Ventas!$J$6:$J$3005,"Efectivo"))</f>
        <v/>
      </c>
      <c r="C673" s="15" t="str">
        <f>IF($A673="","",SUMIFS(Ventas!$F$6:$F$3005,Ventas!$A$6:$A$3005,$A673,Ventas!$J$6:$J$3005,"&lt;&gt;Efectivo"))</f>
        <v/>
      </c>
      <c r="D673" s="15" t="str">
        <f t="shared" si="30"/>
        <v/>
      </c>
      <c r="E673" s="12"/>
      <c r="F673" s="15" t="str">
        <f>IF($A673="","",SUMIFS(Compras!$E$6:$E$1005,Compras!$A$6:$A$1005,$A673,Compras!$F$6:$F$1005,"Efectivo")+SUMIFS('Gastos Fijos'!$D$6:$D$1005,'Gastos Fijos'!$A$6:$A$1005,$A673,'Gastos Fijos'!$E$6:$E$1005,"Efectivo"))</f>
        <v/>
      </c>
      <c r="G673" s="15" t="str">
        <f t="shared" si="31"/>
        <v/>
      </c>
      <c r="H673" s="12"/>
      <c r="I673" s="8" t="str">
        <f t="shared" si="32"/>
        <v/>
      </c>
    </row>
    <row r="674" spans="1:9" x14ac:dyDescent="0.25">
      <c r="A674" s="16"/>
      <c r="B674" s="15" t="str">
        <f>IF($A674="","",SUMIFS(Ventas!$F$6:$F$3005,Ventas!$A$6:$A$3005,$A674,Ventas!$J$6:$J$3005,"Efectivo"))</f>
        <v/>
      </c>
      <c r="C674" s="15" t="str">
        <f>IF($A674="","",SUMIFS(Ventas!$F$6:$F$3005,Ventas!$A$6:$A$3005,$A674,Ventas!$J$6:$J$3005,"&lt;&gt;Efectivo"))</f>
        <v/>
      </c>
      <c r="D674" s="15" t="str">
        <f t="shared" si="30"/>
        <v/>
      </c>
      <c r="E674" s="12"/>
      <c r="F674" s="15" t="str">
        <f>IF($A674="","",SUMIFS(Compras!$E$6:$E$1005,Compras!$A$6:$A$1005,$A674,Compras!$F$6:$F$1005,"Efectivo")+SUMIFS('Gastos Fijos'!$D$6:$D$1005,'Gastos Fijos'!$A$6:$A$1005,$A674,'Gastos Fijos'!$E$6:$E$1005,"Efectivo"))</f>
        <v/>
      </c>
      <c r="G674" s="15" t="str">
        <f t="shared" si="31"/>
        <v/>
      </c>
      <c r="H674" s="12"/>
      <c r="I674" s="8" t="str">
        <f t="shared" si="32"/>
        <v/>
      </c>
    </row>
    <row r="675" spans="1:9" x14ac:dyDescent="0.25">
      <c r="A675" s="16"/>
      <c r="B675" s="15" t="str">
        <f>IF($A675="","",SUMIFS(Ventas!$F$6:$F$3005,Ventas!$A$6:$A$3005,$A675,Ventas!$J$6:$J$3005,"Efectivo"))</f>
        <v/>
      </c>
      <c r="C675" s="15" t="str">
        <f>IF($A675="","",SUMIFS(Ventas!$F$6:$F$3005,Ventas!$A$6:$A$3005,$A675,Ventas!$J$6:$J$3005,"&lt;&gt;Efectivo"))</f>
        <v/>
      </c>
      <c r="D675" s="15" t="str">
        <f t="shared" si="30"/>
        <v/>
      </c>
      <c r="E675" s="12"/>
      <c r="F675" s="15" t="str">
        <f>IF($A675="","",SUMIFS(Compras!$E$6:$E$1005,Compras!$A$6:$A$1005,$A675,Compras!$F$6:$F$1005,"Efectivo")+SUMIFS('Gastos Fijos'!$D$6:$D$1005,'Gastos Fijos'!$A$6:$A$1005,$A675,'Gastos Fijos'!$E$6:$E$1005,"Efectivo"))</f>
        <v/>
      </c>
      <c r="G675" s="15" t="str">
        <f t="shared" si="31"/>
        <v/>
      </c>
      <c r="H675" s="12"/>
      <c r="I675" s="8" t="str">
        <f t="shared" si="32"/>
        <v/>
      </c>
    </row>
    <row r="676" spans="1:9" x14ac:dyDescent="0.25">
      <c r="A676" s="16"/>
      <c r="B676" s="15" t="str">
        <f>IF($A676="","",SUMIFS(Ventas!$F$6:$F$3005,Ventas!$A$6:$A$3005,$A676,Ventas!$J$6:$J$3005,"Efectivo"))</f>
        <v/>
      </c>
      <c r="C676" s="15" t="str">
        <f>IF($A676="","",SUMIFS(Ventas!$F$6:$F$3005,Ventas!$A$6:$A$3005,$A676,Ventas!$J$6:$J$3005,"&lt;&gt;Efectivo"))</f>
        <v/>
      </c>
      <c r="D676" s="15" t="str">
        <f t="shared" si="30"/>
        <v/>
      </c>
      <c r="E676" s="12"/>
      <c r="F676" s="15" t="str">
        <f>IF($A676="","",SUMIFS(Compras!$E$6:$E$1005,Compras!$A$6:$A$1005,$A676,Compras!$F$6:$F$1005,"Efectivo")+SUMIFS('Gastos Fijos'!$D$6:$D$1005,'Gastos Fijos'!$A$6:$A$1005,$A676,'Gastos Fijos'!$E$6:$E$1005,"Efectivo"))</f>
        <v/>
      </c>
      <c r="G676" s="15" t="str">
        <f t="shared" si="31"/>
        <v/>
      </c>
      <c r="H676" s="12"/>
      <c r="I676" s="8" t="str">
        <f t="shared" si="32"/>
        <v/>
      </c>
    </row>
    <row r="677" spans="1:9" x14ac:dyDescent="0.25">
      <c r="A677" s="16"/>
      <c r="B677" s="15" t="str">
        <f>IF($A677="","",SUMIFS(Ventas!$F$6:$F$3005,Ventas!$A$6:$A$3005,$A677,Ventas!$J$6:$J$3005,"Efectivo"))</f>
        <v/>
      </c>
      <c r="C677" s="15" t="str">
        <f>IF($A677="","",SUMIFS(Ventas!$F$6:$F$3005,Ventas!$A$6:$A$3005,$A677,Ventas!$J$6:$J$3005,"&lt;&gt;Efectivo"))</f>
        <v/>
      </c>
      <c r="D677" s="15" t="str">
        <f t="shared" si="30"/>
        <v/>
      </c>
      <c r="E677" s="12"/>
      <c r="F677" s="15" t="str">
        <f>IF($A677="","",SUMIFS(Compras!$E$6:$E$1005,Compras!$A$6:$A$1005,$A677,Compras!$F$6:$F$1005,"Efectivo")+SUMIFS('Gastos Fijos'!$D$6:$D$1005,'Gastos Fijos'!$A$6:$A$1005,$A677,'Gastos Fijos'!$E$6:$E$1005,"Efectivo"))</f>
        <v/>
      </c>
      <c r="G677" s="15" t="str">
        <f t="shared" si="31"/>
        <v/>
      </c>
      <c r="H677" s="12"/>
      <c r="I677" s="8" t="str">
        <f t="shared" si="32"/>
        <v/>
      </c>
    </row>
    <row r="678" spans="1:9" x14ac:dyDescent="0.25">
      <c r="A678" s="16"/>
      <c r="B678" s="15" t="str">
        <f>IF($A678="","",SUMIFS(Ventas!$F$6:$F$3005,Ventas!$A$6:$A$3005,$A678,Ventas!$J$6:$J$3005,"Efectivo"))</f>
        <v/>
      </c>
      <c r="C678" s="15" t="str">
        <f>IF($A678="","",SUMIFS(Ventas!$F$6:$F$3005,Ventas!$A$6:$A$3005,$A678,Ventas!$J$6:$J$3005,"&lt;&gt;Efectivo"))</f>
        <v/>
      </c>
      <c r="D678" s="15" t="str">
        <f t="shared" si="30"/>
        <v/>
      </c>
      <c r="E678" s="12"/>
      <c r="F678" s="15" t="str">
        <f>IF($A678="","",SUMIFS(Compras!$E$6:$E$1005,Compras!$A$6:$A$1005,$A678,Compras!$F$6:$F$1005,"Efectivo")+SUMIFS('Gastos Fijos'!$D$6:$D$1005,'Gastos Fijos'!$A$6:$A$1005,$A678,'Gastos Fijos'!$E$6:$E$1005,"Efectivo"))</f>
        <v/>
      </c>
      <c r="G678" s="15" t="str">
        <f t="shared" si="31"/>
        <v/>
      </c>
      <c r="H678" s="12"/>
      <c r="I678" s="8" t="str">
        <f t="shared" si="32"/>
        <v/>
      </c>
    </row>
    <row r="679" spans="1:9" x14ac:dyDescent="0.25">
      <c r="A679" s="16"/>
      <c r="B679" s="15" t="str">
        <f>IF($A679="","",SUMIFS(Ventas!$F$6:$F$3005,Ventas!$A$6:$A$3005,$A679,Ventas!$J$6:$J$3005,"Efectivo"))</f>
        <v/>
      </c>
      <c r="C679" s="15" t="str">
        <f>IF($A679="","",SUMIFS(Ventas!$F$6:$F$3005,Ventas!$A$6:$A$3005,$A679,Ventas!$J$6:$J$3005,"&lt;&gt;Efectivo"))</f>
        <v/>
      </c>
      <c r="D679" s="15" t="str">
        <f t="shared" si="30"/>
        <v/>
      </c>
      <c r="E679" s="12"/>
      <c r="F679" s="15" t="str">
        <f>IF($A679="","",SUMIFS(Compras!$E$6:$E$1005,Compras!$A$6:$A$1005,$A679,Compras!$F$6:$F$1005,"Efectivo")+SUMIFS('Gastos Fijos'!$D$6:$D$1005,'Gastos Fijos'!$A$6:$A$1005,$A679,'Gastos Fijos'!$E$6:$E$1005,"Efectivo"))</f>
        <v/>
      </c>
      <c r="G679" s="15" t="str">
        <f t="shared" si="31"/>
        <v/>
      </c>
      <c r="H679" s="12"/>
      <c r="I679" s="8" t="str">
        <f t="shared" si="32"/>
        <v/>
      </c>
    </row>
    <row r="680" spans="1:9" x14ac:dyDescent="0.25">
      <c r="A680" s="16"/>
      <c r="B680" s="15" t="str">
        <f>IF($A680="","",SUMIFS(Ventas!$F$6:$F$3005,Ventas!$A$6:$A$3005,$A680,Ventas!$J$6:$J$3005,"Efectivo"))</f>
        <v/>
      </c>
      <c r="C680" s="15" t="str">
        <f>IF($A680="","",SUMIFS(Ventas!$F$6:$F$3005,Ventas!$A$6:$A$3005,$A680,Ventas!$J$6:$J$3005,"&lt;&gt;Efectivo"))</f>
        <v/>
      </c>
      <c r="D680" s="15" t="str">
        <f t="shared" si="30"/>
        <v/>
      </c>
      <c r="E680" s="12"/>
      <c r="F680" s="15" t="str">
        <f>IF($A680="","",SUMIFS(Compras!$E$6:$E$1005,Compras!$A$6:$A$1005,$A680,Compras!$F$6:$F$1005,"Efectivo")+SUMIFS('Gastos Fijos'!$D$6:$D$1005,'Gastos Fijos'!$A$6:$A$1005,$A680,'Gastos Fijos'!$E$6:$E$1005,"Efectivo"))</f>
        <v/>
      </c>
      <c r="G680" s="15" t="str">
        <f t="shared" si="31"/>
        <v/>
      </c>
      <c r="H680" s="12"/>
      <c r="I680" s="8" t="str">
        <f t="shared" si="32"/>
        <v/>
      </c>
    </row>
    <row r="681" spans="1:9" x14ac:dyDescent="0.25">
      <c r="A681" s="16"/>
      <c r="B681" s="15" t="str">
        <f>IF($A681="","",SUMIFS(Ventas!$F$6:$F$3005,Ventas!$A$6:$A$3005,$A681,Ventas!$J$6:$J$3005,"Efectivo"))</f>
        <v/>
      </c>
      <c r="C681" s="15" t="str">
        <f>IF($A681="","",SUMIFS(Ventas!$F$6:$F$3005,Ventas!$A$6:$A$3005,$A681,Ventas!$J$6:$J$3005,"&lt;&gt;Efectivo"))</f>
        <v/>
      </c>
      <c r="D681" s="15" t="str">
        <f t="shared" si="30"/>
        <v/>
      </c>
      <c r="E681" s="12"/>
      <c r="F681" s="15" t="str">
        <f>IF($A681="","",SUMIFS(Compras!$E$6:$E$1005,Compras!$A$6:$A$1005,$A681,Compras!$F$6:$F$1005,"Efectivo")+SUMIFS('Gastos Fijos'!$D$6:$D$1005,'Gastos Fijos'!$A$6:$A$1005,$A681,'Gastos Fijos'!$E$6:$E$1005,"Efectivo"))</f>
        <v/>
      </c>
      <c r="G681" s="15" t="str">
        <f t="shared" si="31"/>
        <v/>
      </c>
      <c r="H681" s="12"/>
      <c r="I681" s="8" t="str">
        <f t="shared" si="32"/>
        <v/>
      </c>
    </row>
    <row r="682" spans="1:9" x14ac:dyDescent="0.25">
      <c r="A682" s="16"/>
      <c r="B682" s="15" t="str">
        <f>IF($A682="","",SUMIFS(Ventas!$F$6:$F$3005,Ventas!$A$6:$A$3005,$A682,Ventas!$J$6:$J$3005,"Efectivo"))</f>
        <v/>
      </c>
      <c r="C682" s="15" t="str">
        <f>IF($A682="","",SUMIFS(Ventas!$F$6:$F$3005,Ventas!$A$6:$A$3005,$A682,Ventas!$J$6:$J$3005,"&lt;&gt;Efectivo"))</f>
        <v/>
      </c>
      <c r="D682" s="15" t="str">
        <f t="shared" si="30"/>
        <v/>
      </c>
      <c r="E682" s="12"/>
      <c r="F682" s="15" t="str">
        <f>IF($A682="","",SUMIFS(Compras!$E$6:$E$1005,Compras!$A$6:$A$1005,$A682,Compras!$F$6:$F$1005,"Efectivo")+SUMIFS('Gastos Fijos'!$D$6:$D$1005,'Gastos Fijos'!$A$6:$A$1005,$A682,'Gastos Fijos'!$E$6:$E$1005,"Efectivo"))</f>
        <v/>
      </c>
      <c r="G682" s="15" t="str">
        <f t="shared" si="31"/>
        <v/>
      </c>
      <c r="H682" s="12"/>
      <c r="I682" s="8" t="str">
        <f t="shared" si="32"/>
        <v/>
      </c>
    </row>
    <row r="683" spans="1:9" x14ac:dyDescent="0.25">
      <c r="A683" s="16"/>
      <c r="B683" s="15" t="str">
        <f>IF($A683="","",SUMIFS(Ventas!$F$6:$F$3005,Ventas!$A$6:$A$3005,$A683,Ventas!$J$6:$J$3005,"Efectivo"))</f>
        <v/>
      </c>
      <c r="C683" s="15" t="str">
        <f>IF($A683="","",SUMIFS(Ventas!$F$6:$F$3005,Ventas!$A$6:$A$3005,$A683,Ventas!$J$6:$J$3005,"&lt;&gt;Efectivo"))</f>
        <v/>
      </c>
      <c r="D683" s="15" t="str">
        <f t="shared" si="30"/>
        <v/>
      </c>
      <c r="E683" s="12"/>
      <c r="F683" s="15" t="str">
        <f>IF($A683="","",SUMIFS(Compras!$E$6:$E$1005,Compras!$A$6:$A$1005,$A683,Compras!$F$6:$F$1005,"Efectivo")+SUMIFS('Gastos Fijos'!$D$6:$D$1005,'Gastos Fijos'!$A$6:$A$1005,$A683,'Gastos Fijos'!$E$6:$E$1005,"Efectivo"))</f>
        <v/>
      </c>
      <c r="G683" s="15" t="str">
        <f t="shared" si="31"/>
        <v/>
      </c>
      <c r="H683" s="12"/>
      <c r="I683" s="8" t="str">
        <f t="shared" si="32"/>
        <v/>
      </c>
    </row>
    <row r="684" spans="1:9" x14ac:dyDescent="0.25">
      <c r="A684" s="16"/>
      <c r="B684" s="15" t="str">
        <f>IF($A684="","",SUMIFS(Ventas!$F$6:$F$3005,Ventas!$A$6:$A$3005,$A684,Ventas!$J$6:$J$3005,"Efectivo"))</f>
        <v/>
      </c>
      <c r="C684" s="15" t="str">
        <f>IF($A684="","",SUMIFS(Ventas!$F$6:$F$3005,Ventas!$A$6:$A$3005,$A684,Ventas!$J$6:$J$3005,"&lt;&gt;Efectivo"))</f>
        <v/>
      </c>
      <c r="D684" s="15" t="str">
        <f t="shared" si="30"/>
        <v/>
      </c>
      <c r="E684" s="12"/>
      <c r="F684" s="15" t="str">
        <f>IF($A684="","",SUMIFS(Compras!$E$6:$E$1005,Compras!$A$6:$A$1005,$A684,Compras!$F$6:$F$1005,"Efectivo")+SUMIFS('Gastos Fijos'!$D$6:$D$1005,'Gastos Fijos'!$A$6:$A$1005,$A684,'Gastos Fijos'!$E$6:$E$1005,"Efectivo"))</f>
        <v/>
      </c>
      <c r="G684" s="15" t="str">
        <f t="shared" si="31"/>
        <v/>
      </c>
      <c r="H684" s="12"/>
      <c r="I684" s="8" t="str">
        <f t="shared" si="32"/>
        <v/>
      </c>
    </row>
    <row r="685" spans="1:9" x14ac:dyDescent="0.25">
      <c r="A685" s="16"/>
      <c r="B685" s="15" t="str">
        <f>IF($A685="","",SUMIFS(Ventas!$F$6:$F$3005,Ventas!$A$6:$A$3005,$A685,Ventas!$J$6:$J$3005,"Efectivo"))</f>
        <v/>
      </c>
      <c r="C685" s="15" t="str">
        <f>IF($A685="","",SUMIFS(Ventas!$F$6:$F$3005,Ventas!$A$6:$A$3005,$A685,Ventas!$J$6:$J$3005,"&lt;&gt;Efectivo"))</f>
        <v/>
      </c>
      <c r="D685" s="15" t="str">
        <f t="shared" si="30"/>
        <v/>
      </c>
      <c r="E685" s="12"/>
      <c r="F685" s="15" t="str">
        <f>IF($A685="","",SUMIFS(Compras!$E$6:$E$1005,Compras!$A$6:$A$1005,$A685,Compras!$F$6:$F$1005,"Efectivo")+SUMIFS('Gastos Fijos'!$D$6:$D$1005,'Gastos Fijos'!$A$6:$A$1005,$A685,'Gastos Fijos'!$E$6:$E$1005,"Efectivo"))</f>
        <v/>
      </c>
      <c r="G685" s="15" t="str">
        <f t="shared" si="31"/>
        <v/>
      </c>
      <c r="H685" s="12"/>
      <c r="I685" s="8" t="str">
        <f t="shared" si="32"/>
        <v/>
      </c>
    </row>
    <row r="686" spans="1:9" x14ac:dyDescent="0.25">
      <c r="A686" s="16"/>
      <c r="B686" s="15" t="str">
        <f>IF($A686="","",SUMIFS(Ventas!$F$6:$F$3005,Ventas!$A$6:$A$3005,$A686,Ventas!$J$6:$J$3005,"Efectivo"))</f>
        <v/>
      </c>
      <c r="C686" s="15" t="str">
        <f>IF($A686="","",SUMIFS(Ventas!$F$6:$F$3005,Ventas!$A$6:$A$3005,$A686,Ventas!$J$6:$J$3005,"&lt;&gt;Efectivo"))</f>
        <v/>
      </c>
      <c r="D686" s="15" t="str">
        <f t="shared" si="30"/>
        <v/>
      </c>
      <c r="E686" s="12"/>
      <c r="F686" s="15" t="str">
        <f>IF($A686="","",SUMIFS(Compras!$E$6:$E$1005,Compras!$A$6:$A$1005,$A686,Compras!$F$6:$F$1005,"Efectivo")+SUMIFS('Gastos Fijos'!$D$6:$D$1005,'Gastos Fijos'!$A$6:$A$1005,$A686,'Gastos Fijos'!$E$6:$E$1005,"Efectivo"))</f>
        <v/>
      </c>
      <c r="G686" s="15" t="str">
        <f t="shared" si="31"/>
        <v/>
      </c>
      <c r="H686" s="12"/>
      <c r="I686" s="8" t="str">
        <f t="shared" si="32"/>
        <v/>
      </c>
    </row>
    <row r="687" spans="1:9" x14ac:dyDescent="0.25">
      <c r="A687" s="16"/>
      <c r="B687" s="15" t="str">
        <f>IF($A687="","",SUMIFS(Ventas!$F$6:$F$3005,Ventas!$A$6:$A$3005,$A687,Ventas!$J$6:$J$3005,"Efectivo"))</f>
        <v/>
      </c>
      <c r="C687" s="15" t="str">
        <f>IF($A687="","",SUMIFS(Ventas!$F$6:$F$3005,Ventas!$A$6:$A$3005,$A687,Ventas!$J$6:$J$3005,"&lt;&gt;Efectivo"))</f>
        <v/>
      </c>
      <c r="D687" s="15" t="str">
        <f t="shared" si="30"/>
        <v/>
      </c>
      <c r="E687" s="12"/>
      <c r="F687" s="15" t="str">
        <f>IF($A687="","",SUMIFS(Compras!$E$6:$E$1005,Compras!$A$6:$A$1005,$A687,Compras!$F$6:$F$1005,"Efectivo")+SUMIFS('Gastos Fijos'!$D$6:$D$1005,'Gastos Fijos'!$A$6:$A$1005,$A687,'Gastos Fijos'!$E$6:$E$1005,"Efectivo"))</f>
        <v/>
      </c>
      <c r="G687" s="15" t="str">
        <f t="shared" si="31"/>
        <v/>
      </c>
      <c r="H687" s="12"/>
      <c r="I687" s="8" t="str">
        <f t="shared" si="32"/>
        <v/>
      </c>
    </row>
    <row r="688" spans="1:9" x14ac:dyDescent="0.25">
      <c r="A688" s="16"/>
      <c r="B688" s="15" t="str">
        <f>IF($A688="","",SUMIFS(Ventas!$F$6:$F$3005,Ventas!$A$6:$A$3005,$A688,Ventas!$J$6:$J$3005,"Efectivo"))</f>
        <v/>
      </c>
      <c r="C688" s="15" t="str">
        <f>IF($A688="","",SUMIFS(Ventas!$F$6:$F$3005,Ventas!$A$6:$A$3005,$A688,Ventas!$J$6:$J$3005,"&lt;&gt;Efectivo"))</f>
        <v/>
      </c>
      <c r="D688" s="15" t="str">
        <f t="shared" si="30"/>
        <v/>
      </c>
      <c r="E688" s="12"/>
      <c r="F688" s="15" t="str">
        <f>IF($A688="","",SUMIFS(Compras!$E$6:$E$1005,Compras!$A$6:$A$1005,$A688,Compras!$F$6:$F$1005,"Efectivo")+SUMIFS('Gastos Fijos'!$D$6:$D$1005,'Gastos Fijos'!$A$6:$A$1005,$A688,'Gastos Fijos'!$E$6:$E$1005,"Efectivo"))</f>
        <v/>
      </c>
      <c r="G688" s="15" t="str">
        <f t="shared" si="31"/>
        <v/>
      </c>
      <c r="H688" s="12"/>
      <c r="I688" s="8" t="str">
        <f t="shared" si="32"/>
        <v/>
      </c>
    </row>
    <row r="689" spans="1:9" x14ac:dyDescent="0.25">
      <c r="A689" s="16"/>
      <c r="B689" s="15" t="str">
        <f>IF($A689="","",SUMIFS(Ventas!$F$6:$F$3005,Ventas!$A$6:$A$3005,$A689,Ventas!$J$6:$J$3005,"Efectivo"))</f>
        <v/>
      </c>
      <c r="C689" s="15" t="str">
        <f>IF($A689="","",SUMIFS(Ventas!$F$6:$F$3005,Ventas!$A$6:$A$3005,$A689,Ventas!$J$6:$J$3005,"&lt;&gt;Efectivo"))</f>
        <v/>
      </c>
      <c r="D689" s="15" t="str">
        <f t="shared" si="30"/>
        <v/>
      </c>
      <c r="E689" s="12"/>
      <c r="F689" s="15" t="str">
        <f>IF($A689="","",SUMIFS(Compras!$E$6:$E$1005,Compras!$A$6:$A$1005,$A689,Compras!$F$6:$F$1005,"Efectivo")+SUMIFS('Gastos Fijos'!$D$6:$D$1005,'Gastos Fijos'!$A$6:$A$1005,$A689,'Gastos Fijos'!$E$6:$E$1005,"Efectivo"))</f>
        <v/>
      </c>
      <c r="G689" s="15" t="str">
        <f t="shared" si="31"/>
        <v/>
      </c>
      <c r="H689" s="12"/>
      <c r="I689" s="8" t="str">
        <f t="shared" si="32"/>
        <v/>
      </c>
    </row>
    <row r="690" spans="1:9" x14ac:dyDescent="0.25">
      <c r="A690" s="16"/>
      <c r="B690" s="15" t="str">
        <f>IF($A690="","",SUMIFS(Ventas!$F$6:$F$3005,Ventas!$A$6:$A$3005,$A690,Ventas!$J$6:$J$3005,"Efectivo"))</f>
        <v/>
      </c>
      <c r="C690" s="15" t="str">
        <f>IF($A690="","",SUMIFS(Ventas!$F$6:$F$3005,Ventas!$A$6:$A$3005,$A690,Ventas!$J$6:$J$3005,"&lt;&gt;Efectivo"))</f>
        <v/>
      </c>
      <c r="D690" s="15" t="str">
        <f t="shared" si="30"/>
        <v/>
      </c>
      <c r="E690" s="12"/>
      <c r="F690" s="15" t="str">
        <f>IF($A690="","",SUMIFS(Compras!$E$6:$E$1005,Compras!$A$6:$A$1005,$A690,Compras!$F$6:$F$1005,"Efectivo")+SUMIFS('Gastos Fijos'!$D$6:$D$1005,'Gastos Fijos'!$A$6:$A$1005,$A690,'Gastos Fijos'!$E$6:$E$1005,"Efectivo"))</f>
        <v/>
      </c>
      <c r="G690" s="15" t="str">
        <f t="shared" si="31"/>
        <v/>
      </c>
      <c r="H690" s="12"/>
      <c r="I690" s="8" t="str">
        <f t="shared" si="32"/>
        <v/>
      </c>
    </row>
    <row r="691" spans="1:9" x14ac:dyDescent="0.25">
      <c r="A691" s="16"/>
      <c r="B691" s="15" t="str">
        <f>IF($A691="","",SUMIFS(Ventas!$F$6:$F$3005,Ventas!$A$6:$A$3005,$A691,Ventas!$J$6:$J$3005,"Efectivo"))</f>
        <v/>
      </c>
      <c r="C691" s="15" t="str">
        <f>IF($A691="","",SUMIFS(Ventas!$F$6:$F$3005,Ventas!$A$6:$A$3005,$A691,Ventas!$J$6:$J$3005,"&lt;&gt;Efectivo"))</f>
        <v/>
      </c>
      <c r="D691" s="15" t="str">
        <f t="shared" si="30"/>
        <v/>
      </c>
      <c r="E691" s="12"/>
      <c r="F691" s="15" t="str">
        <f>IF($A691="","",SUMIFS(Compras!$E$6:$E$1005,Compras!$A$6:$A$1005,$A691,Compras!$F$6:$F$1005,"Efectivo")+SUMIFS('Gastos Fijos'!$D$6:$D$1005,'Gastos Fijos'!$A$6:$A$1005,$A691,'Gastos Fijos'!$E$6:$E$1005,"Efectivo"))</f>
        <v/>
      </c>
      <c r="G691" s="15" t="str">
        <f t="shared" si="31"/>
        <v/>
      </c>
      <c r="H691" s="12"/>
      <c r="I691" s="8" t="str">
        <f t="shared" si="32"/>
        <v/>
      </c>
    </row>
    <row r="692" spans="1:9" x14ac:dyDescent="0.25">
      <c r="A692" s="16"/>
      <c r="B692" s="15" t="str">
        <f>IF($A692="","",SUMIFS(Ventas!$F$6:$F$3005,Ventas!$A$6:$A$3005,$A692,Ventas!$J$6:$J$3005,"Efectivo"))</f>
        <v/>
      </c>
      <c r="C692" s="15" t="str">
        <f>IF($A692="","",SUMIFS(Ventas!$F$6:$F$3005,Ventas!$A$6:$A$3005,$A692,Ventas!$J$6:$J$3005,"&lt;&gt;Efectivo"))</f>
        <v/>
      </c>
      <c r="D692" s="15" t="str">
        <f t="shared" si="30"/>
        <v/>
      </c>
      <c r="E692" s="12"/>
      <c r="F692" s="15" t="str">
        <f>IF($A692="","",SUMIFS(Compras!$E$6:$E$1005,Compras!$A$6:$A$1005,$A692,Compras!$F$6:$F$1005,"Efectivo")+SUMIFS('Gastos Fijos'!$D$6:$D$1005,'Gastos Fijos'!$A$6:$A$1005,$A692,'Gastos Fijos'!$E$6:$E$1005,"Efectivo"))</f>
        <v/>
      </c>
      <c r="G692" s="15" t="str">
        <f t="shared" si="31"/>
        <v/>
      </c>
      <c r="H692" s="12"/>
      <c r="I692" s="8" t="str">
        <f t="shared" si="32"/>
        <v/>
      </c>
    </row>
    <row r="693" spans="1:9" x14ac:dyDescent="0.25">
      <c r="A693" s="16"/>
      <c r="B693" s="15" t="str">
        <f>IF($A693="","",SUMIFS(Ventas!$F$6:$F$3005,Ventas!$A$6:$A$3005,$A693,Ventas!$J$6:$J$3005,"Efectivo"))</f>
        <v/>
      </c>
      <c r="C693" s="15" t="str">
        <f>IF($A693="","",SUMIFS(Ventas!$F$6:$F$3005,Ventas!$A$6:$A$3005,$A693,Ventas!$J$6:$J$3005,"&lt;&gt;Efectivo"))</f>
        <v/>
      </c>
      <c r="D693" s="15" t="str">
        <f t="shared" si="30"/>
        <v/>
      </c>
      <c r="E693" s="12"/>
      <c r="F693" s="15" t="str">
        <f>IF($A693="","",SUMIFS(Compras!$E$6:$E$1005,Compras!$A$6:$A$1005,$A693,Compras!$F$6:$F$1005,"Efectivo")+SUMIFS('Gastos Fijos'!$D$6:$D$1005,'Gastos Fijos'!$A$6:$A$1005,$A693,'Gastos Fijos'!$E$6:$E$1005,"Efectivo"))</f>
        <v/>
      </c>
      <c r="G693" s="15" t="str">
        <f t="shared" si="31"/>
        <v/>
      </c>
      <c r="H693" s="12"/>
      <c r="I693" s="8" t="str">
        <f t="shared" si="32"/>
        <v/>
      </c>
    </row>
    <row r="694" spans="1:9" x14ac:dyDescent="0.25">
      <c r="A694" s="16"/>
      <c r="B694" s="15" t="str">
        <f>IF($A694="","",SUMIFS(Ventas!$F$6:$F$3005,Ventas!$A$6:$A$3005,$A694,Ventas!$J$6:$J$3005,"Efectivo"))</f>
        <v/>
      </c>
      <c r="C694" s="15" t="str">
        <f>IF($A694="","",SUMIFS(Ventas!$F$6:$F$3005,Ventas!$A$6:$A$3005,$A694,Ventas!$J$6:$J$3005,"&lt;&gt;Efectivo"))</f>
        <v/>
      </c>
      <c r="D694" s="15" t="str">
        <f t="shared" si="30"/>
        <v/>
      </c>
      <c r="E694" s="12"/>
      <c r="F694" s="15" t="str">
        <f>IF($A694="","",SUMIFS(Compras!$E$6:$E$1005,Compras!$A$6:$A$1005,$A694,Compras!$F$6:$F$1005,"Efectivo")+SUMIFS('Gastos Fijos'!$D$6:$D$1005,'Gastos Fijos'!$A$6:$A$1005,$A694,'Gastos Fijos'!$E$6:$E$1005,"Efectivo"))</f>
        <v/>
      </c>
      <c r="G694" s="15" t="str">
        <f t="shared" si="31"/>
        <v/>
      </c>
      <c r="H694" s="12"/>
      <c r="I694" s="8" t="str">
        <f t="shared" si="32"/>
        <v/>
      </c>
    </row>
    <row r="695" spans="1:9" x14ac:dyDescent="0.25">
      <c r="A695" s="16"/>
      <c r="B695" s="15" t="str">
        <f>IF($A695="","",SUMIFS(Ventas!$F$6:$F$3005,Ventas!$A$6:$A$3005,$A695,Ventas!$J$6:$J$3005,"Efectivo"))</f>
        <v/>
      </c>
      <c r="C695" s="15" t="str">
        <f>IF($A695="","",SUMIFS(Ventas!$F$6:$F$3005,Ventas!$A$6:$A$3005,$A695,Ventas!$J$6:$J$3005,"&lt;&gt;Efectivo"))</f>
        <v/>
      </c>
      <c r="D695" s="15" t="str">
        <f t="shared" si="30"/>
        <v/>
      </c>
      <c r="E695" s="12"/>
      <c r="F695" s="15" t="str">
        <f>IF($A695="","",SUMIFS(Compras!$E$6:$E$1005,Compras!$A$6:$A$1005,$A695,Compras!$F$6:$F$1005,"Efectivo")+SUMIFS('Gastos Fijos'!$D$6:$D$1005,'Gastos Fijos'!$A$6:$A$1005,$A695,'Gastos Fijos'!$E$6:$E$1005,"Efectivo"))</f>
        <v/>
      </c>
      <c r="G695" s="15" t="str">
        <f t="shared" si="31"/>
        <v/>
      </c>
      <c r="H695" s="12"/>
      <c r="I695" s="8" t="str">
        <f t="shared" si="32"/>
        <v/>
      </c>
    </row>
    <row r="696" spans="1:9" x14ac:dyDescent="0.25">
      <c r="A696" s="16"/>
      <c r="B696" s="15" t="str">
        <f>IF($A696="","",SUMIFS(Ventas!$F$6:$F$3005,Ventas!$A$6:$A$3005,$A696,Ventas!$J$6:$J$3005,"Efectivo"))</f>
        <v/>
      </c>
      <c r="C696" s="15" t="str">
        <f>IF($A696="","",SUMIFS(Ventas!$F$6:$F$3005,Ventas!$A$6:$A$3005,$A696,Ventas!$J$6:$J$3005,"&lt;&gt;Efectivo"))</f>
        <v/>
      </c>
      <c r="D696" s="15" t="str">
        <f t="shared" si="30"/>
        <v/>
      </c>
      <c r="E696" s="12"/>
      <c r="F696" s="15" t="str">
        <f>IF($A696="","",SUMIFS(Compras!$E$6:$E$1005,Compras!$A$6:$A$1005,$A696,Compras!$F$6:$F$1005,"Efectivo")+SUMIFS('Gastos Fijos'!$D$6:$D$1005,'Gastos Fijos'!$A$6:$A$1005,$A696,'Gastos Fijos'!$E$6:$E$1005,"Efectivo"))</f>
        <v/>
      </c>
      <c r="G696" s="15" t="str">
        <f t="shared" si="31"/>
        <v/>
      </c>
      <c r="H696" s="12"/>
      <c r="I696" s="8" t="str">
        <f t="shared" si="32"/>
        <v/>
      </c>
    </row>
    <row r="697" spans="1:9" x14ac:dyDescent="0.25">
      <c r="A697" s="16"/>
      <c r="B697" s="15" t="str">
        <f>IF($A697="","",SUMIFS(Ventas!$F$6:$F$3005,Ventas!$A$6:$A$3005,$A697,Ventas!$J$6:$J$3005,"Efectivo"))</f>
        <v/>
      </c>
      <c r="C697" s="15" t="str">
        <f>IF($A697="","",SUMIFS(Ventas!$F$6:$F$3005,Ventas!$A$6:$A$3005,$A697,Ventas!$J$6:$J$3005,"&lt;&gt;Efectivo"))</f>
        <v/>
      </c>
      <c r="D697" s="15" t="str">
        <f t="shared" si="30"/>
        <v/>
      </c>
      <c r="E697" s="12"/>
      <c r="F697" s="15" t="str">
        <f>IF($A697="","",SUMIFS(Compras!$E$6:$E$1005,Compras!$A$6:$A$1005,$A697,Compras!$F$6:$F$1005,"Efectivo")+SUMIFS('Gastos Fijos'!$D$6:$D$1005,'Gastos Fijos'!$A$6:$A$1005,$A697,'Gastos Fijos'!$E$6:$E$1005,"Efectivo"))</f>
        <v/>
      </c>
      <c r="G697" s="15" t="str">
        <f t="shared" si="31"/>
        <v/>
      </c>
      <c r="H697" s="12"/>
      <c r="I697" s="8" t="str">
        <f t="shared" si="32"/>
        <v/>
      </c>
    </row>
    <row r="698" spans="1:9" x14ac:dyDescent="0.25">
      <c r="A698" s="16"/>
      <c r="B698" s="15" t="str">
        <f>IF($A698="","",SUMIFS(Ventas!$F$6:$F$3005,Ventas!$A$6:$A$3005,$A698,Ventas!$J$6:$J$3005,"Efectivo"))</f>
        <v/>
      </c>
      <c r="C698" s="15" t="str">
        <f>IF($A698="","",SUMIFS(Ventas!$F$6:$F$3005,Ventas!$A$6:$A$3005,$A698,Ventas!$J$6:$J$3005,"&lt;&gt;Efectivo"))</f>
        <v/>
      </c>
      <c r="D698" s="15" t="str">
        <f t="shared" si="30"/>
        <v/>
      </c>
      <c r="E698" s="12"/>
      <c r="F698" s="15" t="str">
        <f>IF($A698="","",SUMIFS(Compras!$E$6:$E$1005,Compras!$A$6:$A$1005,$A698,Compras!$F$6:$F$1005,"Efectivo")+SUMIFS('Gastos Fijos'!$D$6:$D$1005,'Gastos Fijos'!$A$6:$A$1005,$A698,'Gastos Fijos'!$E$6:$E$1005,"Efectivo"))</f>
        <v/>
      </c>
      <c r="G698" s="15" t="str">
        <f t="shared" si="31"/>
        <v/>
      </c>
      <c r="H698" s="12"/>
      <c r="I698" s="8" t="str">
        <f t="shared" si="32"/>
        <v/>
      </c>
    </row>
    <row r="699" spans="1:9" x14ac:dyDescent="0.25">
      <c r="A699" s="16"/>
      <c r="B699" s="15" t="str">
        <f>IF($A699="","",SUMIFS(Ventas!$F$6:$F$3005,Ventas!$A$6:$A$3005,$A699,Ventas!$J$6:$J$3005,"Efectivo"))</f>
        <v/>
      </c>
      <c r="C699" s="15" t="str">
        <f>IF($A699="","",SUMIFS(Ventas!$F$6:$F$3005,Ventas!$A$6:$A$3005,$A699,Ventas!$J$6:$J$3005,"&lt;&gt;Efectivo"))</f>
        <v/>
      </c>
      <c r="D699" s="15" t="str">
        <f t="shared" si="30"/>
        <v/>
      </c>
      <c r="E699" s="12"/>
      <c r="F699" s="15" t="str">
        <f>IF($A699="","",SUMIFS(Compras!$E$6:$E$1005,Compras!$A$6:$A$1005,$A699,Compras!$F$6:$F$1005,"Efectivo")+SUMIFS('Gastos Fijos'!$D$6:$D$1005,'Gastos Fijos'!$A$6:$A$1005,$A699,'Gastos Fijos'!$E$6:$E$1005,"Efectivo"))</f>
        <v/>
      </c>
      <c r="G699" s="15" t="str">
        <f t="shared" si="31"/>
        <v/>
      </c>
      <c r="H699" s="12"/>
      <c r="I699" s="8" t="str">
        <f t="shared" si="32"/>
        <v/>
      </c>
    </row>
    <row r="700" spans="1:9" x14ac:dyDescent="0.25">
      <c r="A700" s="16"/>
      <c r="B700" s="15" t="str">
        <f>IF($A700="","",SUMIFS(Ventas!$F$6:$F$3005,Ventas!$A$6:$A$3005,$A700,Ventas!$J$6:$J$3005,"Efectivo"))</f>
        <v/>
      </c>
      <c r="C700" s="15" t="str">
        <f>IF($A700="","",SUMIFS(Ventas!$F$6:$F$3005,Ventas!$A$6:$A$3005,$A700,Ventas!$J$6:$J$3005,"&lt;&gt;Efectivo"))</f>
        <v/>
      </c>
      <c r="D700" s="15" t="str">
        <f t="shared" si="30"/>
        <v/>
      </c>
      <c r="E700" s="12"/>
      <c r="F700" s="15" t="str">
        <f>IF($A700="","",SUMIFS(Compras!$E$6:$E$1005,Compras!$A$6:$A$1005,$A700,Compras!$F$6:$F$1005,"Efectivo")+SUMIFS('Gastos Fijos'!$D$6:$D$1005,'Gastos Fijos'!$A$6:$A$1005,$A700,'Gastos Fijos'!$E$6:$E$1005,"Efectivo"))</f>
        <v/>
      </c>
      <c r="G700" s="15" t="str">
        <f t="shared" si="31"/>
        <v/>
      </c>
      <c r="H700" s="12"/>
      <c r="I700" s="8" t="str">
        <f t="shared" si="32"/>
        <v/>
      </c>
    </row>
    <row r="701" spans="1:9" x14ac:dyDescent="0.25">
      <c r="A701" s="16"/>
      <c r="B701" s="15" t="str">
        <f>IF($A701="","",SUMIFS(Ventas!$F$6:$F$3005,Ventas!$A$6:$A$3005,$A701,Ventas!$J$6:$J$3005,"Efectivo"))</f>
        <v/>
      </c>
      <c r="C701" s="15" t="str">
        <f>IF($A701="","",SUMIFS(Ventas!$F$6:$F$3005,Ventas!$A$6:$A$3005,$A701,Ventas!$J$6:$J$3005,"&lt;&gt;Efectivo"))</f>
        <v/>
      </c>
      <c r="D701" s="15" t="str">
        <f t="shared" si="30"/>
        <v/>
      </c>
      <c r="E701" s="12"/>
      <c r="F701" s="15" t="str">
        <f>IF($A701="","",SUMIFS(Compras!$E$6:$E$1005,Compras!$A$6:$A$1005,$A701,Compras!$F$6:$F$1005,"Efectivo")+SUMIFS('Gastos Fijos'!$D$6:$D$1005,'Gastos Fijos'!$A$6:$A$1005,$A701,'Gastos Fijos'!$E$6:$E$1005,"Efectivo"))</f>
        <v/>
      </c>
      <c r="G701" s="15" t="str">
        <f t="shared" si="31"/>
        <v/>
      </c>
      <c r="H701" s="12"/>
      <c r="I701" s="8" t="str">
        <f t="shared" si="32"/>
        <v/>
      </c>
    </row>
    <row r="702" spans="1:9" x14ac:dyDescent="0.25">
      <c r="A702" s="16"/>
      <c r="B702" s="15" t="str">
        <f>IF($A702="","",SUMIFS(Ventas!$F$6:$F$3005,Ventas!$A$6:$A$3005,$A702,Ventas!$J$6:$J$3005,"Efectivo"))</f>
        <v/>
      </c>
      <c r="C702" s="15" t="str">
        <f>IF($A702="","",SUMIFS(Ventas!$F$6:$F$3005,Ventas!$A$6:$A$3005,$A702,Ventas!$J$6:$J$3005,"&lt;&gt;Efectivo"))</f>
        <v/>
      </c>
      <c r="D702" s="15" t="str">
        <f t="shared" si="30"/>
        <v/>
      </c>
      <c r="E702" s="12"/>
      <c r="F702" s="15" t="str">
        <f>IF($A702="","",SUMIFS(Compras!$E$6:$E$1005,Compras!$A$6:$A$1005,$A702,Compras!$F$6:$F$1005,"Efectivo")+SUMIFS('Gastos Fijos'!$D$6:$D$1005,'Gastos Fijos'!$A$6:$A$1005,$A702,'Gastos Fijos'!$E$6:$E$1005,"Efectivo"))</f>
        <v/>
      </c>
      <c r="G702" s="15" t="str">
        <f t="shared" si="31"/>
        <v/>
      </c>
      <c r="H702" s="12"/>
      <c r="I702" s="8" t="str">
        <f t="shared" si="32"/>
        <v/>
      </c>
    </row>
    <row r="703" spans="1:9" x14ac:dyDescent="0.25">
      <c r="A703" s="16"/>
      <c r="B703" s="15" t="str">
        <f>IF($A703="","",SUMIFS(Ventas!$F$6:$F$3005,Ventas!$A$6:$A$3005,$A703,Ventas!$J$6:$J$3005,"Efectivo"))</f>
        <v/>
      </c>
      <c r="C703" s="15" t="str">
        <f>IF($A703="","",SUMIFS(Ventas!$F$6:$F$3005,Ventas!$A$6:$A$3005,$A703,Ventas!$J$6:$J$3005,"&lt;&gt;Efectivo"))</f>
        <v/>
      </c>
      <c r="D703" s="15" t="str">
        <f t="shared" si="30"/>
        <v/>
      </c>
      <c r="E703" s="12"/>
      <c r="F703" s="15" t="str">
        <f>IF($A703="","",SUMIFS(Compras!$E$6:$E$1005,Compras!$A$6:$A$1005,$A703,Compras!$F$6:$F$1005,"Efectivo")+SUMIFS('Gastos Fijos'!$D$6:$D$1005,'Gastos Fijos'!$A$6:$A$1005,$A703,'Gastos Fijos'!$E$6:$E$1005,"Efectivo"))</f>
        <v/>
      </c>
      <c r="G703" s="15" t="str">
        <f t="shared" si="31"/>
        <v/>
      </c>
      <c r="H703" s="12"/>
      <c r="I703" s="8" t="str">
        <f t="shared" si="32"/>
        <v/>
      </c>
    </row>
    <row r="704" spans="1:9" x14ac:dyDescent="0.25">
      <c r="A704" s="16"/>
      <c r="B704" s="15" t="str">
        <f>IF($A704="","",SUMIFS(Ventas!$F$6:$F$3005,Ventas!$A$6:$A$3005,$A704,Ventas!$J$6:$J$3005,"Efectivo"))</f>
        <v/>
      </c>
      <c r="C704" s="15" t="str">
        <f>IF($A704="","",SUMIFS(Ventas!$F$6:$F$3005,Ventas!$A$6:$A$3005,$A704,Ventas!$J$6:$J$3005,"&lt;&gt;Efectivo"))</f>
        <v/>
      </c>
      <c r="D704" s="15" t="str">
        <f t="shared" si="30"/>
        <v/>
      </c>
      <c r="E704" s="12"/>
      <c r="F704" s="15" t="str">
        <f>IF($A704="","",SUMIFS(Compras!$E$6:$E$1005,Compras!$A$6:$A$1005,$A704,Compras!$F$6:$F$1005,"Efectivo")+SUMIFS('Gastos Fijos'!$D$6:$D$1005,'Gastos Fijos'!$A$6:$A$1005,$A704,'Gastos Fijos'!$E$6:$E$1005,"Efectivo"))</f>
        <v/>
      </c>
      <c r="G704" s="15" t="str">
        <f t="shared" si="31"/>
        <v/>
      </c>
      <c r="H704" s="12"/>
      <c r="I704" s="8" t="str">
        <f t="shared" si="32"/>
        <v/>
      </c>
    </row>
    <row r="705" spans="1:9" x14ac:dyDescent="0.25">
      <c r="A705" s="16"/>
      <c r="B705" s="15" t="str">
        <f>IF($A705="","",SUMIFS(Ventas!$F$6:$F$3005,Ventas!$A$6:$A$3005,$A705,Ventas!$J$6:$J$3005,"Efectivo"))</f>
        <v/>
      </c>
      <c r="C705" s="15" t="str">
        <f>IF($A705="","",SUMIFS(Ventas!$F$6:$F$3005,Ventas!$A$6:$A$3005,$A705,Ventas!$J$6:$J$3005,"&lt;&gt;Efectivo"))</f>
        <v/>
      </c>
      <c r="D705" s="15" t="str">
        <f t="shared" si="30"/>
        <v/>
      </c>
      <c r="E705" s="12"/>
      <c r="F705" s="15" t="str">
        <f>IF($A705="","",SUMIFS(Compras!$E$6:$E$1005,Compras!$A$6:$A$1005,$A705,Compras!$F$6:$F$1005,"Efectivo")+SUMIFS('Gastos Fijos'!$D$6:$D$1005,'Gastos Fijos'!$A$6:$A$1005,$A705,'Gastos Fijos'!$E$6:$E$1005,"Efectivo"))</f>
        <v/>
      </c>
      <c r="G705" s="15" t="str">
        <f t="shared" si="31"/>
        <v/>
      </c>
      <c r="H705" s="12"/>
      <c r="I705" s="8" t="str">
        <f t="shared" si="32"/>
        <v/>
      </c>
    </row>
    <row r="706" spans="1:9" x14ac:dyDescent="0.25">
      <c r="A706" s="16"/>
      <c r="B706" s="15" t="str">
        <f>IF($A706="","",SUMIFS(Ventas!$F$6:$F$3005,Ventas!$A$6:$A$3005,$A706,Ventas!$J$6:$J$3005,"Efectivo"))</f>
        <v/>
      </c>
      <c r="C706" s="15" t="str">
        <f>IF($A706="","",SUMIFS(Ventas!$F$6:$F$3005,Ventas!$A$6:$A$3005,$A706,Ventas!$J$6:$J$3005,"&lt;&gt;Efectivo"))</f>
        <v/>
      </c>
      <c r="D706" s="15" t="str">
        <f t="shared" si="30"/>
        <v/>
      </c>
      <c r="E706" s="12"/>
      <c r="F706" s="15" t="str">
        <f>IF($A706="","",SUMIFS(Compras!$E$6:$E$1005,Compras!$A$6:$A$1005,$A706,Compras!$F$6:$F$1005,"Efectivo")+SUMIFS('Gastos Fijos'!$D$6:$D$1005,'Gastos Fijos'!$A$6:$A$1005,$A706,'Gastos Fijos'!$E$6:$E$1005,"Efectivo"))</f>
        <v/>
      </c>
      <c r="G706" s="15" t="str">
        <f t="shared" si="31"/>
        <v/>
      </c>
      <c r="H706" s="12"/>
      <c r="I706" s="8" t="str">
        <f t="shared" si="32"/>
        <v/>
      </c>
    </row>
    <row r="707" spans="1:9" x14ac:dyDescent="0.25">
      <c r="A707" s="16"/>
      <c r="B707" s="15" t="str">
        <f>IF($A707="","",SUMIFS(Ventas!$F$6:$F$3005,Ventas!$A$6:$A$3005,$A707,Ventas!$J$6:$J$3005,"Efectivo"))</f>
        <v/>
      </c>
      <c r="C707" s="15" t="str">
        <f>IF($A707="","",SUMIFS(Ventas!$F$6:$F$3005,Ventas!$A$6:$A$3005,$A707,Ventas!$J$6:$J$3005,"&lt;&gt;Efectivo"))</f>
        <v/>
      </c>
      <c r="D707" s="15" t="str">
        <f t="shared" si="30"/>
        <v/>
      </c>
      <c r="E707" s="12"/>
      <c r="F707" s="15" t="str">
        <f>IF($A707="","",SUMIFS(Compras!$E$6:$E$1005,Compras!$A$6:$A$1005,$A707,Compras!$F$6:$F$1005,"Efectivo")+SUMIFS('Gastos Fijos'!$D$6:$D$1005,'Gastos Fijos'!$A$6:$A$1005,$A707,'Gastos Fijos'!$E$6:$E$1005,"Efectivo"))</f>
        <v/>
      </c>
      <c r="G707" s="15" t="str">
        <f t="shared" si="31"/>
        <v/>
      </c>
      <c r="H707" s="12"/>
      <c r="I707" s="8" t="str">
        <f t="shared" si="32"/>
        <v/>
      </c>
    </row>
    <row r="708" spans="1:9" x14ac:dyDescent="0.25">
      <c r="A708" s="16"/>
      <c r="B708" s="15" t="str">
        <f>IF($A708="","",SUMIFS(Ventas!$F$6:$F$3005,Ventas!$A$6:$A$3005,$A708,Ventas!$J$6:$J$3005,"Efectivo"))</f>
        <v/>
      </c>
      <c r="C708" s="15" t="str">
        <f>IF($A708="","",SUMIFS(Ventas!$F$6:$F$3005,Ventas!$A$6:$A$3005,$A708,Ventas!$J$6:$J$3005,"&lt;&gt;Efectivo"))</f>
        <v/>
      </c>
      <c r="D708" s="15" t="str">
        <f t="shared" si="30"/>
        <v/>
      </c>
      <c r="E708" s="12"/>
      <c r="F708" s="15" t="str">
        <f>IF($A708="","",SUMIFS(Compras!$E$6:$E$1005,Compras!$A$6:$A$1005,$A708,Compras!$F$6:$F$1005,"Efectivo")+SUMIFS('Gastos Fijos'!$D$6:$D$1005,'Gastos Fijos'!$A$6:$A$1005,$A708,'Gastos Fijos'!$E$6:$E$1005,"Efectivo"))</f>
        <v/>
      </c>
      <c r="G708" s="15" t="str">
        <f t="shared" si="31"/>
        <v/>
      </c>
      <c r="H708" s="12"/>
      <c r="I708" s="8" t="str">
        <f t="shared" si="32"/>
        <v/>
      </c>
    </row>
    <row r="709" spans="1:9" x14ac:dyDescent="0.25">
      <c r="A709" s="16"/>
      <c r="B709" s="15" t="str">
        <f>IF($A709="","",SUMIFS(Ventas!$F$6:$F$3005,Ventas!$A$6:$A$3005,$A709,Ventas!$J$6:$J$3005,"Efectivo"))</f>
        <v/>
      </c>
      <c r="C709" s="15" t="str">
        <f>IF($A709="","",SUMIFS(Ventas!$F$6:$F$3005,Ventas!$A$6:$A$3005,$A709,Ventas!$J$6:$J$3005,"&lt;&gt;Efectivo"))</f>
        <v/>
      </c>
      <c r="D709" s="15" t="str">
        <f t="shared" si="30"/>
        <v/>
      </c>
      <c r="E709" s="12"/>
      <c r="F709" s="15" t="str">
        <f>IF($A709="","",SUMIFS(Compras!$E$6:$E$1005,Compras!$A$6:$A$1005,$A709,Compras!$F$6:$F$1005,"Efectivo")+SUMIFS('Gastos Fijos'!$D$6:$D$1005,'Gastos Fijos'!$A$6:$A$1005,$A709,'Gastos Fijos'!$E$6:$E$1005,"Efectivo"))</f>
        <v/>
      </c>
      <c r="G709" s="15" t="str">
        <f t="shared" si="31"/>
        <v/>
      </c>
      <c r="H709" s="12"/>
      <c r="I709" s="8" t="str">
        <f t="shared" si="32"/>
        <v/>
      </c>
    </row>
    <row r="710" spans="1:9" x14ac:dyDescent="0.25">
      <c r="A710" s="16"/>
      <c r="B710" s="15" t="str">
        <f>IF($A710="","",SUMIFS(Ventas!$F$6:$F$3005,Ventas!$A$6:$A$3005,$A710,Ventas!$J$6:$J$3005,"Efectivo"))</f>
        <v/>
      </c>
      <c r="C710" s="15" t="str">
        <f>IF($A710="","",SUMIFS(Ventas!$F$6:$F$3005,Ventas!$A$6:$A$3005,$A710,Ventas!$J$6:$J$3005,"&lt;&gt;Efectivo"))</f>
        <v/>
      </c>
      <c r="D710" s="15" t="str">
        <f t="shared" ref="D710:D773" si="33">IF($A710="","",$B710+$C710)</f>
        <v/>
      </c>
      <c r="E710" s="12"/>
      <c r="F710" s="15" t="str">
        <f>IF($A710="","",SUMIFS(Compras!$E$6:$E$1005,Compras!$A$6:$A$1005,$A710,Compras!$F$6:$F$1005,"Efectivo")+SUMIFS('Gastos Fijos'!$D$6:$D$1005,'Gastos Fijos'!$A$6:$A$1005,$A710,'Gastos Fijos'!$E$6:$E$1005,"Efectivo"))</f>
        <v/>
      </c>
      <c r="G710" s="15" t="str">
        <f t="shared" ref="G710:G773" si="34">IF($A710="","",$E710+$B710-$F710)</f>
        <v/>
      </c>
      <c r="H710" s="12"/>
      <c r="I710" s="8" t="str">
        <f t="shared" ref="I710:I773" si="35">IF(OR($A710="",$H710=""),"",$H710-$G710)</f>
        <v/>
      </c>
    </row>
    <row r="711" spans="1:9" x14ac:dyDescent="0.25">
      <c r="A711" s="16"/>
      <c r="B711" s="15" t="str">
        <f>IF($A711="","",SUMIFS(Ventas!$F$6:$F$3005,Ventas!$A$6:$A$3005,$A711,Ventas!$J$6:$J$3005,"Efectivo"))</f>
        <v/>
      </c>
      <c r="C711" s="15" t="str">
        <f>IF($A711="","",SUMIFS(Ventas!$F$6:$F$3005,Ventas!$A$6:$A$3005,$A711,Ventas!$J$6:$J$3005,"&lt;&gt;Efectivo"))</f>
        <v/>
      </c>
      <c r="D711" s="15" t="str">
        <f t="shared" si="33"/>
        <v/>
      </c>
      <c r="E711" s="12"/>
      <c r="F711" s="15" t="str">
        <f>IF($A711="","",SUMIFS(Compras!$E$6:$E$1005,Compras!$A$6:$A$1005,$A711,Compras!$F$6:$F$1005,"Efectivo")+SUMIFS('Gastos Fijos'!$D$6:$D$1005,'Gastos Fijos'!$A$6:$A$1005,$A711,'Gastos Fijos'!$E$6:$E$1005,"Efectivo"))</f>
        <v/>
      </c>
      <c r="G711" s="15" t="str">
        <f t="shared" si="34"/>
        <v/>
      </c>
      <c r="H711" s="12"/>
      <c r="I711" s="8" t="str">
        <f t="shared" si="35"/>
        <v/>
      </c>
    </row>
    <row r="712" spans="1:9" x14ac:dyDescent="0.25">
      <c r="A712" s="16"/>
      <c r="B712" s="15" t="str">
        <f>IF($A712="","",SUMIFS(Ventas!$F$6:$F$3005,Ventas!$A$6:$A$3005,$A712,Ventas!$J$6:$J$3005,"Efectivo"))</f>
        <v/>
      </c>
      <c r="C712" s="15" t="str">
        <f>IF($A712="","",SUMIFS(Ventas!$F$6:$F$3005,Ventas!$A$6:$A$3005,$A712,Ventas!$J$6:$J$3005,"&lt;&gt;Efectivo"))</f>
        <v/>
      </c>
      <c r="D712" s="15" t="str">
        <f t="shared" si="33"/>
        <v/>
      </c>
      <c r="E712" s="12"/>
      <c r="F712" s="15" t="str">
        <f>IF($A712="","",SUMIFS(Compras!$E$6:$E$1005,Compras!$A$6:$A$1005,$A712,Compras!$F$6:$F$1005,"Efectivo")+SUMIFS('Gastos Fijos'!$D$6:$D$1005,'Gastos Fijos'!$A$6:$A$1005,$A712,'Gastos Fijos'!$E$6:$E$1005,"Efectivo"))</f>
        <v/>
      </c>
      <c r="G712" s="15" t="str">
        <f t="shared" si="34"/>
        <v/>
      </c>
      <c r="H712" s="12"/>
      <c r="I712" s="8" t="str">
        <f t="shared" si="35"/>
        <v/>
      </c>
    </row>
    <row r="713" spans="1:9" x14ac:dyDescent="0.25">
      <c r="A713" s="16"/>
      <c r="B713" s="15" t="str">
        <f>IF($A713="","",SUMIFS(Ventas!$F$6:$F$3005,Ventas!$A$6:$A$3005,$A713,Ventas!$J$6:$J$3005,"Efectivo"))</f>
        <v/>
      </c>
      <c r="C713" s="15" t="str">
        <f>IF($A713="","",SUMIFS(Ventas!$F$6:$F$3005,Ventas!$A$6:$A$3005,$A713,Ventas!$J$6:$J$3005,"&lt;&gt;Efectivo"))</f>
        <v/>
      </c>
      <c r="D713" s="15" t="str">
        <f t="shared" si="33"/>
        <v/>
      </c>
      <c r="E713" s="12"/>
      <c r="F713" s="15" t="str">
        <f>IF($A713="","",SUMIFS(Compras!$E$6:$E$1005,Compras!$A$6:$A$1005,$A713,Compras!$F$6:$F$1005,"Efectivo")+SUMIFS('Gastos Fijos'!$D$6:$D$1005,'Gastos Fijos'!$A$6:$A$1005,$A713,'Gastos Fijos'!$E$6:$E$1005,"Efectivo"))</f>
        <v/>
      </c>
      <c r="G713" s="15" t="str">
        <f t="shared" si="34"/>
        <v/>
      </c>
      <c r="H713" s="12"/>
      <c r="I713" s="8" t="str">
        <f t="shared" si="35"/>
        <v/>
      </c>
    </row>
    <row r="714" spans="1:9" x14ac:dyDescent="0.25">
      <c r="A714" s="16"/>
      <c r="B714" s="15" t="str">
        <f>IF($A714="","",SUMIFS(Ventas!$F$6:$F$3005,Ventas!$A$6:$A$3005,$A714,Ventas!$J$6:$J$3005,"Efectivo"))</f>
        <v/>
      </c>
      <c r="C714" s="15" t="str">
        <f>IF($A714="","",SUMIFS(Ventas!$F$6:$F$3005,Ventas!$A$6:$A$3005,$A714,Ventas!$J$6:$J$3005,"&lt;&gt;Efectivo"))</f>
        <v/>
      </c>
      <c r="D714" s="15" t="str">
        <f t="shared" si="33"/>
        <v/>
      </c>
      <c r="E714" s="12"/>
      <c r="F714" s="15" t="str">
        <f>IF($A714="","",SUMIFS(Compras!$E$6:$E$1005,Compras!$A$6:$A$1005,$A714,Compras!$F$6:$F$1005,"Efectivo")+SUMIFS('Gastos Fijos'!$D$6:$D$1005,'Gastos Fijos'!$A$6:$A$1005,$A714,'Gastos Fijos'!$E$6:$E$1005,"Efectivo"))</f>
        <v/>
      </c>
      <c r="G714" s="15" t="str">
        <f t="shared" si="34"/>
        <v/>
      </c>
      <c r="H714" s="12"/>
      <c r="I714" s="8" t="str">
        <f t="shared" si="35"/>
        <v/>
      </c>
    </row>
    <row r="715" spans="1:9" x14ac:dyDescent="0.25">
      <c r="A715" s="16"/>
      <c r="B715" s="15" t="str">
        <f>IF($A715="","",SUMIFS(Ventas!$F$6:$F$3005,Ventas!$A$6:$A$3005,$A715,Ventas!$J$6:$J$3005,"Efectivo"))</f>
        <v/>
      </c>
      <c r="C715" s="15" t="str">
        <f>IF($A715="","",SUMIFS(Ventas!$F$6:$F$3005,Ventas!$A$6:$A$3005,$A715,Ventas!$J$6:$J$3005,"&lt;&gt;Efectivo"))</f>
        <v/>
      </c>
      <c r="D715" s="15" t="str">
        <f t="shared" si="33"/>
        <v/>
      </c>
      <c r="E715" s="12"/>
      <c r="F715" s="15" t="str">
        <f>IF($A715="","",SUMIFS(Compras!$E$6:$E$1005,Compras!$A$6:$A$1005,$A715,Compras!$F$6:$F$1005,"Efectivo")+SUMIFS('Gastos Fijos'!$D$6:$D$1005,'Gastos Fijos'!$A$6:$A$1005,$A715,'Gastos Fijos'!$E$6:$E$1005,"Efectivo"))</f>
        <v/>
      </c>
      <c r="G715" s="15" t="str">
        <f t="shared" si="34"/>
        <v/>
      </c>
      <c r="H715" s="12"/>
      <c r="I715" s="8" t="str">
        <f t="shared" si="35"/>
        <v/>
      </c>
    </row>
    <row r="716" spans="1:9" x14ac:dyDescent="0.25">
      <c r="A716" s="16"/>
      <c r="B716" s="15" t="str">
        <f>IF($A716="","",SUMIFS(Ventas!$F$6:$F$3005,Ventas!$A$6:$A$3005,$A716,Ventas!$J$6:$J$3005,"Efectivo"))</f>
        <v/>
      </c>
      <c r="C716" s="15" t="str">
        <f>IF($A716="","",SUMIFS(Ventas!$F$6:$F$3005,Ventas!$A$6:$A$3005,$A716,Ventas!$J$6:$J$3005,"&lt;&gt;Efectivo"))</f>
        <v/>
      </c>
      <c r="D716" s="15" t="str">
        <f t="shared" si="33"/>
        <v/>
      </c>
      <c r="E716" s="12"/>
      <c r="F716" s="15" t="str">
        <f>IF($A716="","",SUMIFS(Compras!$E$6:$E$1005,Compras!$A$6:$A$1005,$A716,Compras!$F$6:$F$1005,"Efectivo")+SUMIFS('Gastos Fijos'!$D$6:$D$1005,'Gastos Fijos'!$A$6:$A$1005,$A716,'Gastos Fijos'!$E$6:$E$1005,"Efectivo"))</f>
        <v/>
      </c>
      <c r="G716" s="15" t="str">
        <f t="shared" si="34"/>
        <v/>
      </c>
      <c r="H716" s="12"/>
      <c r="I716" s="8" t="str">
        <f t="shared" si="35"/>
        <v/>
      </c>
    </row>
    <row r="717" spans="1:9" x14ac:dyDescent="0.25">
      <c r="A717" s="16"/>
      <c r="B717" s="15" t="str">
        <f>IF($A717="","",SUMIFS(Ventas!$F$6:$F$3005,Ventas!$A$6:$A$3005,$A717,Ventas!$J$6:$J$3005,"Efectivo"))</f>
        <v/>
      </c>
      <c r="C717" s="15" t="str">
        <f>IF($A717="","",SUMIFS(Ventas!$F$6:$F$3005,Ventas!$A$6:$A$3005,$A717,Ventas!$J$6:$J$3005,"&lt;&gt;Efectivo"))</f>
        <v/>
      </c>
      <c r="D717" s="15" t="str">
        <f t="shared" si="33"/>
        <v/>
      </c>
      <c r="E717" s="12"/>
      <c r="F717" s="15" t="str">
        <f>IF($A717="","",SUMIFS(Compras!$E$6:$E$1005,Compras!$A$6:$A$1005,$A717,Compras!$F$6:$F$1005,"Efectivo")+SUMIFS('Gastos Fijos'!$D$6:$D$1005,'Gastos Fijos'!$A$6:$A$1005,$A717,'Gastos Fijos'!$E$6:$E$1005,"Efectivo"))</f>
        <v/>
      </c>
      <c r="G717" s="15" t="str">
        <f t="shared" si="34"/>
        <v/>
      </c>
      <c r="H717" s="12"/>
      <c r="I717" s="8" t="str">
        <f t="shared" si="35"/>
        <v/>
      </c>
    </row>
    <row r="718" spans="1:9" x14ac:dyDescent="0.25">
      <c r="A718" s="16"/>
      <c r="B718" s="15" t="str">
        <f>IF($A718="","",SUMIFS(Ventas!$F$6:$F$3005,Ventas!$A$6:$A$3005,$A718,Ventas!$J$6:$J$3005,"Efectivo"))</f>
        <v/>
      </c>
      <c r="C718" s="15" t="str">
        <f>IF($A718="","",SUMIFS(Ventas!$F$6:$F$3005,Ventas!$A$6:$A$3005,$A718,Ventas!$J$6:$J$3005,"&lt;&gt;Efectivo"))</f>
        <v/>
      </c>
      <c r="D718" s="15" t="str">
        <f t="shared" si="33"/>
        <v/>
      </c>
      <c r="E718" s="12"/>
      <c r="F718" s="15" t="str">
        <f>IF($A718="","",SUMIFS(Compras!$E$6:$E$1005,Compras!$A$6:$A$1005,$A718,Compras!$F$6:$F$1005,"Efectivo")+SUMIFS('Gastos Fijos'!$D$6:$D$1005,'Gastos Fijos'!$A$6:$A$1005,$A718,'Gastos Fijos'!$E$6:$E$1005,"Efectivo"))</f>
        <v/>
      </c>
      <c r="G718" s="15" t="str">
        <f t="shared" si="34"/>
        <v/>
      </c>
      <c r="H718" s="12"/>
      <c r="I718" s="8" t="str">
        <f t="shared" si="35"/>
        <v/>
      </c>
    </row>
    <row r="719" spans="1:9" x14ac:dyDescent="0.25">
      <c r="A719" s="16"/>
      <c r="B719" s="15" t="str">
        <f>IF($A719="","",SUMIFS(Ventas!$F$6:$F$3005,Ventas!$A$6:$A$3005,$A719,Ventas!$J$6:$J$3005,"Efectivo"))</f>
        <v/>
      </c>
      <c r="C719" s="15" t="str">
        <f>IF($A719="","",SUMIFS(Ventas!$F$6:$F$3005,Ventas!$A$6:$A$3005,$A719,Ventas!$J$6:$J$3005,"&lt;&gt;Efectivo"))</f>
        <v/>
      </c>
      <c r="D719" s="15" t="str">
        <f t="shared" si="33"/>
        <v/>
      </c>
      <c r="E719" s="12"/>
      <c r="F719" s="15" t="str">
        <f>IF($A719="","",SUMIFS(Compras!$E$6:$E$1005,Compras!$A$6:$A$1005,$A719,Compras!$F$6:$F$1005,"Efectivo")+SUMIFS('Gastos Fijos'!$D$6:$D$1005,'Gastos Fijos'!$A$6:$A$1005,$A719,'Gastos Fijos'!$E$6:$E$1005,"Efectivo"))</f>
        <v/>
      </c>
      <c r="G719" s="15" t="str">
        <f t="shared" si="34"/>
        <v/>
      </c>
      <c r="H719" s="12"/>
      <c r="I719" s="8" t="str">
        <f t="shared" si="35"/>
        <v/>
      </c>
    </row>
    <row r="720" spans="1:9" x14ac:dyDescent="0.25">
      <c r="A720" s="16"/>
      <c r="B720" s="15" t="str">
        <f>IF($A720="","",SUMIFS(Ventas!$F$6:$F$3005,Ventas!$A$6:$A$3005,$A720,Ventas!$J$6:$J$3005,"Efectivo"))</f>
        <v/>
      </c>
      <c r="C720" s="15" t="str">
        <f>IF($A720="","",SUMIFS(Ventas!$F$6:$F$3005,Ventas!$A$6:$A$3005,$A720,Ventas!$J$6:$J$3005,"&lt;&gt;Efectivo"))</f>
        <v/>
      </c>
      <c r="D720" s="15" t="str">
        <f t="shared" si="33"/>
        <v/>
      </c>
      <c r="E720" s="12"/>
      <c r="F720" s="15" t="str">
        <f>IF($A720="","",SUMIFS(Compras!$E$6:$E$1005,Compras!$A$6:$A$1005,$A720,Compras!$F$6:$F$1005,"Efectivo")+SUMIFS('Gastos Fijos'!$D$6:$D$1005,'Gastos Fijos'!$A$6:$A$1005,$A720,'Gastos Fijos'!$E$6:$E$1005,"Efectivo"))</f>
        <v/>
      </c>
      <c r="G720" s="15" t="str">
        <f t="shared" si="34"/>
        <v/>
      </c>
      <c r="H720" s="12"/>
      <c r="I720" s="8" t="str">
        <f t="shared" si="35"/>
        <v/>
      </c>
    </row>
    <row r="721" spans="1:9" x14ac:dyDescent="0.25">
      <c r="A721" s="16"/>
      <c r="B721" s="15" t="str">
        <f>IF($A721="","",SUMIFS(Ventas!$F$6:$F$3005,Ventas!$A$6:$A$3005,$A721,Ventas!$J$6:$J$3005,"Efectivo"))</f>
        <v/>
      </c>
      <c r="C721" s="15" t="str">
        <f>IF($A721="","",SUMIFS(Ventas!$F$6:$F$3005,Ventas!$A$6:$A$3005,$A721,Ventas!$J$6:$J$3005,"&lt;&gt;Efectivo"))</f>
        <v/>
      </c>
      <c r="D721" s="15" t="str">
        <f t="shared" si="33"/>
        <v/>
      </c>
      <c r="E721" s="12"/>
      <c r="F721" s="15" t="str">
        <f>IF($A721="","",SUMIFS(Compras!$E$6:$E$1005,Compras!$A$6:$A$1005,$A721,Compras!$F$6:$F$1005,"Efectivo")+SUMIFS('Gastos Fijos'!$D$6:$D$1005,'Gastos Fijos'!$A$6:$A$1005,$A721,'Gastos Fijos'!$E$6:$E$1005,"Efectivo"))</f>
        <v/>
      </c>
      <c r="G721" s="15" t="str">
        <f t="shared" si="34"/>
        <v/>
      </c>
      <c r="H721" s="12"/>
      <c r="I721" s="8" t="str">
        <f t="shared" si="35"/>
        <v/>
      </c>
    </row>
    <row r="722" spans="1:9" x14ac:dyDescent="0.25">
      <c r="A722" s="16"/>
      <c r="B722" s="15" t="str">
        <f>IF($A722="","",SUMIFS(Ventas!$F$6:$F$3005,Ventas!$A$6:$A$3005,$A722,Ventas!$J$6:$J$3005,"Efectivo"))</f>
        <v/>
      </c>
      <c r="C722" s="15" t="str">
        <f>IF($A722="","",SUMIFS(Ventas!$F$6:$F$3005,Ventas!$A$6:$A$3005,$A722,Ventas!$J$6:$J$3005,"&lt;&gt;Efectivo"))</f>
        <v/>
      </c>
      <c r="D722" s="15" t="str">
        <f t="shared" si="33"/>
        <v/>
      </c>
      <c r="E722" s="12"/>
      <c r="F722" s="15" t="str">
        <f>IF($A722="","",SUMIFS(Compras!$E$6:$E$1005,Compras!$A$6:$A$1005,$A722,Compras!$F$6:$F$1005,"Efectivo")+SUMIFS('Gastos Fijos'!$D$6:$D$1005,'Gastos Fijos'!$A$6:$A$1005,$A722,'Gastos Fijos'!$E$6:$E$1005,"Efectivo"))</f>
        <v/>
      </c>
      <c r="G722" s="15" t="str">
        <f t="shared" si="34"/>
        <v/>
      </c>
      <c r="H722" s="12"/>
      <c r="I722" s="8" t="str">
        <f t="shared" si="35"/>
        <v/>
      </c>
    </row>
    <row r="723" spans="1:9" x14ac:dyDescent="0.25">
      <c r="A723" s="16"/>
      <c r="B723" s="15" t="str">
        <f>IF($A723="","",SUMIFS(Ventas!$F$6:$F$3005,Ventas!$A$6:$A$3005,$A723,Ventas!$J$6:$J$3005,"Efectivo"))</f>
        <v/>
      </c>
      <c r="C723" s="15" t="str">
        <f>IF($A723="","",SUMIFS(Ventas!$F$6:$F$3005,Ventas!$A$6:$A$3005,$A723,Ventas!$J$6:$J$3005,"&lt;&gt;Efectivo"))</f>
        <v/>
      </c>
      <c r="D723" s="15" t="str">
        <f t="shared" si="33"/>
        <v/>
      </c>
      <c r="E723" s="12"/>
      <c r="F723" s="15" t="str">
        <f>IF($A723="","",SUMIFS(Compras!$E$6:$E$1005,Compras!$A$6:$A$1005,$A723,Compras!$F$6:$F$1005,"Efectivo")+SUMIFS('Gastos Fijos'!$D$6:$D$1005,'Gastos Fijos'!$A$6:$A$1005,$A723,'Gastos Fijos'!$E$6:$E$1005,"Efectivo"))</f>
        <v/>
      </c>
      <c r="G723" s="15" t="str">
        <f t="shared" si="34"/>
        <v/>
      </c>
      <c r="H723" s="12"/>
      <c r="I723" s="8" t="str">
        <f t="shared" si="35"/>
        <v/>
      </c>
    </row>
    <row r="724" spans="1:9" x14ac:dyDescent="0.25">
      <c r="A724" s="16"/>
      <c r="B724" s="15" t="str">
        <f>IF($A724="","",SUMIFS(Ventas!$F$6:$F$3005,Ventas!$A$6:$A$3005,$A724,Ventas!$J$6:$J$3005,"Efectivo"))</f>
        <v/>
      </c>
      <c r="C724" s="15" t="str">
        <f>IF($A724="","",SUMIFS(Ventas!$F$6:$F$3005,Ventas!$A$6:$A$3005,$A724,Ventas!$J$6:$J$3005,"&lt;&gt;Efectivo"))</f>
        <v/>
      </c>
      <c r="D724" s="15" t="str">
        <f t="shared" si="33"/>
        <v/>
      </c>
      <c r="E724" s="12"/>
      <c r="F724" s="15" t="str">
        <f>IF($A724="","",SUMIFS(Compras!$E$6:$E$1005,Compras!$A$6:$A$1005,$A724,Compras!$F$6:$F$1005,"Efectivo")+SUMIFS('Gastos Fijos'!$D$6:$D$1005,'Gastos Fijos'!$A$6:$A$1005,$A724,'Gastos Fijos'!$E$6:$E$1005,"Efectivo"))</f>
        <v/>
      </c>
      <c r="G724" s="15" t="str">
        <f t="shared" si="34"/>
        <v/>
      </c>
      <c r="H724" s="12"/>
      <c r="I724" s="8" t="str">
        <f t="shared" si="35"/>
        <v/>
      </c>
    </row>
    <row r="725" spans="1:9" x14ac:dyDescent="0.25">
      <c r="A725" s="16"/>
      <c r="B725" s="15" t="str">
        <f>IF($A725="","",SUMIFS(Ventas!$F$6:$F$3005,Ventas!$A$6:$A$3005,$A725,Ventas!$J$6:$J$3005,"Efectivo"))</f>
        <v/>
      </c>
      <c r="C725" s="15" t="str">
        <f>IF($A725="","",SUMIFS(Ventas!$F$6:$F$3005,Ventas!$A$6:$A$3005,$A725,Ventas!$J$6:$J$3005,"&lt;&gt;Efectivo"))</f>
        <v/>
      </c>
      <c r="D725" s="15" t="str">
        <f t="shared" si="33"/>
        <v/>
      </c>
      <c r="E725" s="12"/>
      <c r="F725" s="15" t="str">
        <f>IF($A725="","",SUMIFS(Compras!$E$6:$E$1005,Compras!$A$6:$A$1005,$A725,Compras!$F$6:$F$1005,"Efectivo")+SUMIFS('Gastos Fijos'!$D$6:$D$1005,'Gastos Fijos'!$A$6:$A$1005,$A725,'Gastos Fijos'!$E$6:$E$1005,"Efectivo"))</f>
        <v/>
      </c>
      <c r="G725" s="15" t="str">
        <f t="shared" si="34"/>
        <v/>
      </c>
      <c r="H725" s="12"/>
      <c r="I725" s="8" t="str">
        <f t="shared" si="35"/>
        <v/>
      </c>
    </row>
    <row r="726" spans="1:9" x14ac:dyDescent="0.25">
      <c r="A726" s="16"/>
      <c r="B726" s="15" t="str">
        <f>IF($A726="","",SUMIFS(Ventas!$F$6:$F$3005,Ventas!$A$6:$A$3005,$A726,Ventas!$J$6:$J$3005,"Efectivo"))</f>
        <v/>
      </c>
      <c r="C726" s="15" t="str">
        <f>IF($A726="","",SUMIFS(Ventas!$F$6:$F$3005,Ventas!$A$6:$A$3005,$A726,Ventas!$J$6:$J$3005,"&lt;&gt;Efectivo"))</f>
        <v/>
      </c>
      <c r="D726" s="15" t="str">
        <f t="shared" si="33"/>
        <v/>
      </c>
      <c r="E726" s="12"/>
      <c r="F726" s="15" t="str">
        <f>IF($A726="","",SUMIFS(Compras!$E$6:$E$1005,Compras!$A$6:$A$1005,$A726,Compras!$F$6:$F$1005,"Efectivo")+SUMIFS('Gastos Fijos'!$D$6:$D$1005,'Gastos Fijos'!$A$6:$A$1005,$A726,'Gastos Fijos'!$E$6:$E$1005,"Efectivo"))</f>
        <v/>
      </c>
      <c r="G726" s="15" t="str">
        <f t="shared" si="34"/>
        <v/>
      </c>
      <c r="H726" s="12"/>
      <c r="I726" s="8" t="str">
        <f t="shared" si="35"/>
        <v/>
      </c>
    </row>
    <row r="727" spans="1:9" x14ac:dyDescent="0.25">
      <c r="A727" s="16"/>
      <c r="B727" s="15" t="str">
        <f>IF($A727="","",SUMIFS(Ventas!$F$6:$F$3005,Ventas!$A$6:$A$3005,$A727,Ventas!$J$6:$J$3005,"Efectivo"))</f>
        <v/>
      </c>
      <c r="C727" s="15" t="str">
        <f>IF($A727="","",SUMIFS(Ventas!$F$6:$F$3005,Ventas!$A$6:$A$3005,$A727,Ventas!$J$6:$J$3005,"&lt;&gt;Efectivo"))</f>
        <v/>
      </c>
      <c r="D727" s="15" t="str">
        <f t="shared" si="33"/>
        <v/>
      </c>
      <c r="E727" s="12"/>
      <c r="F727" s="15" t="str">
        <f>IF($A727="","",SUMIFS(Compras!$E$6:$E$1005,Compras!$A$6:$A$1005,$A727,Compras!$F$6:$F$1005,"Efectivo")+SUMIFS('Gastos Fijos'!$D$6:$D$1005,'Gastos Fijos'!$A$6:$A$1005,$A727,'Gastos Fijos'!$E$6:$E$1005,"Efectivo"))</f>
        <v/>
      </c>
      <c r="G727" s="15" t="str">
        <f t="shared" si="34"/>
        <v/>
      </c>
      <c r="H727" s="12"/>
      <c r="I727" s="8" t="str">
        <f t="shared" si="35"/>
        <v/>
      </c>
    </row>
    <row r="728" spans="1:9" x14ac:dyDescent="0.25">
      <c r="A728" s="16"/>
      <c r="B728" s="15" t="str">
        <f>IF($A728="","",SUMIFS(Ventas!$F$6:$F$3005,Ventas!$A$6:$A$3005,$A728,Ventas!$J$6:$J$3005,"Efectivo"))</f>
        <v/>
      </c>
      <c r="C728" s="15" t="str">
        <f>IF($A728="","",SUMIFS(Ventas!$F$6:$F$3005,Ventas!$A$6:$A$3005,$A728,Ventas!$J$6:$J$3005,"&lt;&gt;Efectivo"))</f>
        <v/>
      </c>
      <c r="D728" s="15" t="str">
        <f t="shared" si="33"/>
        <v/>
      </c>
      <c r="E728" s="12"/>
      <c r="F728" s="15" t="str">
        <f>IF($A728="","",SUMIFS(Compras!$E$6:$E$1005,Compras!$A$6:$A$1005,$A728,Compras!$F$6:$F$1005,"Efectivo")+SUMIFS('Gastos Fijos'!$D$6:$D$1005,'Gastos Fijos'!$A$6:$A$1005,$A728,'Gastos Fijos'!$E$6:$E$1005,"Efectivo"))</f>
        <v/>
      </c>
      <c r="G728" s="15" t="str">
        <f t="shared" si="34"/>
        <v/>
      </c>
      <c r="H728" s="12"/>
      <c r="I728" s="8" t="str">
        <f t="shared" si="35"/>
        <v/>
      </c>
    </row>
    <row r="729" spans="1:9" x14ac:dyDescent="0.25">
      <c r="A729" s="16"/>
      <c r="B729" s="15" t="str">
        <f>IF($A729="","",SUMIFS(Ventas!$F$6:$F$3005,Ventas!$A$6:$A$3005,$A729,Ventas!$J$6:$J$3005,"Efectivo"))</f>
        <v/>
      </c>
      <c r="C729" s="15" t="str">
        <f>IF($A729="","",SUMIFS(Ventas!$F$6:$F$3005,Ventas!$A$6:$A$3005,$A729,Ventas!$J$6:$J$3005,"&lt;&gt;Efectivo"))</f>
        <v/>
      </c>
      <c r="D729" s="15" t="str">
        <f t="shared" si="33"/>
        <v/>
      </c>
      <c r="E729" s="12"/>
      <c r="F729" s="15" t="str">
        <f>IF($A729="","",SUMIFS(Compras!$E$6:$E$1005,Compras!$A$6:$A$1005,$A729,Compras!$F$6:$F$1005,"Efectivo")+SUMIFS('Gastos Fijos'!$D$6:$D$1005,'Gastos Fijos'!$A$6:$A$1005,$A729,'Gastos Fijos'!$E$6:$E$1005,"Efectivo"))</f>
        <v/>
      </c>
      <c r="G729" s="15" t="str">
        <f t="shared" si="34"/>
        <v/>
      </c>
      <c r="H729" s="12"/>
      <c r="I729" s="8" t="str">
        <f t="shared" si="35"/>
        <v/>
      </c>
    </row>
    <row r="730" spans="1:9" x14ac:dyDescent="0.25">
      <c r="A730" s="16"/>
      <c r="B730" s="15" t="str">
        <f>IF($A730="","",SUMIFS(Ventas!$F$6:$F$3005,Ventas!$A$6:$A$3005,$A730,Ventas!$J$6:$J$3005,"Efectivo"))</f>
        <v/>
      </c>
      <c r="C730" s="15" t="str">
        <f>IF($A730="","",SUMIFS(Ventas!$F$6:$F$3005,Ventas!$A$6:$A$3005,$A730,Ventas!$J$6:$J$3005,"&lt;&gt;Efectivo"))</f>
        <v/>
      </c>
      <c r="D730" s="15" t="str">
        <f t="shared" si="33"/>
        <v/>
      </c>
      <c r="E730" s="12"/>
      <c r="F730" s="15" t="str">
        <f>IF($A730="","",SUMIFS(Compras!$E$6:$E$1005,Compras!$A$6:$A$1005,$A730,Compras!$F$6:$F$1005,"Efectivo")+SUMIFS('Gastos Fijos'!$D$6:$D$1005,'Gastos Fijos'!$A$6:$A$1005,$A730,'Gastos Fijos'!$E$6:$E$1005,"Efectivo"))</f>
        <v/>
      </c>
      <c r="G730" s="15" t="str">
        <f t="shared" si="34"/>
        <v/>
      </c>
      <c r="H730" s="12"/>
      <c r="I730" s="8" t="str">
        <f t="shared" si="35"/>
        <v/>
      </c>
    </row>
    <row r="731" spans="1:9" x14ac:dyDescent="0.25">
      <c r="A731" s="16"/>
      <c r="B731" s="15" t="str">
        <f>IF($A731="","",SUMIFS(Ventas!$F$6:$F$3005,Ventas!$A$6:$A$3005,$A731,Ventas!$J$6:$J$3005,"Efectivo"))</f>
        <v/>
      </c>
      <c r="C731" s="15" t="str">
        <f>IF($A731="","",SUMIFS(Ventas!$F$6:$F$3005,Ventas!$A$6:$A$3005,$A731,Ventas!$J$6:$J$3005,"&lt;&gt;Efectivo"))</f>
        <v/>
      </c>
      <c r="D731" s="15" t="str">
        <f t="shared" si="33"/>
        <v/>
      </c>
      <c r="E731" s="12"/>
      <c r="F731" s="15" t="str">
        <f>IF($A731="","",SUMIFS(Compras!$E$6:$E$1005,Compras!$A$6:$A$1005,$A731,Compras!$F$6:$F$1005,"Efectivo")+SUMIFS('Gastos Fijos'!$D$6:$D$1005,'Gastos Fijos'!$A$6:$A$1005,$A731,'Gastos Fijos'!$E$6:$E$1005,"Efectivo"))</f>
        <v/>
      </c>
      <c r="G731" s="15" t="str">
        <f t="shared" si="34"/>
        <v/>
      </c>
      <c r="H731" s="12"/>
      <c r="I731" s="8" t="str">
        <f t="shared" si="35"/>
        <v/>
      </c>
    </row>
    <row r="732" spans="1:9" x14ac:dyDescent="0.25">
      <c r="A732" s="16"/>
      <c r="B732" s="15" t="str">
        <f>IF($A732="","",SUMIFS(Ventas!$F$6:$F$3005,Ventas!$A$6:$A$3005,$A732,Ventas!$J$6:$J$3005,"Efectivo"))</f>
        <v/>
      </c>
      <c r="C732" s="15" t="str">
        <f>IF($A732="","",SUMIFS(Ventas!$F$6:$F$3005,Ventas!$A$6:$A$3005,$A732,Ventas!$J$6:$J$3005,"&lt;&gt;Efectivo"))</f>
        <v/>
      </c>
      <c r="D732" s="15" t="str">
        <f t="shared" si="33"/>
        <v/>
      </c>
      <c r="E732" s="12"/>
      <c r="F732" s="15" t="str">
        <f>IF($A732="","",SUMIFS(Compras!$E$6:$E$1005,Compras!$A$6:$A$1005,$A732,Compras!$F$6:$F$1005,"Efectivo")+SUMIFS('Gastos Fijos'!$D$6:$D$1005,'Gastos Fijos'!$A$6:$A$1005,$A732,'Gastos Fijos'!$E$6:$E$1005,"Efectivo"))</f>
        <v/>
      </c>
      <c r="G732" s="15" t="str">
        <f t="shared" si="34"/>
        <v/>
      </c>
      <c r="H732" s="12"/>
      <c r="I732" s="8" t="str">
        <f t="shared" si="35"/>
        <v/>
      </c>
    </row>
    <row r="733" spans="1:9" x14ac:dyDescent="0.25">
      <c r="A733" s="16"/>
      <c r="B733" s="15" t="str">
        <f>IF($A733="","",SUMIFS(Ventas!$F$6:$F$3005,Ventas!$A$6:$A$3005,$A733,Ventas!$J$6:$J$3005,"Efectivo"))</f>
        <v/>
      </c>
      <c r="C733" s="15" t="str">
        <f>IF($A733="","",SUMIFS(Ventas!$F$6:$F$3005,Ventas!$A$6:$A$3005,$A733,Ventas!$J$6:$J$3005,"&lt;&gt;Efectivo"))</f>
        <v/>
      </c>
      <c r="D733" s="15" t="str">
        <f t="shared" si="33"/>
        <v/>
      </c>
      <c r="E733" s="12"/>
      <c r="F733" s="15" t="str">
        <f>IF($A733="","",SUMIFS(Compras!$E$6:$E$1005,Compras!$A$6:$A$1005,$A733,Compras!$F$6:$F$1005,"Efectivo")+SUMIFS('Gastos Fijos'!$D$6:$D$1005,'Gastos Fijos'!$A$6:$A$1005,$A733,'Gastos Fijos'!$E$6:$E$1005,"Efectivo"))</f>
        <v/>
      </c>
      <c r="G733" s="15" t="str">
        <f t="shared" si="34"/>
        <v/>
      </c>
      <c r="H733" s="12"/>
      <c r="I733" s="8" t="str">
        <f t="shared" si="35"/>
        <v/>
      </c>
    </row>
    <row r="734" spans="1:9" x14ac:dyDescent="0.25">
      <c r="A734" s="16"/>
      <c r="B734" s="15" t="str">
        <f>IF($A734="","",SUMIFS(Ventas!$F$6:$F$3005,Ventas!$A$6:$A$3005,$A734,Ventas!$J$6:$J$3005,"Efectivo"))</f>
        <v/>
      </c>
      <c r="C734" s="15" t="str">
        <f>IF($A734="","",SUMIFS(Ventas!$F$6:$F$3005,Ventas!$A$6:$A$3005,$A734,Ventas!$J$6:$J$3005,"&lt;&gt;Efectivo"))</f>
        <v/>
      </c>
      <c r="D734" s="15" t="str">
        <f t="shared" si="33"/>
        <v/>
      </c>
      <c r="E734" s="12"/>
      <c r="F734" s="15" t="str">
        <f>IF($A734="","",SUMIFS(Compras!$E$6:$E$1005,Compras!$A$6:$A$1005,$A734,Compras!$F$6:$F$1005,"Efectivo")+SUMIFS('Gastos Fijos'!$D$6:$D$1005,'Gastos Fijos'!$A$6:$A$1005,$A734,'Gastos Fijos'!$E$6:$E$1005,"Efectivo"))</f>
        <v/>
      </c>
      <c r="G734" s="15" t="str">
        <f t="shared" si="34"/>
        <v/>
      </c>
      <c r="H734" s="12"/>
      <c r="I734" s="8" t="str">
        <f t="shared" si="35"/>
        <v/>
      </c>
    </row>
    <row r="735" spans="1:9" x14ac:dyDescent="0.25">
      <c r="A735" s="16"/>
      <c r="B735" s="15" t="str">
        <f>IF($A735="","",SUMIFS(Ventas!$F$6:$F$3005,Ventas!$A$6:$A$3005,$A735,Ventas!$J$6:$J$3005,"Efectivo"))</f>
        <v/>
      </c>
      <c r="C735" s="15" t="str">
        <f>IF($A735="","",SUMIFS(Ventas!$F$6:$F$3005,Ventas!$A$6:$A$3005,$A735,Ventas!$J$6:$J$3005,"&lt;&gt;Efectivo"))</f>
        <v/>
      </c>
      <c r="D735" s="15" t="str">
        <f t="shared" si="33"/>
        <v/>
      </c>
      <c r="E735" s="12"/>
      <c r="F735" s="15" t="str">
        <f>IF($A735="","",SUMIFS(Compras!$E$6:$E$1005,Compras!$A$6:$A$1005,$A735,Compras!$F$6:$F$1005,"Efectivo")+SUMIFS('Gastos Fijos'!$D$6:$D$1005,'Gastos Fijos'!$A$6:$A$1005,$A735,'Gastos Fijos'!$E$6:$E$1005,"Efectivo"))</f>
        <v/>
      </c>
      <c r="G735" s="15" t="str">
        <f t="shared" si="34"/>
        <v/>
      </c>
      <c r="H735" s="12"/>
      <c r="I735" s="8" t="str">
        <f t="shared" si="35"/>
        <v/>
      </c>
    </row>
    <row r="736" spans="1:9" x14ac:dyDescent="0.25">
      <c r="A736" s="16"/>
      <c r="B736" s="15" t="str">
        <f>IF($A736="","",SUMIFS(Ventas!$F$6:$F$3005,Ventas!$A$6:$A$3005,$A736,Ventas!$J$6:$J$3005,"Efectivo"))</f>
        <v/>
      </c>
      <c r="C736" s="15" t="str">
        <f>IF($A736="","",SUMIFS(Ventas!$F$6:$F$3005,Ventas!$A$6:$A$3005,$A736,Ventas!$J$6:$J$3005,"&lt;&gt;Efectivo"))</f>
        <v/>
      </c>
      <c r="D736" s="15" t="str">
        <f t="shared" si="33"/>
        <v/>
      </c>
      <c r="E736" s="12"/>
      <c r="F736" s="15" t="str">
        <f>IF($A736="","",SUMIFS(Compras!$E$6:$E$1005,Compras!$A$6:$A$1005,$A736,Compras!$F$6:$F$1005,"Efectivo")+SUMIFS('Gastos Fijos'!$D$6:$D$1005,'Gastos Fijos'!$A$6:$A$1005,$A736,'Gastos Fijos'!$E$6:$E$1005,"Efectivo"))</f>
        <v/>
      </c>
      <c r="G736" s="15" t="str">
        <f t="shared" si="34"/>
        <v/>
      </c>
      <c r="H736" s="12"/>
      <c r="I736" s="8" t="str">
        <f t="shared" si="35"/>
        <v/>
      </c>
    </row>
    <row r="737" spans="1:9" x14ac:dyDescent="0.25">
      <c r="A737" s="16"/>
      <c r="B737" s="15" t="str">
        <f>IF($A737="","",SUMIFS(Ventas!$F$6:$F$3005,Ventas!$A$6:$A$3005,$A737,Ventas!$J$6:$J$3005,"Efectivo"))</f>
        <v/>
      </c>
      <c r="C737" s="15" t="str">
        <f>IF($A737="","",SUMIFS(Ventas!$F$6:$F$3005,Ventas!$A$6:$A$3005,$A737,Ventas!$J$6:$J$3005,"&lt;&gt;Efectivo"))</f>
        <v/>
      </c>
      <c r="D737" s="15" t="str">
        <f t="shared" si="33"/>
        <v/>
      </c>
      <c r="E737" s="12"/>
      <c r="F737" s="15" t="str">
        <f>IF($A737="","",SUMIFS(Compras!$E$6:$E$1005,Compras!$A$6:$A$1005,$A737,Compras!$F$6:$F$1005,"Efectivo")+SUMIFS('Gastos Fijos'!$D$6:$D$1005,'Gastos Fijos'!$A$6:$A$1005,$A737,'Gastos Fijos'!$E$6:$E$1005,"Efectivo"))</f>
        <v/>
      </c>
      <c r="G737" s="15" t="str">
        <f t="shared" si="34"/>
        <v/>
      </c>
      <c r="H737" s="12"/>
      <c r="I737" s="8" t="str">
        <f t="shared" si="35"/>
        <v/>
      </c>
    </row>
    <row r="738" spans="1:9" x14ac:dyDescent="0.25">
      <c r="A738" s="16"/>
      <c r="B738" s="15" t="str">
        <f>IF($A738="","",SUMIFS(Ventas!$F$6:$F$3005,Ventas!$A$6:$A$3005,$A738,Ventas!$J$6:$J$3005,"Efectivo"))</f>
        <v/>
      </c>
      <c r="C738" s="15" t="str">
        <f>IF($A738="","",SUMIFS(Ventas!$F$6:$F$3005,Ventas!$A$6:$A$3005,$A738,Ventas!$J$6:$J$3005,"&lt;&gt;Efectivo"))</f>
        <v/>
      </c>
      <c r="D738" s="15" t="str">
        <f t="shared" si="33"/>
        <v/>
      </c>
      <c r="E738" s="12"/>
      <c r="F738" s="15" t="str">
        <f>IF($A738="","",SUMIFS(Compras!$E$6:$E$1005,Compras!$A$6:$A$1005,$A738,Compras!$F$6:$F$1005,"Efectivo")+SUMIFS('Gastos Fijos'!$D$6:$D$1005,'Gastos Fijos'!$A$6:$A$1005,$A738,'Gastos Fijos'!$E$6:$E$1005,"Efectivo"))</f>
        <v/>
      </c>
      <c r="G738" s="15" t="str">
        <f t="shared" si="34"/>
        <v/>
      </c>
      <c r="H738" s="12"/>
      <c r="I738" s="8" t="str">
        <f t="shared" si="35"/>
        <v/>
      </c>
    </row>
    <row r="739" spans="1:9" x14ac:dyDescent="0.25">
      <c r="A739" s="16"/>
      <c r="B739" s="15" t="str">
        <f>IF($A739="","",SUMIFS(Ventas!$F$6:$F$3005,Ventas!$A$6:$A$3005,$A739,Ventas!$J$6:$J$3005,"Efectivo"))</f>
        <v/>
      </c>
      <c r="C739" s="15" t="str">
        <f>IF($A739="","",SUMIFS(Ventas!$F$6:$F$3005,Ventas!$A$6:$A$3005,$A739,Ventas!$J$6:$J$3005,"&lt;&gt;Efectivo"))</f>
        <v/>
      </c>
      <c r="D739" s="15" t="str">
        <f t="shared" si="33"/>
        <v/>
      </c>
      <c r="E739" s="12"/>
      <c r="F739" s="15" t="str">
        <f>IF($A739="","",SUMIFS(Compras!$E$6:$E$1005,Compras!$A$6:$A$1005,$A739,Compras!$F$6:$F$1005,"Efectivo")+SUMIFS('Gastos Fijos'!$D$6:$D$1005,'Gastos Fijos'!$A$6:$A$1005,$A739,'Gastos Fijos'!$E$6:$E$1005,"Efectivo"))</f>
        <v/>
      </c>
      <c r="G739" s="15" t="str">
        <f t="shared" si="34"/>
        <v/>
      </c>
      <c r="H739" s="12"/>
      <c r="I739" s="8" t="str">
        <f t="shared" si="35"/>
        <v/>
      </c>
    </row>
    <row r="740" spans="1:9" x14ac:dyDescent="0.25">
      <c r="A740" s="16"/>
      <c r="B740" s="15" t="str">
        <f>IF($A740="","",SUMIFS(Ventas!$F$6:$F$3005,Ventas!$A$6:$A$3005,$A740,Ventas!$J$6:$J$3005,"Efectivo"))</f>
        <v/>
      </c>
      <c r="C740" s="15" t="str">
        <f>IF($A740="","",SUMIFS(Ventas!$F$6:$F$3005,Ventas!$A$6:$A$3005,$A740,Ventas!$J$6:$J$3005,"&lt;&gt;Efectivo"))</f>
        <v/>
      </c>
      <c r="D740" s="15" t="str">
        <f t="shared" si="33"/>
        <v/>
      </c>
      <c r="E740" s="12"/>
      <c r="F740" s="15" t="str">
        <f>IF($A740="","",SUMIFS(Compras!$E$6:$E$1005,Compras!$A$6:$A$1005,$A740,Compras!$F$6:$F$1005,"Efectivo")+SUMIFS('Gastos Fijos'!$D$6:$D$1005,'Gastos Fijos'!$A$6:$A$1005,$A740,'Gastos Fijos'!$E$6:$E$1005,"Efectivo"))</f>
        <v/>
      </c>
      <c r="G740" s="15" t="str">
        <f t="shared" si="34"/>
        <v/>
      </c>
      <c r="H740" s="12"/>
      <c r="I740" s="8" t="str">
        <f t="shared" si="35"/>
        <v/>
      </c>
    </row>
    <row r="741" spans="1:9" x14ac:dyDescent="0.25">
      <c r="A741" s="16"/>
      <c r="B741" s="15" t="str">
        <f>IF($A741="","",SUMIFS(Ventas!$F$6:$F$3005,Ventas!$A$6:$A$3005,$A741,Ventas!$J$6:$J$3005,"Efectivo"))</f>
        <v/>
      </c>
      <c r="C741" s="15" t="str">
        <f>IF($A741="","",SUMIFS(Ventas!$F$6:$F$3005,Ventas!$A$6:$A$3005,$A741,Ventas!$J$6:$J$3005,"&lt;&gt;Efectivo"))</f>
        <v/>
      </c>
      <c r="D741" s="15" t="str">
        <f t="shared" si="33"/>
        <v/>
      </c>
      <c r="E741" s="12"/>
      <c r="F741" s="15" t="str">
        <f>IF($A741="","",SUMIFS(Compras!$E$6:$E$1005,Compras!$A$6:$A$1005,$A741,Compras!$F$6:$F$1005,"Efectivo")+SUMIFS('Gastos Fijos'!$D$6:$D$1005,'Gastos Fijos'!$A$6:$A$1005,$A741,'Gastos Fijos'!$E$6:$E$1005,"Efectivo"))</f>
        <v/>
      </c>
      <c r="G741" s="15" t="str">
        <f t="shared" si="34"/>
        <v/>
      </c>
      <c r="H741" s="12"/>
      <c r="I741" s="8" t="str">
        <f t="shared" si="35"/>
        <v/>
      </c>
    </row>
    <row r="742" spans="1:9" x14ac:dyDescent="0.25">
      <c r="A742" s="16"/>
      <c r="B742" s="15" t="str">
        <f>IF($A742="","",SUMIFS(Ventas!$F$6:$F$3005,Ventas!$A$6:$A$3005,$A742,Ventas!$J$6:$J$3005,"Efectivo"))</f>
        <v/>
      </c>
      <c r="C742" s="15" t="str">
        <f>IF($A742="","",SUMIFS(Ventas!$F$6:$F$3005,Ventas!$A$6:$A$3005,$A742,Ventas!$J$6:$J$3005,"&lt;&gt;Efectivo"))</f>
        <v/>
      </c>
      <c r="D742" s="15" t="str">
        <f t="shared" si="33"/>
        <v/>
      </c>
      <c r="E742" s="12"/>
      <c r="F742" s="15" t="str">
        <f>IF($A742="","",SUMIFS(Compras!$E$6:$E$1005,Compras!$A$6:$A$1005,$A742,Compras!$F$6:$F$1005,"Efectivo")+SUMIFS('Gastos Fijos'!$D$6:$D$1005,'Gastos Fijos'!$A$6:$A$1005,$A742,'Gastos Fijos'!$E$6:$E$1005,"Efectivo"))</f>
        <v/>
      </c>
      <c r="G742" s="15" t="str">
        <f t="shared" si="34"/>
        <v/>
      </c>
      <c r="H742" s="12"/>
      <c r="I742" s="8" t="str">
        <f t="shared" si="35"/>
        <v/>
      </c>
    </row>
    <row r="743" spans="1:9" x14ac:dyDescent="0.25">
      <c r="A743" s="16"/>
      <c r="B743" s="15" t="str">
        <f>IF($A743="","",SUMIFS(Ventas!$F$6:$F$3005,Ventas!$A$6:$A$3005,$A743,Ventas!$J$6:$J$3005,"Efectivo"))</f>
        <v/>
      </c>
      <c r="C743" s="15" t="str">
        <f>IF($A743="","",SUMIFS(Ventas!$F$6:$F$3005,Ventas!$A$6:$A$3005,$A743,Ventas!$J$6:$J$3005,"&lt;&gt;Efectivo"))</f>
        <v/>
      </c>
      <c r="D743" s="15" t="str">
        <f t="shared" si="33"/>
        <v/>
      </c>
      <c r="E743" s="12"/>
      <c r="F743" s="15" t="str">
        <f>IF($A743="","",SUMIFS(Compras!$E$6:$E$1005,Compras!$A$6:$A$1005,$A743,Compras!$F$6:$F$1005,"Efectivo")+SUMIFS('Gastos Fijos'!$D$6:$D$1005,'Gastos Fijos'!$A$6:$A$1005,$A743,'Gastos Fijos'!$E$6:$E$1005,"Efectivo"))</f>
        <v/>
      </c>
      <c r="G743" s="15" t="str">
        <f t="shared" si="34"/>
        <v/>
      </c>
      <c r="H743" s="12"/>
      <c r="I743" s="8" t="str">
        <f t="shared" si="35"/>
        <v/>
      </c>
    </row>
    <row r="744" spans="1:9" x14ac:dyDescent="0.25">
      <c r="A744" s="16"/>
      <c r="B744" s="15" t="str">
        <f>IF($A744="","",SUMIFS(Ventas!$F$6:$F$3005,Ventas!$A$6:$A$3005,$A744,Ventas!$J$6:$J$3005,"Efectivo"))</f>
        <v/>
      </c>
      <c r="C744" s="15" t="str">
        <f>IF($A744="","",SUMIFS(Ventas!$F$6:$F$3005,Ventas!$A$6:$A$3005,$A744,Ventas!$J$6:$J$3005,"&lt;&gt;Efectivo"))</f>
        <v/>
      </c>
      <c r="D744" s="15" t="str">
        <f t="shared" si="33"/>
        <v/>
      </c>
      <c r="E744" s="12"/>
      <c r="F744" s="15" t="str">
        <f>IF($A744="","",SUMIFS(Compras!$E$6:$E$1005,Compras!$A$6:$A$1005,$A744,Compras!$F$6:$F$1005,"Efectivo")+SUMIFS('Gastos Fijos'!$D$6:$D$1005,'Gastos Fijos'!$A$6:$A$1005,$A744,'Gastos Fijos'!$E$6:$E$1005,"Efectivo"))</f>
        <v/>
      </c>
      <c r="G744" s="15" t="str">
        <f t="shared" si="34"/>
        <v/>
      </c>
      <c r="H744" s="12"/>
      <c r="I744" s="8" t="str">
        <f t="shared" si="35"/>
        <v/>
      </c>
    </row>
    <row r="745" spans="1:9" x14ac:dyDescent="0.25">
      <c r="A745" s="16"/>
      <c r="B745" s="15" t="str">
        <f>IF($A745="","",SUMIFS(Ventas!$F$6:$F$3005,Ventas!$A$6:$A$3005,$A745,Ventas!$J$6:$J$3005,"Efectivo"))</f>
        <v/>
      </c>
      <c r="C745" s="15" t="str">
        <f>IF($A745="","",SUMIFS(Ventas!$F$6:$F$3005,Ventas!$A$6:$A$3005,$A745,Ventas!$J$6:$J$3005,"&lt;&gt;Efectivo"))</f>
        <v/>
      </c>
      <c r="D745" s="15" t="str">
        <f t="shared" si="33"/>
        <v/>
      </c>
      <c r="E745" s="12"/>
      <c r="F745" s="15" t="str">
        <f>IF($A745="","",SUMIFS(Compras!$E$6:$E$1005,Compras!$A$6:$A$1005,$A745,Compras!$F$6:$F$1005,"Efectivo")+SUMIFS('Gastos Fijos'!$D$6:$D$1005,'Gastos Fijos'!$A$6:$A$1005,$A745,'Gastos Fijos'!$E$6:$E$1005,"Efectivo"))</f>
        <v/>
      </c>
      <c r="G745" s="15" t="str">
        <f t="shared" si="34"/>
        <v/>
      </c>
      <c r="H745" s="12"/>
      <c r="I745" s="8" t="str">
        <f t="shared" si="35"/>
        <v/>
      </c>
    </row>
    <row r="746" spans="1:9" x14ac:dyDescent="0.25">
      <c r="A746" s="16"/>
      <c r="B746" s="15" t="str">
        <f>IF($A746="","",SUMIFS(Ventas!$F$6:$F$3005,Ventas!$A$6:$A$3005,$A746,Ventas!$J$6:$J$3005,"Efectivo"))</f>
        <v/>
      </c>
      <c r="C746" s="15" t="str">
        <f>IF($A746="","",SUMIFS(Ventas!$F$6:$F$3005,Ventas!$A$6:$A$3005,$A746,Ventas!$J$6:$J$3005,"&lt;&gt;Efectivo"))</f>
        <v/>
      </c>
      <c r="D746" s="15" t="str">
        <f t="shared" si="33"/>
        <v/>
      </c>
      <c r="E746" s="12"/>
      <c r="F746" s="15" t="str">
        <f>IF($A746="","",SUMIFS(Compras!$E$6:$E$1005,Compras!$A$6:$A$1005,$A746,Compras!$F$6:$F$1005,"Efectivo")+SUMIFS('Gastos Fijos'!$D$6:$D$1005,'Gastos Fijos'!$A$6:$A$1005,$A746,'Gastos Fijos'!$E$6:$E$1005,"Efectivo"))</f>
        <v/>
      </c>
      <c r="G746" s="15" t="str">
        <f t="shared" si="34"/>
        <v/>
      </c>
      <c r="H746" s="12"/>
      <c r="I746" s="8" t="str">
        <f t="shared" si="35"/>
        <v/>
      </c>
    </row>
    <row r="747" spans="1:9" x14ac:dyDescent="0.25">
      <c r="A747" s="16"/>
      <c r="B747" s="15" t="str">
        <f>IF($A747="","",SUMIFS(Ventas!$F$6:$F$3005,Ventas!$A$6:$A$3005,$A747,Ventas!$J$6:$J$3005,"Efectivo"))</f>
        <v/>
      </c>
      <c r="C747" s="15" t="str">
        <f>IF($A747="","",SUMIFS(Ventas!$F$6:$F$3005,Ventas!$A$6:$A$3005,$A747,Ventas!$J$6:$J$3005,"&lt;&gt;Efectivo"))</f>
        <v/>
      </c>
      <c r="D747" s="15" t="str">
        <f t="shared" si="33"/>
        <v/>
      </c>
      <c r="E747" s="12"/>
      <c r="F747" s="15" t="str">
        <f>IF($A747="","",SUMIFS(Compras!$E$6:$E$1005,Compras!$A$6:$A$1005,$A747,Compras!$F$6:$F$1005,"Efectivo")+SUMIFS('Gastos Fijos'!$D$6:$D$1005,'Gastos Fijos'!$A$6:$A$1005,$A747,'Gastos Fijos'!$E$6:$E$1005,"Efectivo"))</f>
        <v/>
      </c>
      <c r="G747" s="15" t="str">
        <f t="shared" si="34"/>
        <v/>
      </c>
      <c r="H747" s="12"/>
      <c r="I747" s="8" t="str">
        <f t="shared" si="35"/>
        <v/>
      </c>
    </row>
    <row r="748" spans="1:9" x14ac:dyDescent="0.25">
      <c r="A748" s="16"/>
      <c r="B748" s="15" t="str">
        <f>IF($A748="","",SUMIFS(Ventas!$F$6:$F$3005,Ventas!$A$6:$A$3005,$A748,Ventas!$J$6:$J$3005,"Efectivo"))</f>
        <v/>
      </c>
      <c r="C748" s="15" t="str">
        <f>IF($A748="","",SUMIFS(Ventas!$F$6:$F$3005,Ventas!$A$6:$A$3005,$A748,Ventas!$J$6:$J$3005,"&lt;&gt;Efectivo"))</f>
        <v/>
      </c>
      <c r="D748" s="15" t="str">
        <f t="shared" si="33"/>
        <v/>
      </c>
      <c r="E748" s="12"/>
      <c r="F748" s="15" t="str">
        <f>IF($A748="","",SUMIFS(Compras!$E$6:$E$1005,Compras!$A$6:$A$1005,$A748,Compras!$F$6:$F$1005,"Efectivo")+SUMIFS('Gastos Fijos'!$D$6:$D$1005,'Gastos Fijos'!$A$6:$A$1005,$A748,'Gastos Fijos'!$E$6:$E$1005,"Efectivo"))</f>
        <v/>
      </c>
      <c r="G748" s="15" t="str">
        <f t="shared" si="34"/>
        <v/>
      </c>
      <c r="H748" s="12"/>
      <c r="I748" s="8" t="str">
        <f t="shared" si="35"/>
        <v/>
      </c>
    </row>
    <row r="749" spans="1:9" x14ac:dyDescent="0.25">
      <c r="A749" s="16"/>
      <c r="B749" s="15" t="str">
        <f>IF($A749="","",SUMIFS(Ventas!$F$6:$F$3005,Ventas!$A$6:$A$3005,$A749,Ventas!$J$6:$J$3005,"Efectivo"))</f>
        <v/>
      </c>
      <c r="C749" s="15" t="str">
        <f>IF($A749="","",SUMIFS(Ventas!$F$6:$F$3005,Ventas!$A$6:$A$3005,$A749,Ventas!$J$6:$J$3005,"&lt;&gt;Efectivo"))</f>
        <v/>
      </c>
      <c r="D749" s="15" t="str">
        <f t="shared" si="33"/>
        <v/>
      </c>
      <c r="E749" s="12"/>
      <c r="F749" s="15" t="str">
        <f>IF($A749="","",SUMIFS(Compras!$E$6:$E$1005,Compras!$A$6:$A$1005,$A749,Compras!$F$6:$F$1005,"Efectivo")+SUMIFS('Gastos Fijos'!$D$6:$D$1005,'Gastos Fijos'!$A$6:$A$1005,$A749,'Gastos Fijos'!$E$6:$E$1005,"Efectivo"))</f>
        <v/>
      </c>
      <c r="G749" s="15" t="str">
        <f t="shared" si="34"/>
        <v/>
      </c>
      <c r="H749" s="12"/>
      <c r="I749" s="8" t="str">
        <f t="shared" si="35"/>
        <v/>
      </c>
    </row>
    <row r="750" spans="1:9" x14ac:dyDescent="0.25">
      <c r="A750" s="16"/>
      <c r="B750" s="15" t="str">
        <f>IF($A750="","",SUMIFS(Ventas!$F$6:$F$3005,Ventas!$A$6:$A$3005,$A750,Ventas!$J$6:$J$3005,"Efectivo"))</f>
        <v/>
      </c>
      <c r="C750" s="15" t="str">
        <f>IF($A750="","",SUMIFS(Ventas!$F$6:$F$3005,Ventas!$A$6:$A$3005,$A750,Ventas!$J$6:$J$3005,"&lt;&gt;Efectivo"))</f>
        <v/>
      </c>
      <c r="D750" s="15" t="str">
        <f t="shared" si="33"/>
        <v/>
      </c>
      <c r="E750" s="12"/>
      <c r="F750" s="15" t="str">
        <f>IF($A750="","",SUMIFS(Compras!$E$6:$E$1005,Compras!$A$6:$A$1005,$A750,Compras!$F$6:$F$1005,"Efectivo")+SUMIFS('Gastos Fijos'!$D$6:$D$1005,'Gastos Fijos'!$A$6:$A$1005,$A750,'Gastos Fijos'!$E$6:$E$1005,"Efectivo"))</f>
        <v/>
      </c>
      <c r="G750" s="15" t="str">
        <f t="shared" si="34"/>
        <v/>
      </c>
      <c r="H750" s="12"/>
      <c r="I750" s="8" t="str">
        <f t="shared" si="35"/>
        <v/>
      </c>
    </row>
    <row r="751" spans="1:9" x14ac:dyDescent="0.25">
      <c r="A751" s="16"/>
      <c r="B751" s="15" t="str">
        <f>IF($A751="","",SUMIFS(Ventas!$F$6:$F$3005,Ventas!$A$6:$A$3005,$A751,Ventas!$J$6:$J$3005,"Efectivo"))</f>
        <v/>
      </c>
      <c r="C751" s="15" t="str">
        <f>IF($A751="","",SUMIFS(Ventas!$F$6:$F$3005,Ventas!$A$6:$A$3005,$A751,Ventas!$J$6:$J$3005,"&lt;&gt;Efectivo"))</f>
        <v/>
      </c>
      <c r="D751" s="15" t="str">
        <f t="shared" si="33"/>
        <v/>
      </c>
      <c r="E751" s="12"/>
      <c r="F751" s="15" t="str">
        <f>IF($A751="","",SUMIFS(Compras!$E$6:$E$1005,Compras!$A$6:$A$1005,$A751,Compras!$F$6:$F$1005,"Efectivo")+SUMIFS('Gastos Fijos'!$D$6:$D$1005,'Gastos Fijos'!$A$6:$A$1005,$A751,'Gastos Fijos'!$E$6:$E$1005,"Efectivo"))</f>
        <v/>
      </c>
      <c r="G751" s="15" t="str">
        <f t="shared" si="34"/>
        <v/>
      </c>
      <c r="H751" s="12"/>
      <c r="I751" s="8" t="str">
        <f t="shared" si="35"/>
        <v/>
      </c>
    </row>
    <row r="752" spans="1:9" x14ac:dyDescent="0.25">
      <c r="A752" s="16"/>
      <c r="B752" s="15" t="str">
        <f>IF($A752="","",SUMIFS(Ventas!$F$6:$F$3005,Ventas!$A$6:$A$3005,$A752,Ventas!$J$6:$J$3005,"Efectivo"))</f>
        <v/>
      </c>
      <c r="C752" s="15" t="str">
        <f>IF($A752="","",SUMIFS(Ventas!$F$6:$F$3005,Ventas!$A$6:$A$3005,$A752,Ventas!$J$6:$J$3005,"&lt;&gt;Efectivo"))</f>
        <v/>
      </c>
      <c r="D752" s="15" t="str">
        <f t="shared" si="33"/>
        <v/>
      </c>
      <c r="E752" s="12"/>
      <c r="F752" s="15" t="str">
        <f>IF($A752="","",SUMIFS(Compras!$E$6:$E$1005,Compras!$A$6:$A$1005,$A752,Compras!$F$6:$F$1005,"Efectivo")+SUMIFS('Gastos Fijos'!$D$6:$D$1005,'Gastos Fijos'!$A$6:$A$1005,$A752,'Gastos Fijos'!$E$6:$E$1005,"Efectivo"))</f>
        <v/>
      </c>
      <c r="G752" s="15" t="str">
        <f t="shared" si="34"/>
        <v/>
      </c>
      <c r="H752" s="12"/>
      <c r="I752" s="8" t="str">
        <f t="shared" si="35"/>
        <v/>
      </c>
    </row>
    <row r="753" spans="1:9" x14ac:dyDescent="0.25">
      <c r="A753" s="16"/>
      <c r="B753" s="15" t="str">
        <f>IF($A753="","",SUMIFS(Ventas!$F$6:$F$3005,Ventas!$A$6:$A$3005,$A753,Ventas!$J$6:$J$3005,"Efectivo"))</f>
        <v/>
      </c>
      <c r="C753" s="15" t="str">
        <f>IF($A753="","",SUMIFS(Ventas!$F$6:$F$3005,Ventas!$A$6:$A$3005,$A753,Ventas!$J$6:$J$3005,"&lt;&gt;Efectivo"))</f>
        <v/>
      </c>
      <c r="D753" s="15" t="str">
        <f t="shared" si="33"/>
        <v/>
      </c>
      <c r="E753" s="12"/>
      <c r="F753" s="15" t="str">
        <f>IF($A753="","",SUMIFS(Compras!$E$6:$E$1005,Compras!$A$6:$A$1005,$A753,Compras!$F$6:$F$1005,"Efectivo")+SUMIFS('Gastos Fijos'!$D$6:$D$1005,'Gastos Fijos'!$A$6:$A$1005,$A753,'Gastos Fijos'!$E$6:$E$1005,"Efectivo"))</f>
        <v/>
      </c>
      <c r="G753" s="15" t="str">
        <f t="shared" si="34"/>
        <v/>
      </c>
      <c r="H753" s="12"/>
      <c r="I753" s="8" t="str">
        <f t="shared" si="35"/>
        <v/>
      </c>
    </row>
    <row r="754" spans="1:9" x14ac:dyDescent="0.25">
      <c r="A754" s="16"/>
      <c r="B754" s="15" t="str">
        <f>IF($A754="","",SUMIFS(Ventas!$F$6:$F$3005,Ventas!$A$6:$A$3005,$A754,Ventas!$J$6:$J$3005,"Efectivo"))</f>
        <v/>
      </c>
      <c r="C754" s="15" t="str">
        <f>IF($A754="","",SUMIFS(Ventas!$F$6:$F$3005,Ventas!$A$6:$A$3005,$A754,Ventas!$J$6:$J$3005,"&lt;&gt;Efectivo"))</f>
        <v/>
      </c>
      <c r="D754" s="15" t="str">
        <f t="shared" si="33"/>
        <v/>
      </c>
      <c r="E754" s="12"/>
      <c r="F754" s="15" t="str">
        <f>IF($A754="","",SUMIFS(Compras!$E$6:$E$1005,Compras!$A$6:$A$1005,$A754,Compras!$F$6:$F$1005,"Efectivo")+SUMIFS('Gastos Fijos'!$D$6:$D$1005,'Gastos Fijos'!$A$6:$A$1005,$A754,'Gastos Fijos'!$E$6:$E$1005,"Efectivo"))</f>
        <v/>
      </c>
      <c r="G754" s="15" t="str">
        <f t="shared" si="34"/>
        <v/>
      </c>
      <c r="H754" s="12"/>
      <c r="I754" s="8" t="str">
        <f t="shared" si="35"/>
        <v/>
      </c>
    </row>
    <row r="755" spans="1:9" x14ac:dyDescent="0.25">
      <c r="A755" s="16"/>
      <c r="B755" s="15" t="str">
        <f>IF($A755="","",SUMIFS(Ventas!$F$6:$F$3005,Ventas!$A$6:$A$3005,$A755,Ventas!$J$6:$J$3005,"Efectivo"))</f>
        <v/>
      </c>
      <c r="C755" s="15" t="str">
        <f>IF($A755="","",SUMIFS(Ventas!$F$6:$F$3005,Ventas!$A$6:$A$3005,$A755,Ventas!$J$6:$J$3005,"&lt;&gt;Efectivo"))</f>
        <v/>
      </c>
      <c r="D755" s="15" t="str">
        <f t="shared" si="33"/>
        <v/>
      </c>
      <c r="E755" s="12"/>
      <c r="F755" s="15" t="str">
        <f>IF($A755="","",SUMIFS(Compras!$E$6:$E$1005,Compras!$A$6:$A$1005,$A755,Compras!$F$6:$F$1005,"Efectivo")+SUMIFS('Gastos Fijos'!$D$6:$D$1005,'Gastos Fijos'!$A$6:$A$1005,$A755,'Gastos Fijos'!$E$6:$E$1005,"Efectivo"))</f>
        <v/>
      </c>
      <c r="G755" s="15" t="str">
        <f t="shared" si="34"/>
        <v/>
      </c>
      <c r="H755" s="12"/>
      <c r="I755" s="8" t="str">
        <f t="shared" si="35"/>
        <v/>
      </c>
    </row>
    <row r="756" spans="1:9" x14ac:dyDescent="0.25">
      <c r="A756" s="16"/>
      <c r="B756" s="15" t="str">
        <f>IF($A756="","",SUMIFS(Ventas!$F$6:$F$3005,Ventas!$A$6:$A$3005,$A756,Ventas!$J$6:$J$3005,"Efectivo"))</f>
        <v/>
      </c>
      <c r="C756" s="15" t="str">
        <f>IF($A756="","",SUMIFS(Ventas!$F$6:$F$3005,Ventas!$A$6:$A$3005,$A756,Ventas!$J$6:$J$3005,"&lt;&gt;Efectivo"))</f>
        <v/>
      </c>
      <c r="D756" s="15" t="str">
        <f t="shared" si="33"/>
        <v/>
      </c>
      <c r="E756" s="12"/>
      <c r="F756" s="15" t="str">
        <f>IF($A756="","",SUMIFS(Compras!$E$6:$E$1005,Compras!$A$6:$A$1005,$A756,Compras!$F$6:$F$1005,"Efectivo")+SUMIFS('Gastos Fijos'!$D$6:$D$1005,'Gastos Fijos'!$A$6:$A$1005,$A756,'Gastos Fijos'!$E$6:$E$1005,"Efectivo"))</f>
        <v/>
      </c>
      <c r="G756" s="15" t="str">
        <f t="shared" si="34"/>
        <v/>
      </c>
      <c r="H756" s="12"/>
      <c r="I756" s="8" t="str">
        <f t="shared" si="35"/>
        <v/>
      </c>
    </row>
    <row r="757" spans="1:9" x14ac:dyDescent="0.25">
      <c r="A757" s="16"/>
      <c r="B757" s="15" t="str">
        <f>IF($A757="","",SUMIFS(Ventas!$F$6:$F$3005,Ventas!$A$6:$A$3005,$A757,Ventas!$J$6:$J$3005,"Efectivo"))</f>
        <v/>
      </c>
      <c r="C757" s="15" t="str">
        <f>IF($A757="","",SUMIFS(Ventas!$F$6:$F$3005,Ventas!$A$6:$A$3005,$A757,Ventas!$J$6:$J$3005,"&lt;&gt;Efectivo"))</f>
        <v/>
      </c>
      <c r="D757" s="15" t="str">
        <f t="shared" si="33"/>
        <v/>
      </c>
      <c r="E757" s="12"/>
      <c r="F757" s="15" t="str">
        <f>IF($A757="","",SUMIFS(Compras!$E$6:$E$1005,Compras!$A$6:$A$1005,$A757,Compras!$F$6:$F$1005,"Efectivo")+SUMIFS('Gastos Fijos'!$D$6:$D$1005,'Gastos Fijos'!$A$6:$A$1005,$A757,'Gastos Fijos'!$E$6:$E$1005,"Efectivo"))</f>
        <v/>
      </c>
      <c r="G757" s="15" t="str">
        <f t="shared" si="34"/>
        <v/>
      </c>
      <c r="H757" s="12"/>
      <c r="I757" s="8" t="str">
        <f t="shared" si="35"/>
        <v/>
      </c>
    </row>
    <row r="758" spans="1:9" x14ac:dyDescent="0.25">
      <c r="A758" s="16"/>
      <c r="B758" s="15" t="str">
        <f>IF($A758="","",SUMIFS(Ventas!$F$6:$F$3005,Ventas!$A$6:$A$3005,$A758,Ventas!$J$6:$J$3005,"Efectivo"))</f>
        <v/>
      </c>
      <c r="C758" s="15" t="str">
        <f>IF($A758="","",SUMIFS(Ventas!$F$6:$F$3005,Ventas!$A$6:$A$3005,$A758,Ventas!$J$6:$J$3005,"&lt;&gt;Efectivo"))</f>
        <v/>
      </c>
      <c r="D758" s="15" t="str">
        <f t="shared" si="33"/>
        <v/>
      </c>
      <c r="E758" s="12"/>
      <c r="F758" s="15" t="str">
        <f>IF($A758="","",SUMIFS(Compras!$E$6:$E$1005,Compras!$A$6:$A$1005,$A758,Compras!$F$6:$F$1005,"Efectivo")+SUMIFS('Gastos Fijos'!$D$6:$D$1005,'Gastos Fijos'!$A$6:$A$1005,$A758,'Gastos Fijos'!$E$6:$E$1005,"Efectivo"))</f>
        <v/>
      </c>
      <c r="G758" s="15" t="str">
        <f t="shared" si="34"/>
        <v/>
      </c>
      <c r="H758" s="12"/>
      <c r="I758" s="8" t="str">
        <f t="shared" si="35"/>
        <v/>
      </c>
    </row>
    <row r="759" spans="1:9" x14ac:dyDescent="0.25">
      <c r="A759" s="16"/>
      <c r="B759" s="15" t="str">
        <f>IF($A759="","",SUMIFS(Ventas!$F$6:$F$3005,Ventas!$A$6:$A$3005,$A759,Ventas!$J$6:$J$3005,"Efectivo"))</f>
        <v/>
      </c>
      <c r="C759" s="15" t="str">
        <f>IF($A759="","",SUMIFS(Ventas!$F$6:$F$3005,Ventas!$A$6:$A$3005,$A759,Ventas!$J$6:$J$3005,"&lt;&gt;Efectivo"))</f>
        <v/>
      </c>
      <c r="D759" s="15" t="str">
        <f t="shared" si="33"/>
        <v/>
      </c>
      <c r="E759" s="12"/>
      <c r="F759" s="15" t="str">
        <f>IF($A759="","",SUMIFS(Compras!$E$6:$E$1005,Compras!$A$6:$A$1005,$A759,Compras!$F$6:$F$1005,"Efectivo")+SUMIFS('Gastos Fijos'!$D$6:$D$1005,'Gastos Fijos'!$A$6:$A$1005,$A759,'Gastos Fijos'!$E$6:$E$1005,"Efectivo"))</f>
        <v/>
      </c>
      <c r="G759" s="15" t="str">
        <f t="shared" si="34"/>
        <v/>
      </c>
      <c r="H759" s="12"/>
      <c r="I759" s="8" t="str">
        <f t="shared" si="35"/>
        <v/>
      </c>
    </row>
    <row r="760" spans="1:9" x14ac:dyDescent="0.25">
      <c r="A760" s="16"/>
      <c r="B760" s="15" t="str">
        <f>IF($A760="","",SUMIFS(Ventas!$F$6:$F$3005,Ventas!$A$6:$A$3005,$A760,Ventas!$J$6:$J$3005,"Efectivo"))</f>
        <v/>
      </c>
      <c r="C760" s="15" t="str">
        <f>IF($A760="","",SUMIFS(Ventas!$F$6:$F$3005,Ventas!$A$6:$A$3005,$A760,Ventas!$J$6:$J$3005,"&lt;&gt;Efectivo"))</f>
        <v/>
      </c>
      <c r="D760" s="15" t="str">
        <f t="shared" si="33"/>
        <v/>
      </c>
      <c r="E760" s="12"/>
      <c r="F760" s="15" t="str">
        <f>IF($A760="","",SUMIFS(Compras!$E$6:$E$1005,Compras!$A$6:$A$1005,$A760,Compras!$F$6:$F$1005,"Efectivo")+SUMIFS('Gastos Fijos'!$D$6:$D$1005,'Gastos Fijos'!$A$6:$A$1005,$A760,'Gastos Fijos'!$E$6:$E$1005,"Efectivo"))</f>
        <v/>
      </c>
      <c r="G760" s="15" t="str">
        <f t="shared" si="34"/>
        <v/>
      </c>
      <c r="H760" s="12"/>
      <c r="I760" s="8" t="str">
        <f t="shared" si="35"/>
        <v/>
      </c>
    </row>
    <row r="761" spans="1:9" x14ac:dyDescent="0.25">
      <c r="A761" s="16"/>
      <c r="B761" s="15" t="str">
        <f>IF($A761="","",SUMIFS(Ventas!$F$6:$F$3005,Ventas!$A$6:$A$3005,$A761,Ventas!$J$6:$J$3005,"Efectivo"))</f>
        <v/>
      </c>
      <c r="C761" s="15" t="str">
        <f>IF($A761="","",SUMIFS(Ventas!$F$6:$F$3005,Ventas!$A$6:$A$3005,$A761,Ventas!$J$6:$J$3005,"&lt;&gt;Efectivo"))</f>
        <v/>
      </c>
      <c r="D761" s="15" t="str">
        <f t="shared" si="33"/>
        <v/>
      </c>
      <c r="E761" s="12"/>
      <c r="F761" s="15" t="str">
        <f>IF($A761="","",SUMIFS(Compras!$E$6:$E$1005,Compras!$A$6:$A$1005,$A761,Compras!$F$6:$F$1005,"Efectivo")+SUMIFS('Gastos Fijos'!$D$6:$D$1005,'Gastos Fijos'!$A$6:$A$1005,$A761,'Gastos Fijos'!$E$6:$E$1005,"Efectivo"))</f>
        <v/>
      </c>
      <c r="G761" s="15" t="str">
        <f t="shared" si="34"/>
        <v/>
      </c>
      <c r="H761" s="12"/>
      <c r="I761" s="8" t="str">
        <f t="shared" si="35"/>
        <v/>
      </c>
    </row>
    <row r="762" spans="1:9" x14ac:dyDescent="0.25">
      <c r="A762" s="16"/>
      <c r="B762" s="15" t="str">
        <f>IF($A762="","",SUMIFS(Ventas!$F$6:$F$3005,Ventas!$A$6:$A$3005,$A762,Ventas!$J$6:$J$3005,"Efectivo"))</f>
        <v/>
      </c>
      <c r="C762" s="15" t="str">
        <f>IF($A762="","",SUMIFS(Ventas!$F$6:$F$3005,Ventas!$A$6:$A$3005,$A762,Ventas!$J$6:$J$3005,"&lt;&gt;Efectivo"))</f>
        <v/>
      </c>
      <c r="D762" s="15" t="str">
        <f t="shared" si="33"/>
        <v/>
      </c>
      <c r="E762" s="12"/>
      <c r="F762" s="15" t="str">
        <f>IF($A762="","",SUMIFS(Compras!$E$6:$E$1005,Compras!$A$6:$A$1005,$A762,Compras!$F$6:$F$1005,"Efectivo")+SUMIFS('Gastos Fijos'!$D$6:$D$1005,'Gastos Fijos'!$A$6:$A$1005,$A762,'Gastos Fijos'!$E$6:$E$1005,"Efectivo"))</f>
        <v/>
      </c>
      <c r="G762" s="15" t="str">
        <f t="shared" si="34"/>
        <v/>
      </c>
      <c r="H762" s="12"/>
      <c r="I762" s="8" t="str">
        <f t="shared" si="35"/>
        <v/>
      </c>
    </row>
    <row r="763" spans="1:9" x14ac:dyDescent="0.25">
      <c r="A763" s="16"/>
      <c r="B763" s="15" t="str">
        <f>IF($A763="","",SUMIFS(Ventas!$F$6:$F$3005,Ventas!$A$6:$A$3005,$A763,Ventas!$J$6:$J$3005,"Efectivo"))</f>
        <v/>
      </c>
      <c r="C763" s="15" t="str">
        <f>IF($A763="","",SUMIFS(Ventas!$F$6:$F$3005,Ventas!$A$6:$A$3005,$A763,Ventas!$J$6:$J$3005,"&lt;&gt;Efectivo"))</f>
        <v/>
      </c>
      <c r="D763" s="15" t="str">
        <f t="shared" si="33"/>
        <v/>
      </c>
      <c r="E763" s="12"/>
      <c r="F763" s="15" t="str">
        <f>IF($A763="","",SUMIFS(Compras!$E$6:$E$1005,Compras!$A$6:$A$1005,$A763,Compras!$F$6:$F$1005,"Efectivo")+SUMIFS('Gastos Fijos'!$D$6:$D$1005,'Gastos Fijos'!$A$6:$A$1005,$A763,'Gastos Fijos'!$E$6:$E$1005,"Efectivo"))</f>
        <v/>
      </c>
      <c r="G763" s="15" t="str">
        <f t="shared" si="34"/>
        <v/>
      </c>
      <c r="H763" s="12"/>
      <c r="I763" s="8" t="str">
        <f t="shared" si="35"/>
        <v/>
      </c>
    </row>
    <row r="764" spans="1:9" x14ac:dyDescent="0.25">
      <c r="A764" s="16"/>
      <c r="B764" s="15" t="str">
        <f>IF($A764="","",SUMIFS(Ventas!$F$6:$F$3005,Ventas!$A$6:$A$3005,$A764,Ventas!$J$6:$J$3005,"Efectivo"))</f>
        <v/>
      </c>
      <c r="C764" s="15" t="str">
        <f>IF($A764="","",SUMIFS(Ventas!$F$6:$F$3005,Ventas!$A$6:$A$3005,$A764,Ventas!$J$6:$J$3005,"&lt;&gt;Efectivo"))</f>
        <v/>
      </c>
      <c r="D764" s="15" t="str">
        <f t="shared" si="33"/>
        <v/>
      </c>
      <c r="E764" s="12"/>
      <c r="F764" s="15" t="str">
        <f>IF($A764="","",SUMIFS(Compras!$E$6:$E$1005,Compras!$A$6:$A$1005,$A764,Compras!$F$6:$F$1005,"Efectivo")+SUMIFS('Gastos Fijos'!$D$6:$D$1005,'Gastos Fijos'!$A$6:$A$1005,$A764,'Gastos Fijos'!$E$6:$E$1005,"Efectivo"))</f>
        <v/>
      </c>
      <c r="G764" s="15" t="str">
        <f t="shared" si="34"/>
        <v/>
      </c>
      <c r="H764" s="12"/>
      <c r="I764" s="8" t="str">
        <f t="shared" si="35"/>
        <v/>
      </c>
    </row>
    <row r="765" spans="1:9" x14ac:dyDescent="0.25">
      <c r="A765" s="16"/>
      <c r="B765" s="15" t="str">
        <f>IF($A765="","",SUMIFS(Ventas!$F$6:$F$3005,Ventas!$A$6:$A$3005,$A765,Ventas!$J$6:$J$3005,"Efectivo"))</f>
        <v/>
      </c>
      <c r="C765" s="15" t="str">
        <f>IF($A765="","",SUMIFS(Ventas!$F$6:$F$3005,Ventas!$A$6:$A$3005,$A765,Ventas!$J$6:$J$3005,"&lt;&gt;Efectivo"))</f>
        <v/>
      </c>
      <c r="D765" s="15" t="str">
        <f t="shared" si="33"/>
        <v/>
      </c>
      <c r="E765" s="12"/>
      <c r="F765" s="15" t="str">
        <f>IF($A765="","",SUMIFS(Compras!$E$6:$E$1005,Compras!$A$6:$A$1005,$A765,Compras!$F$6:$F$1005,"Efectivo")+SUMIFS('Gastos Fijos'!$D$6:$D$1005,'Gastos Fijos'!$A$6:$A$1005,$A765,'Gastos Fijos'!$E$6:$E$1005,"Efectivo"))</f>
        <v/>
      </c>
      <c r="G765" s="15" t="str">
        <f t="shared" si="34"/>
        <v/>
      </c>
      <c r="H765" s="12"/>
      <c r="I765" s="8" t="str">
        <f t="shared" si="35"/>
        <v/>
      </c>
    </row>
    <row r="766" spans="1:9" x14ac:dyDescent="0.25">
      <c r="A766" s="16"/>
      <c r="B766" s="15" t="str">
        <f>IF($A766="","",SUMIFS(Ventas!$F$6:$F$3005,Ventas!$A$6:$A$3005,$A766,Ventas!$J$6:$J$3005,"Efectivo"))</f>
        <v/>
      </c>
      <c r="C766" s="15" t="str">
        <f>IF($A766="","",SUMIFS(Ventas!$F$6:$F$3005,Ventas!$A$6:$A$3005,$A766,Ventas!$J$6:$J$3005,"&lt;&gt;Efectivo"))</f>
        <v/>
      </c>
      <c r="D766" s="15" t="str">
        <f t="shared" si="33"/>
        <v/>
      </c>
      <c r="E766" s="12"/>
      <c r="F766" s="15" t="str">
        <f>IF($A766="","",SUMIFS(Compras!$E$6:$E$1005,Compras!$A$6:$A$1005,$A766,Compras!$F$6:$F$1005,"Efectivo")+SUMIFS('Gastos Fijos'!$D$6:$D$1005,'Gastos Fijos'!$A$6:$A$1005,$A766,'Gastos Fijos'!$E$6:$E$1005,"Efectivo"))</f>
        <v/>
      </c>
      <c r="G766" s="15" t="str">
        <f t="shared" si="34"/>
        <v/>
      </c>
      <c r="H766" s="12"/>
      <c r="I766" s="8" t="str">
        <f t="shared" si="35"/>
        <v/>
      </c>
    </row>
    <row r="767" spans="1:9" x14ac:dyDescent="0.25">
      <c r="A767" s="16"/>
      <c r="B767" s="15" t="str">
        <f>IF($A767="","",SUMIFS(Ventas!$F$6:$F$3005,Ventas!$A$6:$A$3005,$A767,Ventas!$J$6:$J$3005,"Efectivo"))</f>
        <v/>
      </c>
      <c r="C767" s="15" t="str">
        <f>IF($A767="","",SUMIFS(Ventas!$F$6:$F$3005,Ventas!$A$6:$A$3005,$A767,Ventas!$J$6:$J$3005,"&lt;&gt;Efectivo"))</f>
        <v/>
      </c>
      <c r="D767" s="15" t="str">
        <f t="shared" si="33"/>
        <v/>
      </c>
      <c r="E767" s="12"/>
      <c r="F767" s="15" t="str">
        <f>IF($A767="","",SUMIFS(Compras!$E$6:$E$1005,Compras!$A$6:$A$1005,$A767,Compras!$F$6:$F$1005,"Efectivo")+SUMIFS('Gastos Fijos'!$D$6:$D$1005,'Gastos Fijos'!$A$6:$A$1005,$A767,'Gastos Fijos'!$E$6:$E$1005,"Efectivo"))</f>
        <v/>
      </c>
      <c r="G767" s="15" t="str">
        <f t="shared" si="34"/>
        <v/>
      </c>
      <c r="H767" s="12"/>
      <c r="I767" s="8" t="str">
        <f t="shared" si="35"/>
        <v/>
      </c>
    </row>
    <row r="768" spans="1:9" x14ac:dyDescent="0.25">
      <c r="A768" s="16"/>
      <c r="B768" s="15" t="str">
        <f>IF($A768="","",SUMIFS(Ventas!$F$6:$F$3005,Ventas!$A$6:$A$3005,$A768,Ventas!$J$6:$J$3005,"Efectivo"))</f>
        <v/>
      </c>
      <c r="C768" s="15" t="str">
        <f>IF($A768="","",SUMIFS(Ventas!$F$6:$F$3005,Ventas!$A$6:$A$3005,$A768,Ventas!$J$6:$J$3005,"&lt;&gt;Efectivo"))</f>
        <v/>
      </c>
      <c r="D768" s="15" t="str">
        <f t="shared" si="33"/>
        <v/>
      </c>
      <c r="E768" s="12"/>
      <c r="F768" s="15" t="str">
        <f>IF($A768="","",SUMIFS(Compras!$E$6:$E$1005,Compras!$A$6:$A$1005,$A768,Compras!$F$6:$F$1005,"Efectivo")+SUMIFS('Gastos Fijos'!$D$6:$D$1005,'Gastos Fijos'!$A$6:$A$1005,$A768,'Gastos Fijos'!$E$6:$E$1005,"Efectivo"))</f>
        <v/>
      </c>
      <c r="G768" s="15" t="str">
        <f t="shared" si="34"/>
        <v/>
      </c>
      <c r="H768" s="12"/>
      <c r="I768" s="8" t="str">
        <f t="shared" si="35"/>
        <v/>
      </c>
    </row>
    <row r="769" spans="1:9" x14ac:dyDescent="0.25">
      <c r="A769" s="16"/>
      <c r="B769" s="15" t="str">
        <f>IF($A769="","",SUMIFS(Ventas!$F$6:$F$3005,Ventas!$A$6:$A$3005,$A769,Ventas!$J$6:$J$3005,"Efectivo"))</f>
        <v/>
      </c>
      <c r="C769" s="15" t="str">
        <f>IF($A769="","",SUMIFS(Ventas!$F$6:$F$3005,Ventas!$A$6:$A$3005,$A769,Ventas!$J$6:$J$3005,"&lt;&gt;Efectivo"))</f>
        <v/>
      </c>
      <c r="D769" s="15" t="str">
        <f t="shared" si="33"/>
        <v/>
      </c>
      <c r="E769" s="12"/>
      <c r="F769" s="15" t="str">
        <f>IF($A769="","",SUMIFS(Compras!$E$6:$E$1005,Compras!$A$6:$A$1005,$A769,Compras!$F$6:$F$1005,"Efectivo")+SUMIFS('Gastos Fijos'!$D$6:$D$1005,'Gastos Fijos'!$A$6:$A$1005,$A769,'Gastos Fijos'!$E$6:$E$1005,"Efectivo"))</f>
        <v/>
      </c>
      <c r="G769" s="15" t="str">
        <f t="shared" si="34"/>
        <v/>
      </c>
      <c r="H769" s="12"/>
      <c r="I769" s="8" t="str">
        <f t="shared" si="35"/>
        <v/>
      </c>
    </row>
    <row r="770" spans="1:9" x14ac:dyDescent="0.25">
      <c r="A770" s="16"/>
      <c r="B770" s="15" t="str">
        <f>IF($A770="","",SUMIFS(Ventas!$F$6:$F$3005,Ventas!$A$6:$A$3005,$A770,Ventas!$J$6:$J$3005,"Efectivo"))</f>
        <v/>
      </c>
      <c r="C770" s="15" t="str">
        <f>IF($A770="","",SUMIFS(Ventas!$F$6:$F$3005,Ventas!$A$6:$A$3005,$A770,Ventas!$J$6:$J$3005,"&lt;&gt;Efectivo"))</f>
        <v/>
      </c>
      <c r="D770" s="15" t="str">
        <f t="shared" si="33"/>
        <v/>
      </c>
      <c r="E770" s="12"/>
      <c r="F770" s="15" t="str">
        <f>IF($A770="","",SUMIFS(Compras!$E$6:$E$1005,Compras!$A$6:$A$1005,$A770,Compras!$F$6:$F$1005,"Efectivo")+SUMIFS('Gastos Fijos'!$D$6:$D$1005,'Gastos Fijos'!$A$6:$A$1005,$A770,'Gastos Fijos'!$E$6:$E$1005,"Efectivo"))</f>
        <v/>
      </c>
      <c r="G770" s="15" t="str">
        <f t="shared" si="34"/>
        <v/>
      </c>
      <c r="H770" s="12"/>
      <c r="I770" s="8" t="str">
        <f t="shared" si="35"/>
        <v/>
      </c>
    </row>
    <row r="771" spans="1:9" x14ac:dyDescent="0.25">
      <c r="A771" s="16"/>
      <c r="B771" s="15" t="str">
        <f>IF($A771="","",SUMIFS(Ventas!$F$6:$F$3005,Ventas!$A$6:$A$3005,$A771,Ventas!$J$6:$J$3005,"Efectivo"))</f>
        <v/>
      </c>
      <c r="C771" s="15" t="str">
        <f>IF($A771="","",SUMIFS(Ventas!$F$6:$F$3005,Ventas!$A$6:$A$3005,$A771,Ventas!$J$6:$J$3005,"&lt;&gt;Efectivo"))</f>
        <v/>
      </c>
      <c r="D771" s="15" t="str">
        <f t="shared" si="33"/>
        <v/>
      </c>
      <c r="E771" s="12"/>
      <c r="F771" s="15" t="str">
        <f>IF($A771="","",SUMIFS(Compras!$E$6:$E$1005,Compras!$A$6:$A$1005,$A771,Compras!$F$6:$F$1005,"Efectivo")+SUMIFS('Gastos Fijos'!$D$6:$D$1005,'Gastos Fijos'!$A$6:$A$1005,$A771,'Gastos Fijos'!$E$6:$E$1005,"Efectivo"))</f>
        <v/>
      </c>
      <c r="G771" s="15" t="str">
        <f t="shared" si="34"/>
        <v/>
      </c>
      <c r="H771" s="12"/>
      <c r="I771" s="8" t="str">
        <f t="shared" si="35"/>
        <v/>
      </c>
    </row>
    <row r="772" spans="1:9" x14ac:dyDescent="0.25">
      <c r="A772" s="16"/>
      <c r="B772" s="15" t="str">
        <f>IF($A772="","",SUMIFS(Ventas!$F$6:$F$3005,Ventas!$A$6:$A$3005,$A772,Ventas!$J$6:$J$3005,"Efectivo"))</f>
        <v/>
      </c>
      <c r="C772" s="15" t="str">
        <f>IF($A772="","",SUMIFS(Ventas!$F$6:$F$3005,Ventas!$A$6:$A$3005,$A772,Ventas!$J$6:$J$3005,"&lt;&gt;Efectivo"))</f>
        <v/>
      </c>
      <c r="D772" s="15" t="str">
        <f t="shared" si="33"/>
        <v/>
      </c>
      <c r="E772" s="12"/>
      <c r="F772" s="15" t="str">
        <f>IF($A772="","",SUMIFS(Compras!$E$6:$E$1005,Compras!$A$6:$A$1005,$A772,Compras!$F$6:$F$1005,"Efectivo")+SUMIFS('Gastos Fijos'!$D$6:$D$1005,'Gastos Fijos'!$A$6:$A$1005,$A772,'Gastos Fijos'!$E$6:$E$1005,"Efectivo"))</f>
        <v/>
      </c>
      <c r="G772" s="15" t="str">
        <f t="shared" si="34"/>
        <v/>
      </c>
      <c r="H772" s="12"/>
      <c r="I772" s="8" t="str">
        <f t="shared" si="35"/>
        <v/>
      </c>
    </row>
    <row r="773" spans="1:9" x14ac:dyDescent="0.25">
      <c r="A773" s="16"/>
      <c r="B773" s="15" t="str">
        <f>IF($A773="","",SUMIFS(Ventas!$F$6:$F$3005,Ventas!$A$6:$A$3005,$A773,Ventas!$J$6:$J$3005,"Efectivo"))</f>
        <v/>
      </c>
      <c r="C773" s="15" t="str">
        <f>IF($A773="","",SUMIFS(Ventas!$F$6:$F$3005,Ventas!$A$6:$A$3005,$A773,Ventas!$J$6:$J$3005,"&lt;&gt;Efectivo"))</f>
        <v/>
      </c>
      <c r="D773" s="15" t="str">
        <f t="shared" si="33"/>
        <v/>
      </c>
      <c r="E773" s="12"/>
      <c r="F773" s="15" t="str">
        <f>IF($A773="","",SUMIFS(Compras!$E$6:$E$1005,Compras!$A$6:$A$1005,$A773,Compras!$F$6:$F$1005,"Efectivo")+SUMIFS('Gastos Fijos'!$D$6:$D$1005,'Gastos Fijos'!$A$6:$A$1005,$A773,'Gastos Fijos'!$E$6:$E$1005,"Efectivo"))</f>
        <v/>
      </c>
      <c r="G773" s="15" t="str">
        <f t="shared" si="34"/>
        <v/>
      </c>
      <c r="H773" s="12"/>
      <c r="I773" s="8" t="str">
        <f t="shared" si="35"/>
        <v/>
      </c>
    </row>
    <row r="774" spans="1:9" x14ac:dyDescent="0.25">
      <c r="A774" s="16"/>
      <c r="B774" s="15" t="str">
        <f>IF($A774="","",SUMIFS(Ventas!$F$6:$F$3005,Ventas!$A$6:$A$3005,$A774,Ventas!$J$6:$J$3005,"Efectivo"))</f>
        <v/>
      </c>
      <c r="C774" s="15" t="str">
        <f>IF($A774="","",SUMIFS(Ventas!$F$6:$F$3005,Ventas!$A$6:$A$3005,$A774,Ventas!$J$6:$J$3005,"&lt;&gt;Efectivo"))</f>
        <v/>
      </c>
      <c r="D774" s="15" t="str">
        <f t="shared" ref="D774:D837" si="36">IF($A774="","",$B774+$C774)</f>
        <v/>
      </c>
      <c r="E774" s="12"/>
      <c r="F774" s="15" t="str">
        <f>IF($A774="","",SUMIFS(Compras!$E$6:$E$1005,Compras!$A$6:$A$1005,$A774,Compras!$F$6:$F$1005,"Efectivo")+SUMIFS('Gastos Fijos'!$D$6:$D$1005,'Gastos Fijos'!$A$6:$A$1005,$A774,'Gastos Fijos'!$E$6:$E$1005,"Efectivo"))</f>
        <v/>
      </c>
      <c r="G774" s="15" t="str">
        <f t="shared" ref="G774:G837" si="37">IF($A774="","",$E774+$B774-$F774)</f>
        <v/>
      </c>
      <c r="H774" s="12"/>
      <c r="I774" s="8" t="str">
        <f t="shared" ref="I774:I837" si="38">IF(OR($A774="",$H774=""),"",$H774-$G774)</f>
        <v/>
      </c>
    </row>
    <row r="775" spans="1:9" x14ac:dyDescent="0.25">
      <c r="A775" s="16"/>
      <c r="B775" s="15" t="str">
        <f>IF($A775="","",SUMIFS(Ventas!$F$6:$F$3005,Ventas!$A$6:$A$3005,$A775,Ventas!$J$6:$J$3005,"Efectivo"))</f>
        <v/>
      </c>
      <c r="C775" s="15" t="str">
        <f>IF($A775="","",SUMIFS(Ventas!$F$6:$F$3005,Ventas!$A$6:$A$3005,$A775,Ventas!$J$6:$J$3005,"&lt;&gt;Efectivo"))</f>
        <v/>
      </c>
      <c r="D775" s="15" t="str">
        <f t="shared" si="36"/>
        <v/>
      </c>
      <c r="E775" s="12"/>
      <c r="F775" s="15" t="str">
        <f>IF($A775="","",SUMIFS(Compras!$E$6:$E$1005,Compras!$A$6:$A$1005,$A775,Compras!$F$6:$F$1005,"Efectivo")+SUMIFS('Gastos Fijos'!$D$6:$D$1005,'Gastos Fijos'!$A$6:$A$1005,$A775,'Gastos Fijos'!$E$6:$E$1005,"Efectivo"))</f>
        <v/>
      </c>
      <c r="G775" s="15" t="str">
        <f t="shared" si="37"/>
        <v/>
      </c>
      <c r="H775" s="12"/>
      <c r="I775" s="8" t="str">
        <f t="shared" si="38"/>
        <v/>
      </c>
    </row>
    <row r="776" spans="1:9" x14ac:dyDescent="0.25">
      <c r="A776" s="16"/>
      <c r="B776" s="15" t="str">
        <f>IF($A776="","",SUMIFS(Ventas!$F$6:$F$3005,Ventas!$A$6:$A$3005,$A776,Ventas!$J$6:$J$3005,"Efectivo"))</f>
        <v/>
      </c>
      <c r="C776" s="15" t="str">
        <f>IF($A776="","",SUMIFS(Ventas!$F$6:$F$3005,Ventas!$A$6:$A$3005,$A776,Ventas!$J$6:$J$3005,"&lt;&gt;Efectivo"))</f>
        <v/>
      </c>
      <c r="D776" s="15" t="str">
        <f t="shared" si="36"/>
        <v/>
      </c>
      <c r="E776" s="12"/>
      <c r="F776" s="15" t="str">
        <f>IF($A776="","",SUMIFS(Compras!$E$6:$E$1005,Compras!$A$6:$A$1005,$A776,Compras!$F$6:$F$1005,"Efectivo")+SUMIFS('Gastos Fijos'!$D$6:$D$1005,'Gastos Fijos'!$A$6:$A$1005,$A776,'Gastos Fijos'!$E$6:$E$1005,"Efectivo"))</f>
        <v/>
      </c>
      <c r="G776" s="15" t="str">
        <f t="shared" si="37"/>
        <v/>
      </c>
      <c r="H776" s="12"/>
      <c r="I776" s="8" t="str">
        <f t="shared" si="38"/>
        <v/>
      </c>
    </row>
    <row r="777" spans="1:9" x14ac:dyDescent="0.25">
      <c r="A777" s="16"/>
      <c r="B777" s="15" t="str">
        <f>IF($A777="","",SUMIFS(Ventas!$F$6:$F$3005,Ventas!$A$6:$A$3005,$A777,Ventas!$J$6:$J$3005,"Efectivo"))</f>
        <v/>
      </c>
      <c r="C777" s="15" t="str">
        <f>IF($A777="","",SUMIFS(Ventas!$F$6:$F$3005,Ventas!$A$6:$A$3005,$A777,Ventas!$J$6:$J$3005,"&lt;&gt;Efectivo"))</f>
        <v/>
      </c>
      <c r="D777" s="15" t="str">
        <f t="shared" si="36"/>
        <v/>
      </c>
      <c r="E777" s="12"/>
      <c r="F777" s="15" t="str">
        <f>IF($A777="","",SUMIFS(Compras!$E$6:$E$1005,Compras!$A$6:$A$1005,$A777,Compras!$F$6:$F$1005,"Efectivo")+SUMIFS('Gastos Fijos'!$D$6:$D$1005,'Gastos Fijos'!$A$6:$A$1005,$A777,'Gastos Fijos'!$E$6:$E$1005,"Efectivo"))</f>
        <v/>
      </c>
      <c r="G777" s="15" t="str">
        <f t="shared" si="37"/>
        <v/>
      </c>
      <c r="H777" s="12"/>
      <c r="I777" s="8" t="str">
        <f t="shared" si="38"/>
        <v/>
      </c>
    </row>
    <row r="778" spans="1:9" x14ac:dyDescent="0.25">
      <c r="A778" s="16"/>
      <c r="B778" s="15" t="str">
        <f>IF($A778="","",SUMIFS(Ventas!$F$6:$F$3005,Ventas!$A$6:$A$3005,$A778,Ventas!$J$6:$J$3005,"Efectivo"))</f>
        <v/>
      </c>
      <c r="C778" s="15" t="str">
        <f>IF($A778="","",SUMIFS(Ventas!$F$6:$F$3005,Ventas!$A$6:$A$3005,$A778,Ventas!$J$6:$J$3005,"&lt;&gt;Efectivo"))</f>
        <v/>
      </c>
      <c r="D778" s="15" t="str">
        <f t="shared" si="36"/>
        <v/>
      </c>
      <c r="E778" s="12"/>
      <c r="F778" s="15" t="str">
        <f>IF($A778="","",SUMIFS(Compras!$E$6:$E$1005,Compras!$A$6:$A$1005,$A778,Compras!$F$6:$F$1005,"Efectivo")+SUMIFS('Gastos Fijos'!$D$6:$D$1005,'Gastos Fijos'!$A$6:$A$1005,$A778,'Gastos Fijos'!$E$6:$E$1005,"Efectivo"))</f>
        <v/>
      </c>
      <c r="G778" s="15" t="str">
        <f t="shared" si="37"/>
        <v/>
      </c>
      <c r="H778" s="12"/>
      <c r="I778" s="8" t="str">
        <f t="shared" si="38"/>
        <v/>
      </c>
    </row>
    <row r="779" spans="1:9" x14ac:dyDescent="0.25">
      <c r="A779" s="16"/>
      <c r="B779" s="15" t="str">
        <f>IF($A779="","",SUMIFS(Ventas!$F$6:$F$3005,Ventas!$A$6:$A$3005,$A779,Ventas!$J$6:$J$3005,"Efectivo"))</f>
        <v/>
      </c>
      <c r="C779" s="15" t="str">
        <f>IF($A779="","",SUMIFS(Ventas!$F$6:$F$3005,Ventas!$A$6:$A$3005,$A779,Ventas!$J$6:$J$3005,"&lt;&gt;Efectivo"))</f>
        <v/>
      </c>
      <c r="D779" s="15" t="str">
        <f t="shared" si="36"/>
        <v/>
      </c>
      <c r="E779" s="12"/>
      <c r="F779" s="15" t="str">
        <f>IF($A779="","",SUMIFS(Compras!$E$6:$E$1005,Compras!$A$6:$A$1005,$A779,Compras!$F$6:$F$1005,"Efectivo")+SUMIFS('Gastos Fijos'!$D$6:$D$1005,'Gastos Fijos'!$A$6:$A$1005,$A779,'Gastos Fijos'!$E$6:$E$1005,"Efectivo"))</f>
        <v/>
      </c>
      <c r="G779" s="15" t="str">
        <f t="shared" si="37"/>
        <v/>
      </c>
      <c r="H779" s="12"/>
      <c r="I779" s="8" t="str">
        <f t="shared" si="38"/>
        <v/>
      </c>
    </row>
    <row r="780" spans="1:9" x14ac:dyDescent="0.25">
      <c r="A780" s="16"/>
      <c r="B780" s="15" t="str">
        <f>IF($A780="","",SUMIFS(Ventas!$F$6:$F$3005,Ventas!$A$6:$A$3005,$A780,Ventas!$J$6:$J$3005,"Efectivo"))</f>
        <v/>
      </c>
      <c r="C780" s="15" t="str">
        <f>IF($A780="","",SUMIFS(Ventas!$F$6:$F$3005,Ventas!$A$6:$A$3005,$A780,Ventas!$J$6:$J$3005,"&lt;&gt;Efectivo"))</f>
        <v/>
      </c>
      <c r="D780" s="15" t="str">
        <f t="shared" si="36"/>
        <v/>
      </c>
      <c r="E780" s="12"/>
      <c r="F780" s="15" t="str">
        <f>IF($A780="","",SUMIFS(Compras!$E$6:$E$1005,Compras!$A$6:$A$1005,$A780,Compras!$F$6:$F$1005,"Efectivo")+SUMIFS('Gastos Fijos'!$D$6:$D$1005,'Gastos Fijos'!$A$6:$A$1005,$A780,'Gastos Fijos'!$E$6:$E$1005,"Efectivo"))</f>
        <v/>
      </c>
      <c r="G780" s="15" t="str">
        <f t="shared" si="37"/>
        <v/>
      </c>
      <c r="H780" s="12"/>
      <c r="I780" s="8" t="str">
        <f t="shared" si="38"/>
        <v/>
      </c>
    </row>
    <row r="781" spans="1:9" x14ac:dyDescent="0.25">
      <c r="A781" s="16"/>
      <c r="B781" s="15" t="str">
        <f>IF($A781="","",SUMIFS(Ventas!$F$6:$F$3005,Ventas!$A$6:$A$3005,$A781,Ventas!$J$6:$J$3005,"Efectivo"))</f>
        <v/>
      </c>
      <c r="C781" s="15" t="str">
        <f>IF($A781="","",SUMIFS(Ventas!$F$6:$F$3005,Ventas!$A$6:$A$3005,$A781,Ventas!$J$6:$J$3005,"&lt;&gt;Efectivo"))</f>
        <v/>
      </c>
      <c r="D781" s="15" t="str">
        <f t="shared" si="36"/>
        <v/>
      </c>
      <c r="E781" s="12"/>
      <c r="F781" s="15" t="str">
        <f>IF($A781="","",SUMIFS(Compras!$E$6:$E$1005,Compras!$A$6:$A$1005,$A781,Compras!$F$6:$F$1005,"Efectivo")+SUMIFS('Gastos Fijos'!$D$6:$D$1005,'Gastos Fijos'!$A$6:$A$1005,$A781,'Gastos Fijos'!$E$6:$E$1005,"Efectivo"))</f>
        <v/>
      </c>
      <c r="G781" s="15" t="str">
        <f t="shared" si="37"/>
        <v/>
      </c>
      <c r="H781" s="12"/>
      <c r="I781" s="8" t="str">
        <f t="shared" si="38"/>
        <v/>
      </c>
    </row>
    <row r="782" spans="1:9" x14ac:dyDescent="0.25">
      <c r="A782" s="16"/>
      <c r="B782" s="15" t="str">
        <f>IF($A782="","",SUMIFS(Ventas!$F$6:$F$3005,Ventas!$A$6:$A$3005,$A782,Ventas!$J$6:$J$3005,"Efectivo"))</f>
        <v/>
      </c>
      <c r="C782" s="15" t="str">
        <f>IF($A782="","",SUMIFS(Ventas!$F$6:$F$3005,Ventas!$A$6:$A$3005,$A782,Ventas!$J$6:$J$3005,"&lt;&gt;Efectivo"))</f>
        <v/>
      </c>
      <c r="D782" s="15" t="str">
        <f t="shared" si="36"/>
        <v/>
      </c>
      <c r="E782" s="12"/>
      <c r="F782" s="15" t="str">
        <f>IF($A782="","",SUMIFS(Compras!$E$6:$E$1005,Compras!$A$6:$A$1005,$A782,Compras!$F$6:$F$1005,"Efectivo")+SUMIFS('Gastos Fijos'!$D$6:$D$1005,'Gastos Fijos'!$A$6:$A$1005,$A782,'Gastos Fijos'!$E$6:$E$1005,"Efectivo"))</f>
        <v/>
      </c>
      <c r="G782" s="15" t="str">
        <f t="shared" si="37"/>
        <v/>
      </c>
      <c r="H782" s="12"/>
      <c r="I782" s="8" t="str">
        <f t="shared" si="38"/>
        <v/>
      </c>
    </row>
    <row r="783" spans="1:9" x14ac:dyDescent="0.25">
      <c r="A783" s="16"/>
      <c r="B783" s="15" t="str">
        <f>IF($A783="","",SUMIFS(Ventas!$F$6:$F$3005,Ventas!$A$6:$A$3005,$A783,Ventas!$J$6:$J$3005,"Efectivo"))</f>
        <v/>
      </c>
      <c r="C783" s="15" t="str">
        <f>IF($A783="","",SUMIFS(Ventas!$F$6:$F$3005,Ventas!$A$6:$A$3005,$A783,Ventas!$J$6:$J$3005,"&lt;&gt;Efectivo"))</f>
        <v/>
      </c>
      <c r="D783" s="15" t="str">
        <f t="shared" si="36"/>
        <v/>
      </c>
      <c r="E783" s="12"/>
      <c r="F783" s="15" t="str">
        <f>IF($A783="","",SUMIFS(Compras!$E$6:$E$1005,Compras!$A$6:$A$1005,$A783,Compras!$F$6:$F$1005,"Efectivo")+SUMIFS('Gastos Fijos'!$D$6:$D$1005,'Gastos Fijos'!$A$6:$A$1005,$A783,'Gastos Fijos'!$E$6:$E$1005,"Efectivo"))</f>
        <v/>
      </c>
      <c r="G783" s="15" t="str">
        <f t="shared" si="37"/>
        <v/>
      </c>
      <c r="H783" s="12"/>
      <c r="I783" s="8" t="str">
        <f t="shared" si="38"/>
        <v/>
      </c>
    </row>
    <row r="784" spans="1:9" x14ac:dyDescent="0.25">
      <c r="A784" s="16"/>
      <c r="B784" s="15" t="str">
        <f>IF($A784="","",SUMIFS(Ventas!$F$6:$F$3005,Ventas!$A$6:$A$3005,$A784,Ventas!$J$6:$J$3005,"Efectivo"))</f>
        <v/>
      </c>
      <c r="C784" s="15" t="str">
        <f>IF($A784="","",SUMIFS(Ventas!$F$6:$F$3005,Ventas!$A$6:$A$3005,$A784,Ventas!$J$6:$J$3005,"&lt;&gt;Efectivo"))</f>
        <v/>
      </c>
      <c r="D784" s="15" t="str">
        <f t="shared" si="36"/>
        <v/>
      </c>
      <c r="E784" s="12"/>
      <c r="F784" s="15" t="str">
        <f>IF($A784="","",SUMIFS(Compras!$E$6:$E$1005,Compras!$A$6:$A$1005,$A784,Compras!$F$6:$F$1005,"Efectivo")+SUMIFS('Gastos Fijos'!$D$6:$D$1005,'Gastos Fijos'!$A$6:$A$1005,$A784,'Gastos Fijos'!$E$6:$E$1005,"Efectivo"))</f>
        <v/>
      </c>
      <c r="G784" s="15" t="str">
        <f t="shared" si="37"/>
        <v/>
      </c>
      <c r="H784" s="12"/>
      <c r="I784" s="8" t="str">
        <f t="shared" si="38"/>
        <v/>
      </c>
    </row>
    <row r="785" spans="1:9" x14ac:dyDescent="0.25">
      <c r="A785" s="16"/>
      <c r="B785" s="15" t="str">
        <f>IF($A785="","",SUMIFS(Ventas!$F$6:$F$3005,Ventas!$A$6:$A$3005,$A785,Ventas!$J$6:$J$3005,"Efectivo"))</f>
        <v/>
      </c>
      <c r="C785" s="15" t="str">
        <f>IF($A785="","",SUMIFS(Ventas!$F$6:$F$3005,Ventas!$A$6:$A$3005,$A785,Ventas!$J$6:$J$3005,"&lt;&gt;Efectivo"))</f>
        <v/>
      </c>
      <c r="D785" s="15" t="str">
        <f t="shared" si="36"/>
        <v/>
      </c>
      <c r="E785" s="12"/>
      <c r="F785" s="15" t="str">
        <f>IF($A785="","",SUMIFS(Compras!$E$6:$E$1005,Compras!$A$6:$A$1005,$A785,Compras!$F$6:$F$1005,"Efectivo")+SUMIFS('Gastos Fijos'!$D$6:$D$1005,'Gastos Fijos'!$A$6:$A$1005,$A785,'Gastos Fijos'!$E$6:$E$1005,"Efectivo"))</f>
        <v/>
      </c>
      <c r="G785" s="15" t="str">
        <f t="shared" si="37"/>
        <v/>
      </c>
      <c r="H785" s="12"/>
      <c r="I785" s="8" t="str">
        <f t="shared" si="38"/>
        <v/>
      </c>
    </row>
    <row r="786" spans="1:9" x14ac:dyDescent="0.25">
      <c r="A786" s="16"/>
      <c r="B786" s="15" t="str">
        <f>IF($A786="","",SUMIFS(Ventas!$F$6:$F$3005,Ventas!$A$6:$A$3005,$A786,Ventas!$J$6:$J$3005,"Efectivo"))</f>
        <v/>
      </c>
      <c r="C786" s="15" t="str">
        <f>IF($A786="","",SUMIFS(Ventas!$F$6:$F$3005,Ventas!$A$6:$A$3005,$A786,Ventas!$J$6:$J$3005,"&lt;&gt;Efectivo"))</f>
        <v/>
      </c>
      <c r="D786" s="15" t="str">
        <f t="shared" si="36"/>
        <v/>
      </c>
      <c r="E786" s="12"/>
      <c r="F786" s="15" t="str">
        <f>IF($A786="","",SUMIFS(Compras!$E$6:$E$1005,Compras!$A$6:$A$1005,$A786,Compras!$F$6:$F$1005,"Efectivo")+SUMIFS('Gastos Fijos'!$D$6:$D$1005,'Gastos Fijos'!$A$6:$A$1005,$A786,'Gastos Fijos'!$E$6:$E$1005,"Efectivo"))</f>
        <v/>
      </c>
      <c r="G786" s="15" t="str">
        <f t="shared" si="37"/>
        <v/>
      </c>
      <c r="H786" s="12"/>
      <c r="I786" s="8" t="str">
        <f t="shared" si="38"/>
        <v/>
      </c>
    </row>
    <row r="787" spans="1:9" x14ac:dyDescent="0.25">
      <c r="A787" s="16"/>
      <c r="B787" s="15" t="str">
        <f>IF($A787="","",SUMIFS(Ventas!$F$6:$F$3005,Ventas!$A$6:$A$3005,$A787,Ventas!$J$6:$J$3005,"Efectivo"))</f>
        <v/>
      </c>
      <c r="C787" s="15" t="str">
        <f>IF($A787="","",SUMIFS(Ventas!$F$6:$F$3005,Ventas!$A$6:$A$3005,$A787,Ventas!$J$6:$J$3005,"&lt;&gt;Efectivo"))</f>
        <v/>
      </c>
      <c r="D787" s="15" t="str">
        <f t="shared" si="36"/>
        <v/>
      </c>
      <c r="E787" s="12"/>
      <c r="F787" s="15" t="str">
        <f>IF($A787="","",SUMIFS(Compras!$E$6:$E$1005,Compras!$A$6:$A$1005,$A787,Compras!$F$6:$F$1005,"Efectivo")+SUMIFS('Gastos Fijos'!$D$6:$D$1005,'Gastos Fijos'!$A$6:$A$1005,$A787,'Gastos Fijos'!$E$6:$E$1005,"Efectivo"))</f>
        <v/>
      </c>
      <c r="G787" s="15" t="str">
        <f t="shared" si="37"/>
        <v/>
      </c>
      <c r="H787" s="12"/>
      <c r="I787" s="8" t="str">
        <f t="shared" si="38"/>
        <v/>
      </c>
    </row>
    <row r="788" spans="1:9" x14ac:dyDescent="0.25">
      <c r="A788" s="16"/>
      <c r="B788" s="15" t="str">
        <f>IF($A788="","",SUMIFS(Ventas!$F$6:$F$3005,Ventas!$A$6:$A$3005,$A788,Ventas!$J$6:$J$3005,"Efectivo"))</f>
        <v/>
      </c>
      <c r="C788" s="15" t="str">
        <f>IF($A788="","",SUMIFS(Ventas!$F$6:$F$3005,Ventas!$A$6:$A$3005,$A788,Ventas!$J$6:$J$3005,"&lt;&gt;Efectivo"))</f>
        <v/>
      </c>
      <c r="D788" s="15" t="str">
        <f t="shared" si="36"/>
        <v/>
      </c>
      <c r="E788" s="12"/>
      <c r="F788" s="15" t="str">
        <f>IF($A788="","",SUMIFS(Compras!$E$6:$E$1005,Compras!$A$6:$A$1005,$A788,Compras!$F$6:$F$1005,"Efectivo")+SUMIFS('Gastos Fijos'!$D$6:$D$1005,'Gastos Fijos'!$A$6:$A$1005,$A788,'Gastos Fijos'!$E$6:$E$1005,"Efectivo"))</f>
        <v/>
      </c>
      <c r="G788" s="15" t="str">
        <f t="shared" si="37"/>
        <v/>
      </c>
      <c r="H788" s="12"/>
      <c r="I788" s="8" t="str">
        <f t="shared" si="38"/>
        <v/>
      </c>
    </row>
    <row r="789" spans="1:9" x14ac:dyDescent="0.25">
      <c r="A789" s="16"/>
      <c r="B789" s="15" t="str">
        <f>IF($A789="","",SUMIFS(Ventas!$F$6:$F$3005,Ventas!$A$6:$A$3005,$A789,Ventas!$J$6:$J$3005,"Efectivo"))</f>
        <v/>
      </c>
      <c r="C789" s="15" t="str">
        <f>IF($A789="","",SUMIFS(Ventas!$F$6:$F$3005,Ventas!$A$6:$A$3005,$A789,Ventas!$J$6:$J$3005,"&lt;&gt;Efectivo"))</f>
        <v/>
      </c>
      <c r="D789" s="15" t="str">
        <f t="shared" si="36"/>
        <v/>
      </c>
      <c r="E789" s="12"/>
      <c r="F789" s="15" t="str">
        <f>IF($A789="","",SUMIFS(Compras!$E$6:$E$1005,Compras!$A$6:$A$1005,$A789,Compras!$F$6:$F$1005,"Efectivo")+SUMIFS('Gastos Fijos'!$D$6:$D$1005,'Gastos Fijos'!$A$6:$A$1005,$A789,'Gastos Fijos'!$E$6:$E$1005,"Efectivo"))</f>
        <v/>
      </c>
      <c r="G789" s="15" t="str">
        <f t="shared" si="37"/>
        <v/>
      </c>
      <c r="H789" s="12"/>
      <c r="I789" s="8" t="str">
        <f t="shared" si="38"/>
        <v/>
      </c>
    </row>
    <row r="790" spans="1:9" x14ac:dyDescent="0.25">
      <c r="A790" s="16"/>
      <c r="B790" s="15" t="str">
        <f>IF($A790="","",SUMIFS(Ventas!$F$6:$F$3005,Ventas!$A$6:$A$3005,$A790,Ventas!$J$6:$J$3005,"Efectivo"))</f>
        <v/>
      </c>
      <c r="C790" s="15" t="str">
        <f>IF($A790="","",SUMIFS(Ventas!$F$6:$F$3005,Ventas!$A$6:$A$3005,$A790,Ventas!$J$6:$J$3005,"&lt;&gt;Efectivo"))</f>
        <v/>
      </c>
      <c r="D790" s="15" t="str">
        <f t="shared" si="36"/>
        <v/>
      </c>
      <c r="E790" s="12"/>
      <c r="F790" s="15" t="str">
        <f>IF($A790="","",SUMIFS(Compras!$E$6:$E$1005,Compras!$A$6:$A$1005,$A790,Compras!$F$6:$F$1005,"Efectivo")+SUMIFS('Gastos Fijos'!$D$6:$D$1005,'Gastos Fijos'!$A$6:$A$1005,$A790,'Gastos Fijos'!$E$6:$E$1005,"Efectivo"))</f>
        <v/>
      </c>
      <c r="G790" s="15" t="str">
        <f t="shared" si="37"/>
        <v/>
      </c>
      <c r="H790" s="12"/>
      <c r="I790" s="8" t="str">
        <f t="shared" si="38"/>
        <v/>
      </c>
    </row>
    <row r="791" spans="1:9" x14ac:dyDescent="0.25">
      <c r="A791" s="16"/>
      <c r="B791" s="15" t="str">
        <f>IF($A791="","",SUMIFS(Ventas!$F$6:$F$3005,Ventas!$A$6:$A$3005,$A791,Ventas!$J$6:$J$3005,"Efectivo"))</f>
        <v/>
      </c>
      <c r="C791" s="15" t="str">
        <f>IF($A791="","",SUMIFS(Ventas!$F$6:$F$3005,Ventas!$A$6:$A$3005,$A791,Ventas!$J$6:$J$3005,"&lt;&gt;Efectivo"))</f>
        <v/>
      </c>
      <c r="D791" s="15" t="str">
        <f t="shared" si="36"/>
        <v/>
      </c>
      <c r="E791" s="12"/>
      <c r="F791" s="15" t="str">
        <f>IF($A791="","",SUMIFS(Compras!$E$6:$E$1005,Compras!$A$6:$A$1005,$A791,Compras!$F$6:$F$1005,"Efectivo")+SUMIFS('Gastos Fijos'!$D$6:$D$1005,'Gastos Fijos'!$A$6:$A$1005,$A791,'Gastos Fijos'!$E$6:$E$1005,"Efectivo"))</f>
        <v/>
      </c>
      <c r="G791" s="15" t="str">
        <f t="shared" si="37"/>
        <v/>
      </c>
      <c r="H791" s="12"/>
      <c r="I791" s="8" t="str">
        <f t="shared" si="38"/>
        <v/>
      </c>
    </row>
    <row r="792" spans="1:9" x14ac:dyDescent="0.25">
      <c r="A792" s="16"/>
      <c r="B792" s="15" t="str">
        <f>IF($A792="","",SUMIFS(Ventas!$F$6:$F$3005,Ventas!$A$6:$A$3005,$A792,Ventas!$J$6:$J$3005,"Efectivo"))</f>
        <v/>
      </c>
      <c r="C792" s="15" t="str">
        <f>IF($A792="","",SUMIFS(Ventas!$F$6:$F$3005,Ventas!$A$6:$A$3005,$A792,Ventas!$J$6:$J$3005,"&lt;&gt;Efectivo"))</f>
        <v/>
      </c>
      <c r="D792" s="15" t="str">
        <f t="shared" si="36"/>
        <v/>
      </c>
      <c r="E792" s="12"/>
      <c r="F792" s="15" t="str">
        <f>IF($A792="","",SUMIFS(Compras!$E$6:$E$1005,Compras!$A$6:$A$1005,$A792,Compras!$F$6:$F$1005,"Efectivo")+SUMIFS('Gastos Fijos'!$D$6:$D$1005,'Gastos Fijos'!$A$6:$A$1005,$A792,'Gastos Fijos'!$E$6:$E$1005,"Efectivo"))</f>
        <v/>
      </c>
      <c r="G792" s="15" t="str">
        <f t="shared" si="37"/>
        <v/>
      </c>
      <c r="H792" s="12"/>
      <c r="I792" s="8" t="str">
        <f t="shared" si="38"/>
        <v/>
      </c>
    </row>
    <row r="793" spans="1:9" x14ac:dyDescent="0.25">
      <c r="A793" s="16"/>
      <c r="B793" s="15" t="str">
        <f>IF($A793="","",SUMIFS(Ventas!$F$6:$F$3005,Ventas!$A$6:$A$3005,$A793,Ventas!$J$6:$J$3005,"Efectivo"))</f>
        <v/>
      </c>
      <c r="C793" s="15" t="str">
        <f>IF($A793="","",SUMIFS(Ventas!$F$6:$F$3005,Ventas!$A$6:$A$3005,$A793,Ventas!$J$6:$J$3005,"&lt;&gt;Efectivo"))</f>
        <v/>
      </c>
      <c r="D793" s="15" t="str">
        <f t="shared" si="36"/>
        <v/>
      </c>
      <c r="E793" s="12"/>
      <c r="F793" s="15" t="str">
        <f>IF($A793="","",SUMIFS(Compras!$E$6:$E$1005,Compras!$A$6:$A$1005,$A793,Compras!$F$6:$F$1005,"Efectivo")+SUMIFS('Gastos Fijos'!$D$6:$D$1005,'Gastos Fijos'!$A$6:$A$1005,$A793,'Gastos Fijos'!$E$6:$E$1005,"Efectivo"))</f>
        <v/>
      </c>
      <c r="G793" s="15" t="str">
        <f t="shared" si="37"/>
        <v/>
      </c>
      <c r="H793" s="12"/>
      <c r="I793" s="8" t="str">
        <f t="shared" si="38"/>
        <v/>
      </c>
    </row>
    <row r="794" spans="1:9" x14ac:dyDescent="0.25">
      <c r="A794" s="16"/>
      <c r="B794" s="15" t="str">
        <f>IF($A794="","",SUMIFS(Ventas!$F$6:$F$3005,Ventas!$A$6:$A$3005,$A794,Ventas!$J$6:$J$3005,"Efectivo"))</f>
        <v/>
      </c>
      <c r="C794" s="15" t="str">
        <f>IF($A794="","",SUMIFS(Ventas!$F$6:$F$3005,Ventas!$A$6:$A$3005,$A794,Ventas!$J$6:$J$3005,"&lt;&gt;Efectivo"))</f>
        <v/>
      </c>
      <c r="D794" s="15" t="str">
        <f t="shared" si="36"/>
        <v/>
      </c>
      <c r="E794" s="12"/>
      <c r="F794" s="15" t="str">
        <f>IF($A794="","",SUMIFS(Compras!$E$6:$E$1005,Compras!$A$6:$A$1005,$A794,Compras!$F$6:$F$1005,"Efectivo")+SUMIFS('Gastos Fijos'!$D$6:$D$1005,'Gastos Fijos'!$A$6:$A$1005,$A794,'Gastos Fijos'!$E$6:$E$1005,"Efectivo"))</f>
        <v/>
      </c>
      <c r="G794" s="15" t="str">
        <f t="shared" si="37"/>
        <v/>
      </c>
      <c r="H794" s="12"/>
      <c r="I794" s="8" t="str">
        <f t="shared" si="38"/>
        <v/>
      </c>
    </row>
    <row r="795" spans="1:9" x14ac:dyDescent="0.25">
      <c r="A795" s="16"/>
      <c r="B795" s="15" t="str">
        <f>IF($A795="","",SUMIFS(Ventas!$F$6:$F$3005,Ventas!$A$6:$A$3005,$A795,Ventas!$J$6:$J$3005,"Efectivo"))</f>
        <v/>
      </c>
      <c r="C795" s="15" t="str">
        <f>IF($A795="","",SUMIFS(Ventas!$F$6:$F$3005,Ventas!$A$6:$A$3005,$A795,Ventas!$J$6:$J$3005,"&lt;&gt;Efectivo"))</f>
        <v/>
      </c>
      <c r="D795" s="15" t="str">
        <f t="shared" si="36"/>
        <v/>
      </c>
      <c r="E795" s="12"/>
      <c r="F795" s="15" t="str">
        <f>IF($A795="","",SUMIFS(Compras!$E$6:$E$1005,Compras!$A$6:$A$1005,$A795,Compras!$F$6:$F$1005,"Efectivo")+SUMIFS('Gastos Fijos'!$D$6:$D$1005,'Gastos Fijos'!$A$6:$A$1005,$A795,'Gastos Fijos'!$E$6:$E$1005,"Efectivo"))</f>
        <v/>
      </c>
      <c r="G795" s="15" t="str">
        <f t="shared" si="37"/>
        <v/>
      </c>
      <c r="H795" s="12"/>
      <c r="I795" s="8" t="str">
        <f t="shared" si="38"/>
        <v/>
      </c>
    </row>
    <row r="796" spans="1:9" x14ac:dyDescent="0.25">
      <c r="A796" s="16"/>
      <c r="B796" s="15" t="str">
        <f>IF($A796="","",SUMIFS(Ventas!$F$6:$F$3005,Ventas!$A$6:$A$3005,$A796,Ventas!$J$6:$J$3005,"Efectivo"))</f>
        <v/>
      </c>
      <c r="C796" s="15" t="str">
        <f>IF($A796="","",SUMIFS(Ventas!$F$6:$F$3005,Ventas!$A$6:$A$3005,$A796,Ventas!$J$6:$J$3005,"&lt;&gt;Efectivo"))</f>
        <v/>
      </c>
      <c r="D796" s="15" t="str">
        <f t="shared" si="36"/>
        <v/>
      </c>
      <c r="E796" s="12"/>
      <c r="F796" s="15" t="str">
        <f>IF($A796="","",SUMIFS(Compras!$E$6:$E$1005,Compras!$A$6:$A$1005,$A796,Compras!$F$6:$F$1005,"Efectivo")+SUMIFS('Gastos Fijos'!$D$6:$D$1005,'Gastos Fijos'!$A$6:$A$1005,$A796,'Gastos Fijos'!$E$6:$E$1005,"Efectivo"))</f>
        <v/>
      </c>
      <c r="G796" s="15" t="str">
        <f t="shared" si="37"/>
        <v/>
      </c>
      <c r="H796" s="12"/>
      <c r="I796" s="8" t="str">
        <f t="shared" si="38"/>
        <v/>
      </c>
    </row>
    <row r="797" spans="1:9" x14ac:dyDescent="0.25">
      <c r="A797" s="16"/>
      <c r="B797" s="15" t="str">
        <f>IF($A797="","",SUMIFS(Ventas!$F$6:$F$3005,Ventas!$A$6:$A$3005,$A797,Ventas!$J$6:$J$3005,"Efectivo"))</f>
        <v/>
      </c>
      <c r="C797" s="15" t="str">
        <f>IF($A797="","",SUMIFS(Ventas!$F$6:$F$3005,Ventas!$A$6:$A$3005,$A797,Ventas!$J$6:$J$3005,"&lt;&gt;Efectivo"))</f>
        <v/>
      </c>
      <c r="D797" s="15" t="str">
        <f t="shared" si="36"/>
        <v/>
      </c>
      <c r="E797" s="12"/>
      <c r="F797" s="15" t="str">
        <f>IF($A797="","",SUMIFS(Compras!$E$6:$E$1005,Compras!$A$6:$A$1005,$A797,Compras!$F$6:$F$1005,"Efectivo")+SUMIFS('Gastos Fijos'!$D$6:$D$1005,'Gastos Fijos'!$A$6:$A$1005,$A797,'Gastos Fijos'!$E$6:$E$1005,"Efectivo"))</f>
        <v/>
      </c>
      <c r="G797" s="15" t="str">
        <f t="shared" si="37"/>
        <v/>
      </c>
      <c r="H797" s="12"/>
      <c r="I797" s="8" t="str">
        <f t="shared" si="38"/>
        <v/>
      </c>
    </row>
    <row r="798" spans="1:9" x14ac:dyDescent="0.25">
      <c r="A798" s="16"/>
      <c r="B798" s="15" t="str">
        <f>IF($A798="","",SUMIFS(Ventas!$F$6:$F$3005,Ventas!$A$6:$A$3005,$A798,Ventas!$J$6:$J$3005,"Efectivo"))</f>
        <v/>
      </c>
      <c r="C798" s="15" t="str">
        <f>IF($A798="","",SUMIFS(Ventas!$F$6:$F$3005,Ventas!$A$6:$A$3005,$A798,Ventas!$J$6:$J$3005,"&lt;&gt;Efectivo"))</f>
        <v/>
      </c>
      <c r="D798" s="15" t="str">
        <f t="shared" si="36"/>
        <v/>
      </c>
      <c r="E798" s="12"/>
      <c r="F798" s="15" t="str">
        <f>IF($A798="","",SUMIFS(Compras!$E$6:$E$1005,Compras!$A$6:$A$1005,$A798,Compras!$F$6:$F$1005,"Efectivo")+SUMIFS('Gastos Fijos'!$D$6:$D$1005,'Gastos Fijos'!$A$6:$A$1005,$A798,'Gastos Fijos'!$E$6:$E$1005,"Efectivo"))</f>
        <v/>
      </c>
      <c r="G798" s="15" t="str">
        <f t="shared" si="37"/>
        <v/>
      </c>
      <c r="H798" s="12"/>
      <c r="I798" s="8" t="str">
        <f t="shared" si="38"/>
        <v/>
      </c>
    </row>
    <row r="799" spans="1:9" x14ac:dyDescent="0.25">
      <c r="A799" s="16"/>
      <c r="B799" s="15" t="str">
        <f>IF($A799="","",SUMIFS(Ventas!$F$6:$F$3005,Ventas!$A$6:$A$3005,$A799,Ventas!$J$6:$J$3005,"Efectivo"))</f>
        <v/>
      </c>
      <c r="C799" s="15" t="str">
        <f>IF($A799="","",SUMIFS(Ventas!$F$6:$F$3005,Ventas!$A$6:$A$3005,$A799,Ventas!$J$6:$J$3005,"&lt;&gt;Efectivo"))</f>
        <v/>
      </c>
      <c r="D799" s="15" t="str">
        <f t="shared" si="36"/>
        <v/>
      </c>
      <c r="E799" s="12"/>
      <c r="F799" s="15" t="str">
        <f>IF($A799="","",SUMIFS(Compras!$E$6:$E$1005,Compras!$A$6:$A$1005,$A799,Compras!$F$6:$F$1005,"Efectivo")+SUMIFS('Gastos Fijos'!$D$6:$D$1005,'Gastos Fijos'!$A$6:$A$1005,$A799,'Gastos Fijos'!$E$6:$E$1005,"Efectivo"))</f>
        <v/>
      </c>
      <c r="G799" s="15" t="str">
        <f t="shared" si="37"/>
        <v/>
      </c>
      <c r="H799" s="12"/>
      <c r="I799" s="8" t="str">
        <f t="shared" si="38"/>
        <v/>
      </c>
    </row>
    <row r="800" spans="1:9" x14ac:dyDescent="0.25">
      <c r="A800" s="16"/>
      <c r="B800" s="15" t="str">
        <f>IF($A800="","",SUMIFS(Ventas!$F$6:$F$3005,Ventas!$A$6:$A$3005,$A800,Ventas!$J$6:$J$3005,"Efectivo"))</f>
        <v/>
      </c>
      <c r="C800" s="15" t="str">
        <f>IF($A800="","",SUMIFS(Ventas!$F$6:$F$3005,Ventas!$A$6:$A$3005,$A800,Ventas!$J$6:$J$3005,"&lt;&gt;Efectivo"))</f>
        <v/>
      </c>
      <c r="D800" s="15" t="str">
        <f t="shared" si="36"/>
        <v/>
      </c>
      <c r="E800" s="12"/>
      <c r="F800" s="15" t="str">
        <f>IF($A800="","",SUMIFS(Compras!$E$6:$E$1005,Compras!$A$6:$A$1005,$A800,Compras!$F$6:$F$1005,"Efectivo")+SUMIFS('Gastos Fijos'!$D$6:$D$1005,'Gastos Fijos'!$A$6:$A$1005,$A800,'Gastos Fijos'!$E$6:$E$1005,"Efectivo"))</f>
        <v/>
      </c>
      <c r="G800" s="15" t="str">
        <f t="shared" si="37"/>
        <v/>
      </c>
      <c r="H800" s="12"/>
      <c r="I800" s="8" t="str">
        <f t="shared" si="38"/>
        <v/>
      </c>
    </row>
    <row r="801" spans="1:9" x14ac:dyDescent="0.25">
      <c r="A801" s="16"/>
      <c r="B801" s="15" t="str">
        <f>IF($A801="","",SUMIFS(Ventas!$F$6:$F$3005,Ventas!$A$6:$A$3005,$A801,Ventas!$J$6:$J$3005,"Efectivo"))</f>
        <v/>
      </c>
      <c r="C801" s="15" t="str">
        <f>IF($A801="","",SUMIFS(Ventas!$F$6:$F$3005,Ventas!$A$6:$A$3005,$A801,Ventas!$J$6:$J$3005,"&lt;&gt;Efectivo"))</f>
        <v/>
      </c>
      <c r="D801" s="15" t="str">
        <f t="shared" si="36"/>
        <v/>
      </c>
      <c r="E801" s="12"/>
      <c r="F801" s="15" t="str">
        <f>IF($A801="","",SUMIFS(Compras!$E$6:$E$1005,Compras!$A$6:$A$1005,$A801,Compras!$F$6:$F$1005,"Efectivo")+SUMIFS('Gastos Fijos'!$D$6:$D$1005,'Gastos Fijos'!$A$6:$A$1005,$A801,'Gastos Fijos'!$E$6:$E$1005,"Efectivo"))</f>
        <v/>
      </c>
      <c r="G801" s="15" t="str">
        <f t="shared" si="37"/>
        <v/>
      </c>
      <c r="H801" s="12"/>
      <c r="I801" s="8" t="str">
        <f t="shared" si="38"/>
        <v/>
      </c>
    </row>
    <row r="802" spans="1:9" x14ac:dyDescent="0.25">
      <c r="A802" s="16"/>
      <c r="B802" s="15" t="str">
        <f>IF($A802="","",SUMIFS(Ventas!$F$6:$F$3005,Ventas!$A$6:$A$3005,$A802,Ventas!$J$6:$J$3005,"Efectivo"))</f>
        <v/>
      </c>
      <c r="C802" s="15" t="str">
        <f>IF($A802="","",SUMIFS(Ventas!$F$6:$F$3005,Ventas!$A$6:$A$3005,$A802,Ventas!$J$6:$J$3005,"&lt;&gt;Efectivo"))</f>
        <v/>
      </c>
      <c r="D802" s="15" t="str">
        <f t="shared" si="36"/>
        <v/>
      </c>
      <c r="E802" s="12"/>
      <c r="F802" s="15" t="str">
        <f>IF($A802="","",SUMIFS(Compras!$E$6:$E$1005,Compras!$A$6:$A$1005,$A802,Compras!$F$6:$F$1005,"Efectivo")+SUMIFS('Gastos Fijos'!$D$6:$D$1005,'Gastos Fijos'!$A$6:$A$1005,$A802,'Gastos Fijos'!$E$6:$E$1005,"Efectivo"))</f>
        <v/>
      </c>
      <c r="G802" s="15" t="str">
        <f t="shared" si="37"/>
        <v/>
      </c>
      <c r="H802" s="12"/>
      <c r="I802" s="8" t="str">
        <f t="shared" si="38"/>
        <v/>
      </c>
    </row>
    <row r="803" spans="1:9" x14ac:dyDescent="0.25">
      <c r="A803" s="16"/>
      <c r="B803" s="15" t="str">
        <f>IF($A803="","",SUMIFS(Ventas!$F$6:$F$3005,Ventas!$A$6:$A$3005,$A803,Ventas!$J$6:$J$3005,"Efectivo"))</f>
        <v/>
      </c>
      <c r="C803" s="15" t="str">
        <f>IF($A803="","",SUMIFS(Ventas!$F$6:$F$3005,Ventas!$A$6:$A$3005,$A803,Ventas!$J$6:$J$3005,"&lt;&gt;Efectivo"))</f>
        <v/>
      </c>
      <c r="D803" s="15" t="str">
        <f t="shared" si="36"/>
        <v/>
      </c>
      <c r="E803" s="12"/>
      <c r="F803" s="15" t="str">
        <f>IF($A803="","",SUMIFS(Compras!$E$6:$E$1005,Compras!$A$6:$A$1005,$A803,Compras!$F$6:$F$1005,"Efectivo")+SUMIFS('Gastos Fijos'!$D$6:$D$1005,'Gastos Fijos'!$A$6:$A$1005,$A803,'Gastos Fijos'!$E$6:$E$1005,"Efectivo"))</f>
        <v/>
      </c>
      <c r="G803" s="15" t="str">
        <f t="shared" si="37"/>
        <v/>
      </c>
      <c r="H803" s="12"/>
      <c r="I803" s="8" t="str">
        <f t="shared" si="38"/>
        <v/>
      </c>
    </row>
    <row r="804" spans="1:9" x14ac:dyDescent="0.25">
      <c r="A804" s="16"/>
      <c r="B804" s="15" t="str">
        <f>IF($A804="","",SUMIFS(Ventas!$F$6:$F$3005,Ventas!$A$6:$A$3005,$A804,Ventas!$J$6:$J$3005,"Efectivo"))</f>
        <v/>
      </c>
      <c r="C804" s="15" t="str">
        <f>IF($A804="","",SUMIFS(Ventas!$F$6:$F$3005,Ventas!$A$6:$A$3005,$A804,Ventas!$J$6:$J$3005,"&lt;&gt;Efectivo"))</f>
        <v/>
      </c>
      <c r="D804" s="15" t="str">
        <f t="shared" si="36"/>
        <v/>
      </c>
      <c r="E804" s="12"/>
      <c r="F804" s="15" t="str">
        <f>IF($A804="","",SUMIFS(Compras!$E$6:$E$1005,Compras!$A$6:$A$1005,$A804,Compras!$F$6:$F$1005,"Efectivo")+SUMIFS('Gastos Fijos'!$D$6:$D$1005,'Gastos Fijos'!$A$6:$A$1005,$A804,'Gastos Fijos'!$E$6:$E$1005,"Efectivo"))</f>
        <v/>
      </c>
      <c r="G804" s="15" t="str">
        <f t="shared" si="37"/>
        <v/>
      </c>
      <c r="H804" s="12"/>
      <c r="I804" s="8" t="str">
        <f t="shared" si="38"/>
        <v/>
      </c>
    </row>
    <row r="805" spans="1:9" x14ac:dyDescent="0.25">
      <c r="A805" s="16"/>
      <c r="B805" s="15" t="str">
        <f>IF($A805="","",SUMIFS(Ventas!$F$6:$F$3005,Ventas!$A$6:$A$3005,$A805,Ventas!$J$6:$J$3005,"Efectivo"))</f>
        <v/>
      </c>
      <c r="C805" s="15" t="str">
        <f>IF($A805="","",SUMIFS(Ventas!$F$6:$F$3005,Ventas!$A$6:$A$3005,$A805,Ventas!$J$6:$J$3005,"&lt;&gt;Efectivo"))</f>
        <v/>
      </c>
      <c r="D805" s="15" t="str">
        <f t="shared" si="36"/>
        <v/>
      </c>
      <c r="E805" s="12"/>
      <c r="F805" s="15" t="str">
        <f>IF($A805="","",SUMIFS(Compras!$E$6:$E$1005,Compras!$A$6:$A$1005,$A805,Compras!$F$6:$F$1005,"Efectivo")+SUMIFS('Gastos Fijos'!$D$6:$D$1005,'Gastos Fijos'!$A$6:$A$1005,$A805,'Gastos Fijos'!$E$6:$E$1005,"Efectivo"))</f>
        <v/>
      </c>
      <c r="G805" s="15" t="str">
        <f t="shared" si="37"/>
        <v/>
      </c>
      <c r="H805" s="12"/>
      <c r="I805" s="8" t="str">
        <f t="shared" si="38"/>
        <v/>
      </c>
    </row>
    <row r="806" spans="1:9" x14ac:dyDescent="0.25">
      <c r="A806" s="16"/>
      <c r="B806" s="15" t="str">
        <f>IF($A806="","",SUMIFS(Ventas!$F$6:$F$3005,Ventas!$A$6:$A$3005,$A806,Ventas!$J$6:$J$3005,"Efectivo"))</f>
        <v/>
      </c>
      <c r="C806" s="15" t="str">
        <f>IF($A806="","",SUMIFS(Ventas!$F$6:$F$3005,Ventas!$A$6:$A$3005,$A806,Ventas!$J$6:$J$3005,"&lt;&gt;Efectivo"))</f>
        <v/>
      </c>
      <c r="D806" s="15" t="str">
        <f t="shared" si="36"/>
        <v/>
      </c>
      <c r="E806" s="12"/>
      <c r="F806" s="15" t="str">
        <f>IF($A806="","",SUMIFS(Compras!$E$6:$E$1005,Compras!$A$6:$A$1005,$A806,Compras!$F$6:$F$1005,"Efectivo")+SUMIFS('Gastos Fijos'!$D$6:$D$1005,'Gastos Fijos'!$A$6:$A$1005,$A806,'Gastos Fijos'!$E$6:$E$1005,"Efectivo"))</f>
        <v/>
      </c>
      <c r="G806" s="15" t="str">
        <f t="shared" si="37"/>
        <v/>
      </c>
      <c r="H806" s="12"/>
      <c r="I806" s="8" t="str">
        <f t="shared" si="38"/>
        <v/>
      </c>
    </row>
    <row r="807" spans="1:9" x14ac:dyDescent="0.25">
      <c r="A807" s="16"/>
      <c r="B807" s="15" t="str">
        <f>IF($A807="","",SUMIFS(Ventas!$F$6:$F$3005,Ventas!$A$6:$A$3005,$A807,Ventas!$J$6:$J$3005,"Efectivo"))</f>
        <v/>
      </c>
      <c r="C807" s="15" t="str">
        <f>IF($A807="","",SUMIFS(Ventas!$F$6:$F$3005,Ventas!$A$6:$A$3005,$A807,Ventas!$J$6:$J$3005,"&lt;&gt;Efectivo"))</f>
        <v/>
      </c>
      <c r="D807" s="15" t="str">
        <f t="shared" si="36"/>
        <v/>
      </c>
      <c r="E807" s="12"/>
      <c r="F807" s="15" t="str">
        <f>IF($A807="","",SUMIFS(Compras!$E$6:$E$1005,Compras!$A$6:$A$1005,$A807,Compras!$F$6:$F$1005,"Efectivo")+SUMIFS('Gastos Fijos'!$D$6:$D$1005,'Gastos Fijos'!$A$6:$A$1005,$A807,'Gastos Fijos'!$E$6:$E$1005,"Efectivo"))</f>
        <v/>
      </c>
      <c r="G807" s="15" t="str">
        <f t="shared" si="37"/>
        <v/>
      </c>
      <c r="H807" s="12"/>
      <c r="I807" s="8" t="str">
        <f t="shared" si="38"/>
        <v/>
      </c>
    </row>
    <row r="808" spans="1:9" x14ac:dyDescent="0.25">
      <c r="A808" s="16"/>
      <c r="B808" s="15" t="str">
        <f>IF($A808="","",SUMIFS(Ventas!$F$6:$F$3005,Ventas!$A$6:$A$3005,$A808,Ventas!$J$6:$J$3005,"Efectivo"))</f>
        <v/>
      </c>
      <c r="C808" s="15" t="str">
        <f>IF($A808="","",SUMIFS(Ventas!$F$6:$F$3005,Ventas!$A$6:$A$3005,$A808,Ventas!$J$6:$J$3005,"&lt;&gt;Efectivo"))</f>
        <v/>
      </c>
      <c r="D808" s="15" t="str">
        <f t="shared" si="36"/>
        <v/>
      </c>
      <c r="E808" s="12"/>
      <c r="F808" s="15" t="str">
        <f>IF($A808="","",SUMIFS(Compras!$E$6:$E$1005,Compras!$A$6:$A$1005,$A808,Compras!$F$6:$F$1005,"Efectivo")+SUMIFS('Gastos Fijos'!$D$6:$D$1005,'Gastos Fijos'!$A$6:$A$1005,$A808,'Gastos Fijos'!$E$6:$E$1005,"Efectivo"))</f>
        <v/>
      </c>
      <c r="G808" s="15" t="str">
        <f t="shared" si="37"/>
        <v/>
      </c>
      <c r="H808" s="12"/>
      <c r="I808" s="8" t="str">
        <f t="shared" si="38"/>
        <v/>
      </c>
    </row>
    <row r="809" spans="1:9" x14ac:dyDescent="0.25">
      <c r="A809" s="16"/>
      <c r="B809" s="15" t="str">
        <f>IF($A809="","",SUMIFS(Ventas!$F$6:$F$3005,Ventas!$A$6:$A$3005,$A809,Ventas!$J$6:$J$3005,"Efectivo"))</f>
        <v/>
      </c>
      <c r="C809" s="15" t="str">
        <f>IF($A809="","",SUMIFS(Ventas!$F$6:$F$3005,Ventas!$A$6:$A$3005,$A809,Ventas!$J$6:$J$3005,"&lt;&gt;Efectivo"))</f>
        <v/>
      </c>
      <c r="D809" s="15" t="str">
        <f t="shared" si="36"/>
        <v/>
      </c>
      <c r="E809" s="12"/>
      <c r="F809" s="15" t="str">
        <f>IF($A809="","",SUMIFS(Compras!$E$6:$E$1005,Compras!$A$6:$A$1005,$A809,Compras!$F$6:$F$1005,"Efectivo")+SUMIFS('Gastos Fijos'!$D$6:$D$1005,'Gastos Fijos'!$A$6:$A$1005,$A809,'Gastos Fijos'!$E$6:$E$1005,"Efectivo"))</f>
        <v/>
      </c>
      <c r="G809" s="15" t="str">
        <f t="shared" si="37"/>
        <v/>
      </c>
      <c r="H809" s="12"/>
      <c r="I809" s="8" t="str">
        <f t="shared" si="38"/>
        <v/>
      </c>
    </row>
    <row r="810" spans="1:9" x14ac:dyDescent="0.25">
      <c r="A810" s="16"/>
      <c r="B810" s="15" t="str">
        <f>IF($A810="","",SUMIFS(Ventas!$F$6:$F$3005,Ventas!$A$6:$A$3005,$A810,Ventas!$J$6:$J$3005,"Efectivo"))</f>
        <v/>
      </c>
      <c r="C810" s="15" t="str">
        <f>IF($A810="","",SUMIFS(Ventas!$F$6:$F$3005,Ventas!$A$6:$A$3005,$A810,Ventas!$J$6:$J$3005,"&lt;&gt;Efectivo"))</f>
        <v/>
      </c>
      <c r="D810" s="15" t="str">
        <f t="shared" si="36"/>
        <v/>
      </c>
      <c r="E810" s="12"/>
      <c r="F810" s="15" t="str">
        <f>IF($A810="","",SUMIFS(Compras!$E$6:$E$1005,Compras!$A$6:$A$1005,$A810,Compras!$F$6:$F$1005,"Efectivo")+SUMIFS('Gastos Fijos'!$D$6:$D$1005,'Gastos Fijos'!$A$6:$A$1005,$A810,'Gastos Fijos'!$E$6:$E$1005,"Efectivo"))</f>
        <v/>
      </c>
      <c r="G810" s="15" t="str">
        <f t="shared" si="37"/>
        <v/>
      </c>
      <c r="H810" s="12"/>
      <c r="I810" s="8" t="str">
        <f t="shared" si="38"/>
        <v/>
      </c>
    </row>
    <row r="811" spans="1:9" x14ac:dyDescent="0.25">
      <c r="A811" s="16"/>
      <c r="B811" s="15" t="str">
        <f>IF($A811="","",SUMIFS(Ventas!$F$6:$F$3005,Ventas!$A$6:$A$3005,$A811,Ventas!$J$6:$J$3005,"Efectivo"))</f>
        <v/>
      </c>
      <c r="C811" s="15" t="str">
        <f>IF($A811="","",SUMIFS(Ventas!$F$6:$F$3005,Ventas!$A$6:$A$3005,$A811,Ventas!$J$6:$J$3005,"&lt;&gt;Efectivo"))</f>
        <v/>
      </c>
      <c r="D811" s="15" t="str">
        <f t="shared" si="36"/>
        <v/>
      </c>
      <c r="E811" s="12"/>
      <c r="F811" s="15" t="str">
        <f>IF($A811="","",SUMIFS(Compras!$E$6:$E$1005,Compras!$A$6:$A$1005,$A811,Compras!$F$6:$F$1005,"Efectivo")+SUMIFS('Gastos Fijos'!$D$6:$D$1005,'Gastos Fijos'!$A$6:$A$1005,$A811,'Gastos Fijos'!$E$6:$E$1005,"Efectivo"))</f>
        <v/>
      </c>
      <c r="G811" s="15" t="str">
        <f t="shared" si="37"/>
        <v/>
      </c>
      <c r="H811" s="12"/>
      <c r="I811" s="8" t="str">
        <f t="shared" si="38"/>
        <v/>
      </c>
    </row>
    <row r="812" spans="1:9" x14ac:dyDescent="0.25">
      <c r="A812" s="16"/>
      <c r="B812" s="15" t="str">
        <f>IF($A812="","",SUMIFS(Ventas!$F$6:$F$3005,Ventas!$A$6:$A$3005,$A812,Ventas!$J$6:$J$3005,"Efectivo"))</f>
        <v/>
      </c>
      <c r="C812" s="15" t="str">
        <f>IF($A812="","",SUMIFS(Ventas!$F$6:$F$3005,Ventas!$A$6:$A$3005,$A812,Ventas!$J$6:$J$3005,"&lt;&gt;Efectivo"))</f>
        <v/>
      </c>
      <c r="D812" s="15" t="str">
        <f t="shared" si="36"/>
        <v/>
      </c>
      <c r="E812" s="12"/>
      <c r="F812" s="15" t="str">
        <f>IF($A812="","",SUMIFS(Compras!$E$6:$E$1005,Compras!$A$6:$A$1005,$A812,Compras!$F$6:$F$1005,"Efectivo")+SUMIFS('Gastos Fijos'!$D$6:$D$1005,'Gastos Fijos'!$A$6:$A$1005,$A812,'Gastos Fijos'!$E$6:$E$1005,"Efectivo"))</f>
        <v/>
      </c>
      <c r="G812" s="15" t="str">
        <f t="shared" si="37"/>
        <v/>
      </c>
      <c r="H812" s="12"/>
      <c r="I812" s="8" t="str">
        <f t="shared" si="38"/>
        <v/>
      </c>
    </row>
    <row r="813" spans="1:9" x14ac:dyDescent="0.25">
      <c r="A813" s="16"/>
      <c r="B813" s="15" t="str">
        <f>IF($A813="","",SUMIFS(Ventas!$F$6:$F$3005,Ventas!$A$6:$A$3005,$A813,Ventas!$J$6:$J$3005,"Efectivo"))</f>
        <v/>
      </c>
      <c r="C813" s="15" t="str">
        <f>IF($A813="","",SUMIFS(Ventas!$F$6:$F$3005,Ventas!$A$6:$A$3005,$A813,Ventas!$J$6:$J$3005,"&lt;&gt;Efectivo"))</f>
        <v/>
      </c>
      <c r="D813" s="15" t="str">
        <f t="shared" si="36"/>
        <v/>
      </c>
      <c r="E813" s="12"/>
      <c r="F813" s="15" t="str">
        <f>IF($A813="","",SUMIFS(Compras!$E$6:$E$1005,Compras!$A$6:$A$1005,$A813,Compras!$F$6:$F$1005,"Efectivo")+SUMIFS('Gastos Fijos'!$D$6:$D$1005,'Gastos Fijos'!$A$6:$A$1005,$A813,'Gastos Fijos'!$E$6:$E$1005,"Efectivo"))</f>
        <v/>
      </c>
      <c r="G813" s="15" t="str">
        <f t="shared" si="37"/>
        <v/>
      </c>
      <c r="H813" s="12"/>
      <c r="I813" s="8" t="str">
        <f t="shared" si="38"/>
        <v/>
      </c>
    </row>
    <row r="814" spans="1:9" x14ac:dyDescent="0.25">
      <c r="A814" s="16"/>
      <c r="B814" s="15" t="str">
        <f>IF($A814="","",SUMIFS(Ventas!$F$6:$F$3005,Ventas!$A$6:$A$3005,$A814,Ventas!$J$6:$J$3005,"Efectivo"))</f>
        <v/>
      </c>
      <c r="C814" s="15" t="str">
        <f>IF($A814="","",SUMIFS(Ventas!$F$6:$F$3005,Ventas!$A$6:$A$3005,$A814,Ventas!$J$6:$J$3005,"&lt;&gt;Efectivo"))</f>
        <v/>
      </c>
      <c r="D814" s="15" t="str">
        <f t="shared" si="36"/>
        <v/>
      </c>
      <c r="E814" s="12"/>
      <c r="F814" s="15" t="str">
        <f>IF($A814="","",SUMIFS(Compras!$E$6:$E$1005,Compras!$A$6:$A$1005,$A814,Compras!$F$6:$F$1005,"Efectivo")+SUMIFS('Gastos Fijos'!$D$6:$D$1005,'Gastos Fijos'!$A$6:$A$1005,$A814,'Gastos Fijos'!$E$6:$E$1005,"Efectivo"))</f>
        <v/>
      </c>
      <c r="G814" s="15" t="str">
        <f t="shared" si="37"/>
        <v/>
      </c>
      <c r="H814" s="12"/>
      <c r="I814" s="8" t="str">
        <f t="shared" si="38"/>
        <v/>
      </c>
    </row>
    <row r="815" spans="1:9" x14ac:dyDescent="0.25">
      <c r="A815" s="16"/>
      <c r="B815" s="15" t="str">
        <f>IF($A815="","",SUMIFS(Ventas!$F$6:$F$3005,Ventas!$A$6:$A$3005,$A815,Ventas!$J$6:$J$3005,"Efectivo"))</f>
        <v/>
      </c>
      <c r="C815" s="15" t="str">
        <f>IF($A815="","",SUMIFS(Ventas!$F$6:$F$3005,Ventas!$A$6:$A$3005,$A815,Ventas!$J$6:$J$3005,"&lt;&gt;Efectivo"))</f>
        <v/>
      </c>
      <c r="D815" s="15" t="str">
        <f t="shared" si="36"/>
        <v/>
      </c>
      <c r="E815" s="12"/>
      <c r="F815" s="15" t="str">
        <f>IF($A815="","",SUMIFS(Compras!$E$6:$E$1005,Compras!$A$6:$A$1005,$A815,Compras!$F$6:$F$1005,"Efectivo")+SUMIFS('Gastos Fijos'!$D$6:$D$1005,'Gastos Fijos'!$A$6:$A$1005,$A815,'Gastos Fijos'!$E$6:$E$1005,"Efectivo"))</f>
        <v/>
      </c>
      <c r="G815" s="15" t="str">
        <f t="shared" si="37"/>
        <v/>
      </c>
      <c r="H815" s="12"/>
      <c r="I815" s="8" t="str">
        <f t="shared" si="38"/>
        <v/>
      </c>
    </row>
    <row r="816" spans="1:9" x14ac:dyDescent="0.25">
      <c r="A816" s="16"/>
      <c r="B816" s="15" t="str">
        <f>IF($A816="","",SUMIFS(Ventas!$F$6:$F$3005,Ventas!$A$6:$A$3005,$A816,Ventas!$J$6:$J$3005,"Efectivo"))</f>
        <v/>
      </c>
      <c r="C816" s="15" t="str">
        <f>IF($A816="","",SUMIFS(Ventas!$F$6:$F$3005,Ventas!$A$6:$A$3005,$A816,Ventas!$J$6:$J$3005,"&lt;&gt;Efectivo"))</f>
        <v/>
      </c>
      <c r="D816" s="15" t="str">
        <f t="shared" si="36"/>
        <v/>
      </c>
      <c r="E816" s="12"/>
      <c r="F816" s="15" t="str">
        <f>IF($A816="","",SUMIFS(Compras!$E$6:$E$1005,Compras!$A$6:$A$1005,$A816,Compras!$F$6:$F$1005,"Efectivo")+SUMIFS('Gastos Fijos'!$D$6:$D$1005,'Gastos Fijos'!$A$6:$A$1005,$A816,'Gastos Fijos'!$E$6:$E$1005,"Efectivo"))</f>
        <v/>
      </c>
      <c r="G816" s="15" t="str">
        <f t="shared" si="37"/>
        <v/>
      </c>
      <c r="H816" s="12"/>
      <c r="I816" s="8" t="str">
        <f t="shared" si="38"/>
        <v/>
      </c>
    </row>
    <row r="817" spans="1:9" x14ac:dyDescent="0.25">
      <c r="A817" s="16"/>
      <c r="B817" s="15" t="str">
        <f>IF($A817="","",SUMIFS(Ventas!$F$6:$F$3005,Ventas!$A$6:$A$3005,$A817,Ventas!$J$6:$J$3005,"Efectivo"))</f>
        <v/>
      </c>
      <c r="C817" s="15" t="str">
        <f>IF($A817="","",SUMIFS(Ventas!$F$6:$F$3005,Ventas!$A$6:$A$3005,$A817,Ventas!$J$6:$J$3005,"&lt;&gt;Efectivo"))</f>
        <v/>
      </c>
      <c r="D817" s="15" t="str">
        <f t="shared" si="36"/>
        <v/>
      </c>
      <c r="E817" s="12"/>
      <c r="F817" s="15" t="str">
        <f>IF($A817="","",SUMIFS(Compras!$E$6:$E$1005,Compras!$A$6:$A$1005,$A817,Compras!$F$6:$F$1005,"Efectivo")+SUMIFS('Gastos Fijos'!$D$6:$D$1005,'Gastos Fijos'!$A$6:$A$1005,$A817,'Gastos Fijos'!$E$6:$E$1005,"Efectivo"))</f>
        <v/>
      </c>
      <c r="G817" s="15" t="str">
        <f t="shared" si="37"/>
        <v/>
      </c>
      <c r="H817" s="12"/>
      <c r="I817" s="8" t="str">
        <f t="shared" si="38"/>
        <v/>
      </c>
    </row>
    <row r="818" spans="1:9" x14ac:dyDescent="0.25">
      <c r="A818" s="16"/>
      <c r="B818" s="15" t="str">
        <f>IF($A818="","",SUMIFS(Ventas!$F$6:$F$3005,Ventas!$A$6:$A$3005,$A818,Ventas!$J$6:$J$3005,"Efectivo"))</f>
        <v/>
      </c>
      <c r="C818" s="15" t="str">
        <f>IF($A818="","",SUMIFS(Ventas!$F$6:$F$3005,Ventas!$A$6:$A$3005,$A818,Ventas!$J$6:$J$3005,"&lt;&gt;Efectivo"))</f>
        <v/>
      </c>
      <c r="D818" s="15" t="str">
        <f t="shared" si="36"/>
        <v/>
      </c>
      <c r="E818" s="12"/>
      <c r="F818" s="15" t="str">
        <f>IF($A818="","",SUMIFS(Compras!$E$6:$E$1005,Compras!$A$6:$A$1005,$A818,Compras!$F$6:$F$1005,"Efectivo")+SUMIFS('Gastos Fijos'!$D$6:$D$1005,'Gastos Fijos'!$A$6:$A$1005,$A818,'Gastos Fijos'!$E$6:$E$1005,"Efectivo"))</f>
        <v/>
      </c>
      <c r="G818" s="15" t="str">
        <f t="shared" si="37"/>
        <v/>
      </c>
      <c r="H818" s="12"/>
      <c r="I818" s="8" t="str">
        <f t="shared" si="38"/>
        <v/>
      </c>
    </row>
    <row r="819" spans="1:9" x14ac:dyDescent="0.25">
      <c r="A819" s="16"/>
      <c r="B819" s="15" t="str">
        <f>IF($A819="","",SUMIFS(Ventas!$F$6:$F$3005,Ventas!$A$6:$A$3005,$A819,Ventas!$J$6:$J$3005,"Efectivo"))</f>
        <v/>
      </c>
      <c r="C819" s="15" t="str">
        <f>IF($A819="","",SUMIFS(Ventas!$F$6:$F$3005,Ventas!$A$6:$A$3005,$A819,Ventas!$J$6:$J$3005,"&lt;&gt;Efectivo"))</f>
        <v/>
      </c>
      <c r="D819" s="15" t="str">
        <f t="shared" si="36"/>
        <v/>
      </c>
      <c r="E819" s="12"/>
      <c r="F819" s="15" t="str">
        <f>IF($A819="","",SUMIFS(Compras!$E$6:$E$1005,Compras!$A$6:$A$1005,$A819,Compras!$F$6:$F$1005,"Efectivo")+SUMIFS('Gastos Fijos'!$D$6:$D$1005,'Gastos Fijos'!$A$6:$A$1005,$A819,'Gastos Fijos'!$E$6:$E$1005,"Efectivo"))</f>
        <v/>
      </c>
      <c r="G819" s="15" t="str">
        <f t="shared" si="37"/>
        <v/>
      </c>
      <c r="H819" s="12"/>
      <c r="I819" s="8" t="str">
        <f t="shared" si="38"/>
        <v/>
      </c>
    </row>
    <row r="820" spans="1:9" x14ac:dyDescent="0.25">
      <c r="A820" s="16"/>
      <c r="B820" s="15" t="str">
        <f>IF($A820="","",SUMIFS(Ventas!$F$6:$F$3005,Ventas!$A$6:$A$3005,$A820,Ventas!$J$6:$J$3005,"Efectivo"))</f>
        <v/>
      </c>
      <c r="C820" s="15" t="str">
        <f>IF($A820="","",SUMIFS(Ventas!$F$6:$F$3005,Ventas!$A$6:$A$3005,$A820,Ventas!$J$6:$J$3005,"&lt;&gt;Efectivo"))</f>
        <v/>
      </c>
      <c r="D820" s="15" t="str">
        <f t="shared" si="36"/>
        <v/>
      </c>
      <c r="E820" s="12"/>
      <c r="F820" s="15" t="str">
        <f>IF($A820="","",SUMIFS(Compras!$E$6:$E$1005,Compras!$A$6:$A$1005,$A820,Compras!$F$6:$F$1005,"Efectivo")+SUMIFS('Gastos Fijos'!$D$6:$D$1005,'Gastos Fijos'!$A$6:$A$1005,$A820,'Gastos Fijos'!$E$6:$E$1005,"Efectivo"))</f>
        <v/>
      </c>
      <c r="G820" s="15" t="str">
        <f t="shared" si="37"/>
        <v/>
      </c>
      <c r="H820" s="12"/>
      <c r="I820" s="8" t="str">
        <f t="shared" si="38"/>
        <v/>
      </c>
    </row>
    <row r="821" spans="1:9" x14ac:dyDescent="0.25">
      <c r="A821" s="16"/>
      <c r="B821" s="15" t="str">
        <f>IF($A821="","",SUMIFS(Ventas!$F$6:$F$3005,Ventas!$A$6:$A$3005,$A821,Ventas!$J$6:$J$3005,"Efectivo"))</f>
        <v/>
      </c>
      <c r="C821" s="15" t="str">
        <f>IF($A821="","",SUMIFS(Ventas!$F$6:$F$3005,Ventas!$A$6:$A$3005,$A821,Ventas!$J$6:$J$3005,"&lt;&gt;Efectivo"))</f>
        <v/>
      </c>
      <c r="D821" s="15" t="str">
        <f t="shared" si="36"/>
        <v/>
      </c>
      <c r="E821" s="12"/>
      <c r="F821" s="15" t="str">
        <f>IF($A821="","",SUMIFS(Compras!$E$6:$E$1005,Compras!$A$6:$A$1005,$A821,Compras!$F$6:$F$1005,"Efectivo")+SUMIFS('Gastos Fijos'!$D$6:$D$1005,'Gastos Fijos'!$A$6:$A$1005,$A821,'Gastos Fijos'!$E$6:$E$1005,"Efectivo"))</f>
        <v/>
      </c>
      <c r="G821" s="15" t="str">
        <f t="shared" si="37"/>
        <v/>
      </c>
      <c r="H821" s="12"/>
      <c r="I821" s="8" t="str">
        <f t="shared" si="38"/>
        <v/>
      </c>
    </row>
    <row r="822" spans="1:9" x14ac:dyDescent="0.25">
      <c r="A822" s="16"/>
      <c r="B822" s="15" t="str">
        <f>IF($A822="","",SUMIFS(Ventas!$F$6:$F$3005,Ventas!$A$6:$A$3005,$A822,Ventas!$J$6:$J$3005,"Efectivo"))</f>
        <v/>
      </c>
      <c r="C822" s="15" t="str">
        <f>IF($A822="","",SUMIFS(Ventas!$F$6:$F$3005,Ventas!$A$6:$A$3005,$A822,Ventas!$J$6:$J$3005,"&lt;&gt;Efectivo"))</f>
        <v/>
      </c>
      <c r="D822" s="15" t="str">
        <f t="shared" si="36"/>
        <v/>
      </c>
      <c r="E822" s="12"/>
      <c r="F822" s="15" t="str">
        <f>IF($A822="","",SUMIFS(Compras!$E$6:$E$1005,Compras!$A$6:$A$1005,$A822,Compras!$F$6:$F$1005,"Efectivo")+SUMIFS('Gastos Fijos'!$D$6:$D$1005,'Gastos Fijos'!$A$6:$A$1005,$A822,'Gastos Fijos'!$E$6:$E$1005,"Efectivo"))</f>
        <v/>
      </c>
      <c r="G822" s="15" t="str">
        <f t="shared" si="37"/>
        <v/>
      </c>
      <c r="H822" s="12"/>
      <c r="I822" s="8" t="str">
        <f t="shared" si="38"/>
        <v/>
      </c>
    </row>
    <row r="823" spans="1:9" x14ac:dyDescent="0.25">
      <c r="A823" s="16"/>
      <c r="B823" s="15" t="str">
        <f>IF($A823="","",SUMIFS(Ventas!$F$6:$F$3005,Ventas!$A$6:$A$3005,$A823,Ventas!$J$6:$J$3005,"Efectivo"))</f>
        <v/>
      </c>
      <c r="C823" s="15" t="str">
        <f>IF($A823="","",SUMIFS(Ventas!$F$6:$F$3005,Ventas!$A$6:$A$3005,$A823,Ventas!$J$6:$J$3005,"&lt;&gt;Efectivo"))</f>
        <v/>
      </c>
      <c r="D823" s="15" t="str">
        <f t="shared" si="36"/>
        <v/>
      </c>
      <c r="E823" s="12"/>
      <c r="F823" s="15" t="str">
        <f>IF($A823="","",SUMIFS(Compras!$E$6:$E$1005,Compras!$A$6:$A$1005,$A823,Compras!$F$6:$F$1005,"Efectivo")+SUMIFS('Gastos Fijos'!$D$6:$D$1005,'Gastos Fijos'!$A$6:$A$1005,$A823,'Gastos Fijos'!$E$6:$E$1005,"Efectivo"))</f>
        <v/>
      </c>
      <c r="G823" s="15" t="str">
        <f t="shared" si="37"/>
        <v/>
      </c>
      <c r="H823" s="12"/>
      <c r="I823" s="8" t="str">
        <f t="shared" si="38"/>
        <v/>
      </c>
    </row>
    <row r="824" spans="1:9" x14ac:dyDescent="0.25">
      <c r="A824" s="16"/>
      <c r="B824" s="15" t="str">
        <f>IF($A824="","",SUMIFS(Ventas!$F$6:$F$3005,Ventas!$A$6:$A$3005,$A824,Ventas!$J$6:$J$3005,"Efectivo"))</f>
        <v/>
      </c>
      <c r="C824" s="15" t="str">
        <f>IF($A824="","",SUMIFS(Ventas!$F$6:$F$3005,Ventas!$A$6:$A$3005,$A824,Ventas!$J$6:$J$3005,"&lt;&gt;Efectivo"))</f>
        <v/>
      </c>
      <c r="D824" s="15" t="str">
        <f t="shared" si="36"/>
        <v/>
      </c>
      <c r="E824" s="12"/>
      <c r="F824" s="15" t="str">
        <f>IF($A824="","",SUMIFS(Compras!$E$6:$E$1005,Compras!$A$6:$A$1005,$A824,Compras!$F$6:$F$1005,"Efectivo")+SUMIFS('Gastos Fijos'!$D$6:$D$1005,'Gastos Fijos'!$A$6:$A$1005,$A824,'Gastos Fijos'!$E$6:$E$1005,"Efectivo"))</f>
        <v/>
      </c>
      <c r="G824" s="15" t="str">
        <f t="shared" si="37"/>
        <v/>
      </c>
      <c r="H824" s="12"/>
      <c r="I824" s="8" t="str">
        <f t="shared" si="38"/>
        <v/>
      </c>
    </row>
    <row r="825" spans="1:9" x14ac:dyDescent="0.25">
      <c r="A825" s="16"/>
      <c r="B825" s="15" t="str">
        <f>IF($A825="","",SUMIFS(Ventas!$F$6:$F$3005,Ventas!$A$6:$A$3005,$A825,Ventas!$J$6:$J$3005,"Efectivo"))</f>
        <v/>
      </c>
      <c r="C825" s="15" t="str">
        <f>IF($A825="","",SUMIFS(Ventas!$F$6:$F$3005,Ventas!$A$6:$A$3005,$A825,Ventas!$J$6:$J$3005,"&lt;&gt;Efectivo"))</f>
        <v/>
      </c>
      <c r="D825" s="15" t="str">
        <f t="shared" si="36"/>
        <v/>
      </c>
      <c r="E825" s="12"/>
      <c r="F825" s="15" t="str">
        <f>IF($A825="","",SUMIFS(Compras!$E$6:$E$1005,Compras!$A$6:$A$1005,$A825,Compras!$F$6:$F$1005,"Efectivo")+SUMIFS('Gastos Fijos'!$D$6:$D$1005,'Gastos Fijos'!$A$6:$A$1005,$A825,'Gastos Fijos'!$E$6:$E$1005,"Efectivo"))</f>
        <v/>
      </c>
      <c r="G825" s="15" t="str">
        <f t="shared" si="37"/>
        <v/>
      </c>
      <c r="H825" s="12"/>
      <c r="I825" s="8" t="str">
        <f t="shared" si="38"/>
        <v/>
      </c>
    </row>
    <row r="826" spans="1:9" x14ac:dyDescent="0.25">
      <c r="A826" s="16"/>
      <c r="B826" s="15" t="str">
        <f>IF($A826="","",SUMIFS(Ventas!$F$6:$F$3005,Ventas!$A$6:$A$3005,$A826,Ventas!$J$6:$J$3005,"Efectivo"))</f>
        <v/>
      </c>
      <c r="C826" s="15" t="str">
        <f>IF($A826="","",SUMIFS(Ventas!$F$6:$F$3005,Ventas!$A$6:$A$3005,$A826,Ventas!$J$6:$J$3005,"&lt;&gt;Efectivo"))</f>
        <v/>
      </c>
      <c r="D826" s="15" t="str">
        <f t="shared" si="36"/>
        <v/>
      </c>
      <c r="E826" s="12"/>
      <c r="F826" s="15" t="str">
        <f>IF($A826="","",SUMIFS(Compras!$E$6:$E$1005,Compras!$A$6:$A$1005,$A826,Compras!$F$6:$F$1005,"Efectivo")+SUMIFS('Gastos Fijos'!$D$6:$D$1005,'Gastos Fijos'!$A$6:$A$1005,$A826,'Gastos Fijos'!$E$6:$E$1005,"Efectivo"))</f>
        <v/>
      </c>
      <c r="G826" s="15" t="str">
        <f t="shared" si="37"/>
        <v/>
      </c>
      <c r="H826" s="12"/>
      <c r="I826" s="8" t="str">
        <f t="shared" si="38"/>
        <v/>
      </c>
    </row>
    <row r="827" spans="1:9" x14ac:dyDescent="0.25">
      <c r="A827" s="16"/>
      <c r="B827" s="15" t="str">
        <f>IF($A827="","",SUMIFS(Ventas!$F$6:$F$3005,Ventas!$A$6:$A$3005,$A827,Ventas!$J$6:$J$3005,"Efectivo"))</f>
        <v/>
      </c>
      <c r="C827" s="15" t="str">
        <f>IF($A827="","",SUMIFS(Ventas!$F$6:$F$3005,Ventas!$A$6:$A$3005,$A827,Ventas!$J$6:$J$3005,"&lt;&gt;Efectivo"))</f>
        <v/>
      </c>
      <c r="D827" s="15" t="str">
        <f t="shared" si="36"/>
        <v/>
      </c>
      <c r="E827" s="12"/>
      <c r="F827" s="15" t="str">
        <f>IF($A827="","",SUMIFS(Compras!$E$6:$E$1005,Compras!$A$6:$A$1005,$A827,Compras!$F$6:$F$1005,"Efectivo")+SUMIFS('Gastos Fijos'!$D$6:$D$1005,'Gastos Fijos'!$A$6:$A$1005,$A827,'Gastos Fijos'!$E$6:$E$1005,"Efectivo"))</f>
        <v/>
      </c>
      <c r="G827" s="15" t="str">
        <f t="shared" si="37"/>
        <v/>
      </c>
      <c r="H827" s="12"/>
      <c r="I827" s="8" t="str">
        <f t="shared" si="38"/>
        <v/>
      </c>
    </row>
    <row r="828" spans="1:9" x14ac:dyDescent="0.25">
      <c r="A828" s="16"/>
      <c r="B828" s="15" t="str">
        <f>IF($A828="","",SUMIFS(Ventas!$F$6:$F$3005,Ventas!$A$6:$A$3005,$A828,Ventas!$J$6:$J$3005,"Efectivo"))</f>
        <v/>
      </c>
      <c r="C828" s="15" t="str">
        <f>IF($A828="","",SUMIFS(Ventas!$F$6:$F$3005,Ventas!$A$6:$A$3005,$A828,Ventas!$J$6:$J$3005,"&lt;&gt;Efectivo"))</f>
        <v/>
      </c>
      <c r="D828" s="15" t="str">
        <f t="shared" si="36"/>
        <v/>
      </c>
      <c r="E828" s="12"/>
      <c r="F828" s="15" t="str">
        <f>IF($A828="","",SUMIFS(Compras!$E$6:$E$1005,Compras!$A$6:$A$1005,$A828,Compras!$F$6:$F$1005,"Efectivo")+SUMIFS('Gastos Fijos'!$D$6:$D$1005,'Gastos Fijos'!$A$6:$A$1005,$A828,'Gastos Fijos'!$E$6:$E$1005,"Efectivo"))</f>
        <v/>
      </c>
      <c r="G828" s="15" t="str">
        <f t="shared" si="37"/>
        <v/>
      </c>
      <c r="H828" s="12"/>
      <c r="I828" s="8" t="str">
        <f t="shared" si="38"/>
        <v/>
      </c>
    </row>
    <row r="829" spans="1:9" x14ac:dyDescent="0.25">
      <c r="A829" s="16"/>
      <c r="B829" s="15" t="str">
        <f>IF($A829="","",SUMIFS(Ventas!$F$6:$F$3005,Ventas!$A$6:$A$3005,$A829,Ventas!$J$6:$J$3005,"Efectivo"))</f>
        <v/>
      </c>
      <c r="C829" s="15" t="str">
        <f>IF($A829="","",SUMIFS(Ventas!$F$6:$F$3005,Ventas!$A$6:$A$3005,$A829,Ventas!$J$6:$J$3005,"&lt;&gt;Efectivo"))</f>
        <v/>
      </c>
      <c r="D829" s="15" t="str">
        <f t="shared" si="36"/>
        <v/>
      </c>
      <c r="E829" s="12"/>
      <c r="F829" s="15" t="str">
        <f>IF($A829="","",SUMIFS(Compras!$E$6:$E$1005,Compras!$A$6:$A$1005,$A829,Compras!$F$6:$F$1005,"Efectivo")+SUMIFS('Gastos Fijos'!$D$6:$D$1005,'Gastos Fijos'!$A$6:$A$1005,$A829,'Gastos Fijos'!$E$6:$E$1005,"Efectivo"))</f>
        <v/>
      </c>
      <c r="G829" s="15" t="str">
        <f t="shared" si="37"/>
        <v/>
      </c>
      <c r="H829" s="12"/>
      <c r="I829" s="8" t="str">
        <f t="shared" si="38"/>
        <v/>
      </c>
    </row>
    <row r="830" spans="1:9" x14ac:dyDescent="0.25">
      <c r="A830" s="16"/>
      <c r="B830" s="15" t="str">
        <f>IF($A830="","",SUMIFS(Ventas!$F$6:$F$3005,Ventas!$A$6:$A$3005,$A830,Ventas!$J$6:$J$3005,"Efectivo"))</f>
        <v/>
      </c>
      <c r="C830" s="15" t="str">
        <f>IF($A830="","",SUMIFS(Ventas!$F$6:$F$3005,Ventas!$A$6:$A$3005,$A830,Ventas!$J$6:$J$3005,"&lt;&gt;Efectivo"))</f>
        <v/>
      </c>
      <c r="D830" s="15" t="str">
        <f t="shared" si="36"/>
        <v/>
      </c>
      <c r="E830" s="12"/>
      <c r="F830" s="15" t="str">
        <f>IF($A830="","",SUMIFS(Compras!$E$6:$E$1005,Compras!$A$6:$A$1005,$A830,Compras!$F$6:$F$1005,"Efectivo")+SUMIFS('Gastos Fijos'!$D$6:$D$1005,'Gastos Fijos'!$A$6:$A$1005,$A830,'Gastos Fijos'!$E$6:$E$1005,"Efectivo"))</f>
        <v/>
      </c>
      <c r="G830" s="15" t="str">
        <f t="shared" si="37"/>
        <v/>
      </c>
      <c r="H830" s="12"/>
      <c r="I830" s="8" t="str">
        <f t="shared" si="38"/>
        <v/>
      </c>
    </row>
    <row r="831" spans="1:9" x14ac:dyDescent="0.25">
      <c r="A831" s="16"/>
      <c r="B831" s="15" t="str">
        <f>IF($A831="","",SUMIFS(Ventas!$F$6:$F$3005,Ventas!$A$6:$A$3005,$A831,Ventas!$J$6:$J$3005,"Efectivo"))</f>
        <v/>
      </c>
      <c r="C831" s="15" t="str">
        <f>IF($A831="","",SUMIFS(Ventas!$F$6:$F$3005,Ventas!$A$6:$A$3005,$A831,Ventas!$J$6:$J$3005,"&lt;&gt;Efectivo"))</f>
        <v/>
      </c>
      <c r="D831" s="15" t="str">
        <f t="shared" si="36"/>
        <v/>
      </c>
      <c r="E831" s="12"/>
      <c r="F831" s="15" t="str">
        <f>IF($A831="","",SUMIFS(Compras!$E$6:$E$1005,Compras!$A$6:$A$1005,$A831,Compras!$F$6:$F$1005,"Efectivo")+SUMIFS('Gastos Fijos'!$D$6:$D$1005,'Gastos Fijos'!$A$6:$A$1005,$A831,'Gastos Fijos'!$E$6:$E$1005,"Efectivo"))</f>
        <v/>
      </c>
      <c r="G831" s="15" t="str">
        <f t="shared" si="37"/>
        <v/>
      </c>
      <c r="H831" s="12"/>
      <c r="I831" s="8" t="str">
        <f t="shared" si="38"/>
        <v/>
      </c>
    </row>
    <row r="832" spans="1:9" x14ac:dyDescent="0.25">
      <c r="A832" s="16"/>
      <c r="B832" s="15" t="str">
        <f>IF($A832="","",SUMIFS(Ventas!$F$6:$F$3005,Ventas!$A$6:$A$3005,$A832,Ventas!$J$6:$J$3005,"Efectivo"))</f>
        <v/>
      </c>
      <c r="C832" s="15" t="str">
        <f>IF($A832="","",SUMIFS(Ventas!$F$6:$F$3005,Ventas!$A$6:$A$3005,$A832,Ventas!$J$6:$J$3005,"&lt;&gt;Efectivo"))</f>
        <v/>
      </c>
      <c r="D832" s="15" t="str">
        <f t="shared" si="36"/>
        <v/>
      </c>
      <c r="E832" s="12"/>
      <c r="F832" s="15" t="str">
        <f>IF($A832="","",SUMIFS(Compras!$E$6:$E$1005,Compras!$A$6:$A$1005,$A832,Compras!$F$6:$F$1005,"Efectivo")+SUMIFS('Gastos Fijos'!$D$6:$D$1005,'Gastos Fijos'!$A$6:$A$1005,$A832,'Gastos Fijos'!$E$6:$E$1005,"Efectivo"))</f>
        <v/>
      </c>
      <c r="G832" s="15" t="str">
        <f t="shared" si="37"/>
        <v/>
      </c>
      <c r="H832" s="12"/>
      <c r="I832" s="8" t="str">
        <f t="shared" si="38"/>
        <v/>
      </c>
    </row>
    <row r="833" spans="1:9" x14ac:dyDescent="0.25">
      <c r="A833" s="16"/>
      <c r="B833" s="15" t="str">
        <f>IF($A833="","",SUMIFS(Ventas!$F$6:$F$3005,Ventas!$A$6:$A$3005,$A833,Ventas!$J$6:$J$3005,"Efectivo"))</f>
        <v/>
      </c>
      <c r="C833" s="15" t="str">
        <f>IF($A833="","",SUMIFS(Ventas!$F$6:$F$3005,Ventas!$A$6:$A$3005,$A833,Ventas!$J$6:$J$3005,"&lt;&gt;Efectivo"))</f>
        <v/>
      </c>
      <c r="D833" s="15" t="str">
        <f t="shared" si="36"/>
        <v/>
      </c>
      <c r="E833" s="12"/>
      <c r="F833" s="15" t="str">
        <f>IF($A833="","",SUMIFS(Compras!$E$6:$E$1005,Compras!$A$6:$A$1005,$A833,Compras!$F$6:$F$1005,"Efectivo")+SUMIFS('Gastos Fijos'!$D$6:$D$1005,'Gastos Fijos'!$A$6:$A$1005,$A833,'Gastos Fijos'!$E$6:$E$1005,"Efectivo"))</f>
        <v/>
      </c>
      <c r="G833" s="15" t="str">
        <f t="shared" si="37"/>
        <v/>
      </c>
      <c r="H833" s="12"/>
      <c r="I833" s="8" t="str">
        <f t="shared" si="38"/>
        <v/>
      </c>
    </row>
    <row r="834" spans="1:9" x14ac:dyDescent="0.25">
      <c r="A834" s="16"/>
      <c r="B834" s="15" t="str">
        <f>IF($A834="","",SUMIFS(Ventas!$F$6:$F$3005,Ventas!$A$6:$A$3005,$A834,Ventas!$J$6:$J$3005,"Efectivo"))</f>
        <v/>
      </c>
      <c r="C834" s="15" t="str">
        <f>IF($A834="","",SUMIFS(Ventas!$F$6:$F$3005,Ventas!$A$6:$A$3005,$A834,Ventas!$J$6:$J$3005,"&lt;&gt;Efectivo"))</f>
        <v/>
      </c>
      <c r="D834" s="15" t="str">
        <f t="shared" si="36"/>
        <v/>
      </c>
      <c r="E834" s="12"/>
      <c r="F834" s="15" t="str">
        <f>IF($A834="","",SUMIFS(Compras!$E$6:$E$1005,Compras!$A$6:$A$1005,$A834,Compras!$F$6:$F$1005,"Efectivo")+SUMIFS('Gastos Fijos'!$D$6:$D$1005,'Gastos Fijos'!$A$6:$A$1005,$A834,'Gastos Fijos'!$E$6:$E$1005,"Efectivo"))</f>
        <v/>
      </c>
      <c r="G834" s="15" t="str">
        <f t="shared" si="37"/>
        <v/>
      </c>
      <c r="H834" s="12"/>
      <c r="I834" s="8" t="str">
        <f t="shared" si="38"/>
        <v/>
      </c>
    </row>
    <row r="835" spans="1:9" x14ac:dyDescent="0.25">
      <c r="A835" s="16"/>
      <c r="B835" s="15" t="str">
        <f>IF($A835="","",SUMIFS(Ventas!$F$6:$F$3005,Ventas!$A$6:$A$3005,$A835,Ventas!$J$6:$J$3005,"Efectivo"))</f>
        <v/>
      </c>
      <c r="C835" s="15" t="str">
        <f>IF($A835="","",SUMIFS(Ventas!$F$6:$F$3005,Ventas!$A$6:$A$3005,$A835,Ventas!$J$6:$J$3005,"&lt;&gt;Efectivo"))</f>
        <v/>
      </c>
      <c r="D835" s="15" t="str">
        <f t="shared" si="36"/>
        <v/>
      </c>
      <c r="E835" s="12"/>
      <c r="F835" s="15" t="str">
        <f>IF($A835="","",SUMIFS(Compras!$E$6:$E$1005,Compras!$A$6:$A$1005,$A835,Compras!$F$6:$F$1005,"Efectivo")+SUMIFS('Gastos Fijos'!$D$6:$D$1005,'Gastos Fijos'!$A$6:$A$1005,$A835,'Gastos Fijos'!$E$6:$E$1005,"Efectivo"))</f>
        <v/>
      </c>
      <c r="G835" s="15" t="str">
        <f t="shared" si="37"/>
        <v/>
      </c>
      <c r="H835" s="12"/>
      <c r="I835" s="8" t="str">
        <f t="shared" si="38"/>
        <v/>
      </c>
    </row>
    <row r="836" spans="1:9" x14ac:dyDescent="0.25">
      <c r="A836" s="16"/>
      <c r="B836" s="15" t="str">
        <f>IF($A836="","",SUMIFS(Ventas!$F$6:$F$3005,Ventas!$A$6:$A$3005,$A836,Ventas!$J$6:$J$3005,"Efectivo"))</f>
        <v/>
      </c>
      <c r="C836" s="15" t="str">
        <f>IF($A836="","",SUMIFS(Ventas!$F$6:$F$3005,Ventas!$A$6:$A$3005,$A836,Ventas!$J$6:$J$3005,"&lt;&gt;Efectivo"))</f>
        <v/>
      </c>
      <c r="D836" s="15" t="str">
        <f t="shared" si="36"/>
        <v/>
      </c>
      <c r="E836" s="12"/>
      <c r="F836" s="15" t="str">
        <f>IF($A836="","",SUMIFS(Compras!$E$6:$E$1005,Compras!$A$6:$A$1005,$A836,Compras!$F$6:$F$1005,"Efectivo")+SUMIFS('Gastos Fijos'!$D$6:$D$1005,'Gastos Fijos'!$A$6:$A$1005,$A836,'Gastos Fijos'!$E$6:$E$1005,"Efectivo"))</f>
        <v/>
      </c>
      <c r="G836" s="15" t="str">
        <f t="shared" si="37"/>
        <v/>
      </c>
      <c r="H836" s="12"/>
      <c r="I836" s="8" t="str">
        <f t="shared" si="38"/>
        <v/>
      </c>
    </row>
    <row r="837" spans="1:9" x14ac:dyDescent="0.25">
      <c r="A837" s="16"/>
      <c r="B837" s="15" t="str">
        <f>IF($A837="","",SUMIFS(Ventas!$F$6:$F$3005,Ventas!$A$6:$A$3005,$A837,Ventas!$J$6:$J$3005,"Efectivo"))</f>
        <v/>
      </c>
      <c r="C837" s="15" t="str">
        <f>IF($A837="","",SUMIFS(Ventas!$F$6:$F$3005,Ventas!$A$6:$A$3005,$A837,Ventas!$J$6:$J$3005,"&lt;&gt;Efectivo"))</f>
        <v/>
      </c>
      <c r="D837" s="15" t="str">
        <f t="shared" si="36"/>
        <v/>
      </c>
      <c r="E837" s="12"/>
      <c r="F837" s="15" t="str">
        <f>IF($A837="","",SUMIFS(Compras!$E$6:$E$1005,Compras!$A$6:$A$1005,$A837,Compras!$F$6:$F$1005,"Efectivo")+SUMIFS('Gastos Fijos'!$D$6:$D$1005,'Gastos Fijos'!$A$6:$A$1005,$A837,'Gastos Fijos'!$E$6:$E$1005,"Efectivo"))</f>
        <v/>
      </c>
      <c r="G837" s="15" t="str">
        <f t="shared" si="37"/>
        <v/>
      </c>
      <c r="H837" s="12"/>
      <c r="I837" s="8" t="str">
        <f t="shared" si="38"/>
        <v/>
      </c>
    </row>
    <row r="838" spans="1:9" x14ac:dyDescent="0.25">
      <c r="A838" s="16"/>
      <c r="B838" s="15" t="str">
        <f>IF($A838="","",SUMIFS(Ventas!$F$6:$F$3005,Ventas!$A$6:$A$3005,$A838,Ventas!$J$6:$J$3005,"Efectivo"))</f>
        <v/>
      </c>
      <c r="C838" s="15" t="str">
        <f>IF($A838="","",SUMIFS(Ventas!$F$6:$F$3005,Ventas!$A$6:$A$3005,$A838,Ventas!$J$6:$J$3005,"&lt;&gt;Efectivo"))</f>
        <v/>
      </c>
      <c r="D838" s="15" t="str">
        <f t="shared" ref="D838:D901" si="39">IF($A838="","",$B838+$C838)</f>
        <v/>
      </c>
      <c r="E838" s="12"/>
      <c r="F838" s="15" t="str">
        <f>IF($A838="","",SUMIFS(Compras!$E$6:$E$1005,Compras!$A$6:$A$1005,$A838,Compras!$F$6:$F$1005,"Efectivo")+SUMIFS('Gastos Fijos'!$D$6:$D$1005,'Gastos Fijos'!$A$6:$A$1005,$A838,'Gastos Fijos'!$E$6:$E$1005,"Efectivo"))</f>
        <v/>
      </c>
      <c r="G838" s="15" t="str">
        <f t="shared" ref="G838:G901" si="40">IF($A838="","",$E838+$B838-$F838)</f>
        <v/>
      </c>
      <c r="H838" s="12"/>
      <c r="I838" s="8" t="str">
        <f t="shared" ref="I838:I901" si="41">IF(OR($A838="",$H838=""),"",$H838-$G838)</f>
        <v/>
      </c>
    </row>
    <row r="839" spans="1:9" x14ac:dyDescent="0.25">
      <c r="A839" s="16"/>
      <c r="B839" s="15" t="str">
        <f>IF($A839="","",SUMIFS(Ventas!$F$6:$F$3005,Ventas!$A$6:$A$3005,$A839,Ventas!$J$6:$J$3005,"Efectivo"))</f>
        <v/>
      </c>
      <c r="C839" s="15" t="str">
        <f>IF($A839="","",SUMIFS(Ventas!$F$6:$F$3005,Ventas!$A$6:$A$3005,$A839,Ventas!$J$6:$J$3005,"&lt;&gt;Efectivo"))</f>
        <v/>
      </c>
      <c r="D839" s="15" t="str">
        <f t="shared" si="39"/>
        <v/>
      </c>
      <c r="E839" s="12"/>
      <c r="F839" s="15" t="str">
        <f>IF($A839="","",SUMIFS(Compras!$E$6:$E$1005,Compras!$A$6:$A$1005,$A839,Compras!$F$6:$F$1005,"Efectivo")+SUMIFS('Gastos Fijos'!$D$6:$D$1005,'Gastos Fijos'!$A$6:$A$1005,$A839,'Gastos Fijos'!$E$6:$E$1005,"Efectivo"))</f>
        <v/>
      </c>
      <c r="G839" s="15" t="str">
        <f t="shared" si="40"/>
        <v/>
      </c>
      <c r="H839" s="12"/>
      <c r="I839" s="8" t="str">
        <f t="shared" si="41"/>
        <v/>
      </c>
    </row>
    <row r="840" spans="1:9" x14ac:dyDescent="0.25">
      <c r="A840" s="16"/>
      <c r="B840" s="15" t="str">
        <f>IF($A840="","",SUMIFS(Ventas!$F$6:$F$3005,Ventas!$A$6:$A$3005,$A840,Ventas!$J$6:$J$3005,"Efectivo"))</f>
        <v/>
      </c>
      <c r="C840" s="15" t="str">
        <f>IF($A840="","",SUMIFS(Ventas!$F$6:$F$3005,Ventas!$A$6:$A$3005,$A840,Ventas!$J$6:$J$3005,"&lt;&gt;Efectivo"))</f>
        <v/>
      </c>
      <c r="D840" s="15" t="str">
        <f t="shared" si="39"/>
        <v/>
      </c>
      <c r="E840" s="12"/>
      <c r="F840" s="15" t="str">
        <f>IF($A840="","",SUMIFS(Compras!$E$6:$E$1005,Compras!$A$6:$A$1005,$A840,Compras!$F$6:$F$1005,"Efectivo")+SUMIFS('Gastos Fijos'!$D$6:$D$1005,'Gastos Fijos'!$A$6:$A$1005,$A840,'Gastos Fijos'!$E$6:$E$1005,"Efectivo"))</f>
        <v/>
      </c>
      <c r="G840" s="15" t="str">
        <f t="shared" si="40"/>
        <v/>
      </c>
      <c r="H840" s="12"/>
      <c r="I840" s="8" t="str">
        <f t="shared" si="41"/>
        <v/>
      </c>
    </row>
    <row r="841" spans="1:9" x14ac:dyDescent="0.25">
      <c r="A841" s="16"/>
      <c r="B841" s="15" t="str">
        <f>IF($A841="","",SUMIFS(Ventas!$F$6:$F$3005,Ventas!$A$6:$A$3005,$A841,Ventas!$J$6:$J$3005,"Efectivo"))</f>
        <v/>
      </c>
      <c r="C841" s="15" t="str">
        <f>IF($A841="","",SUMIFS(Ventas!$F$6:$F$3005,Ventas!$A$6:$A$3005,$A841,Ventas!$J$6:$J$3005,"&lt;&gt;Efectivo"))</f>
        <v/>
      </c>
      <c r="D841" s="15" t="str">
        <f t="shared" si="39"/>
        <v/>
      </c>
      <c r="E841" s="12"/>
      <c r="F841" s="15" t="str">
        <f>IF($A841="","",SUMIFS(Compras!$E$6:$E$1005,Compras!$A$6:$A$1005,$A841,Compras!$F$6:$F$1005,"Efectivo")+SUMIFS('Gastos Fijos'!$D$6:$D$1005,'Gastos Fijos'!$A$6:$A$1005,$A841,'Gastos Fijos'!$E$6:$E$1005,"Efectivo"))</f>
        <v/>
      </c>
      <c r="G841" s="15" t="str">
        <f t="shared" si="40"/>
        <v/>
      </c>
      <c r="H841" s="12"/>
      <c r="I841" s="8" t="str">
        <f t="shared" si="41"/>
        <v/>
      </c>
    </row>
    <row r="842" spans="1:9" x14ac:dyDescent="0.25">
      <c r="A842" s="16"/>
      <c r="B842" s="15" t="str">
        <f>IF($A842="","",SUMIFS(Ventas!$F$6:$F$3005,Ventas!$A$6:$A$3005,$A842,Ventas!$J$6:$J$3005,"Efectivo"))</f>
        <v/>
      </c>
      <c r="C842" s="15" t="str">
        <f>IF($A842="","",SUMIFS(Ventas!$F$6:$F$3005,Ventas!$A$6:$A$3005,$A842,Ventas!$J$6:$J$3005,"&lt;&gt;Efectivo"))</f>
        <v/>
      </c>
      <c r="D842" s="15" t="str">
        <f t="shared" si="39"/>
        <v/>
      </c>
      <c r="E842" s="12"/>
      <c r="F842" s="15" t="str">
        <f>IF($A842="","",SUMIFS(Compras!$E$6:$E$1005,Compras!$A$6:$A$1005,$A842,Compras!$F$6:$F$1005,"Efectivo")+SUMIFS('Gastos Fijos'!$D$6:$D$1005,'Gastos Fijos'!$A$6:$A$1005,$A842,'Gastos Fijos'!$E$6:$E$1005,"Efectivo"))</f>
        <v/>
      </c>
      <c r="G842" s="15" t="str">
        <f t="shared" si="40"/>
        <v/>
      </c>
      <c r="H842" s="12"/>
      <c r="I842" s="8" t="str">
        <f t="shared" si="41"/>
        <v/>
      </c>
    </row>
    <row r="843" spans="1:9" x14ac:dyDescent="0.25">
      <c r="A843" s="16"/>
      <c r="B843" s="15" t="str">
        <f>IF($A843="","",SUMIFS(Ventas!$F$6:$F$3005,Ventas!$A$6:$A$3005,$A843,Ventas!$J$6:$J$3005,"Efectivo"))</f>
        <v/>
      </c>
      <c r="C843" s="15" t="str">
        <f>IF($A843="","",SUMIFS(Ventas!$F$6:$F$3005,Ventas!$A$6:$A$3005,$A843,Ventas!$J$6:$J$3005,"&lt;&gt;Efectivo"))</f>
        <v/>
      </c>
      <c r="D843" s="15" t="str">
        <f t="shared" si="39"/>
        <v/>
      </c>
      <c r="E843" s="12"/>
      <c r="F843" s="15" t="str">
        <f>IF($A843="","",SUMIFS(Compras!$E$6:$E$1005,Compras!$A$6:$A$1005,$A843,Compras!$F$6:$F$1005,"Efectivo")+SUMIFS('Gastos Fijos'!$D$6:$D$1005,'Gastos Fijos'!$A$6:$A$1005,$A843,'Gastos Fijos'!$E$6:$E$1005,"Efectivo"))</f>
        <v/>
      </c>
      <c r="G843" s="15" t="str">
        <f t="shared" si="40"/>
        <v/>
      </c>
      <c r="H843" s="12"/>
      <c r="I843" s="8" t="str">
        <f t="shared" si="41"/>
        <v/>
      </c>
    </row>
    <row r="844" spans="1:9" x14ac:dyDescent="0.25">
      <c r="A844" s="16"/>
      <c r="B844" s="15" t="str">
        <f>IF($A844="","",SUMIFS(Ventas!$F$6:$F$3005,Ventas!$A$6:$A$3005,$A844,Ventas!$J$6:$J$3005,"Efectivo"))</f>
        <v/>
      </c>
      <c r="C844" s="15" t="str">
        <f>IF($A844="","",SUMIFS(Ventas!$F$6:$F$3005,Ventas!$A$6:$A$3005,$A844,Ventas!$J$6:$J$3005,"&lt;&gt;Efectivo"))</f>
        <v/>
      </c>
      <c r="D844" s="15" t="str">
        <f t="shared" si="39"/>
        <v/>
      </c>
      <c r="E844" s="12"/>
      <c r="F844" s="15" t="str">
        <f>IF($A844="","",SUMIFS(Compras!$E$6:$E$1005,Compras!$A$6:$A$1005,$A844,Compras!$F$6:$F$1005,"Efectivo")+SUMIFS('Gastos Fijos'!$D$6:$D$1005,'Gastos Fijos'!$A$6:$A$1005,$A844,'Gastos Fijos'!$E$6:$E$1005,"Efectivo"))</f>
        <v/>
      </c>
      <c r="G844" s="15" t="str">
        <f t="shared" si="40"/>
        <v/>
      </c>
      <c r="H844" s="12"/>
      <c r="I844" s="8" t="str">
        <f t="shared" si="41"/>
        <v/>
      </c>
    </row>
    <row r="845" spans="1:9" x14ac:dyDescent="0.25">
      <c r="A845" s="16"/>
      <c r="B845" s="15" t="str">
        <f>IF($A845="","",SUMIFS(Ventas!$F$6:$F$3005,Ventas!$A$6:$A$3005,$A845,Ventas!$J$6:$J$3005,"Efectivo"))</f>
        <v/>
      </c>
      <c r="C845" s="15" t="str">
        <f>IF($A845="","",SUMIFS(Ventas!$F$6:$F$3005,Ventas!$A$6:$A$3005,$A845,Ventas!$J$6:$J$3005,"&lt;&gt;Efectivo"))</f>
        <v/>
      </c>
      <c r="D845" s="15" t="str">
        <f t="shared" si="39"/>
        <v/>
      </c>
      <c r="E845" s="12"/>
      <c r="F845" s="15" t="str">
        <f>IF($A845="","",SUMIFS(Compras!$E$6:$E$1005,Compras!$A$6:$A$1005,$A845,Compras!$F$6:$F$1005,"Efectivo")+SUMIFS('Gastos Fijos'!$D$6:$D$1005,'Gastos Fijos'!$A$6:$A$1005,$A845,'Gastos Fijos'!$E$6:$E$1005,"Efectivo"))</f>
        <v/>
      </c>
      <c r="G845" s="15" t="str">
        <f t="shared" si="40"/>
        <v/>
      </c>
      <c r="H845" s="12"/>
      <c r="I845" s="8" t="str">
        <f t="shared" si="41"/>
        <v/>
      </c>
    </row>
    <row r="846" spans="1:9" x14ac:dyDescent="0.25">
      <c r="A846" s="16"/>
      <c r="B846" s="15" t="str">
        <f>IF($A846="","",SUMIFS(Ventas!$F$6:$F$3005,Ventas!$A$6:$A$3005,$A846,Ventas!$J$6:$J$3005,"Efectivo"))</f>
        <v/>
      </c>
      <c r="C846" s="15" t="str">
        <f>IF($A846="","",SUMIFS(Ventas!$F$6:$F$3005,Ventas!$A$6:$A$3005,$A846,Ventas!$J$6:$J$3005,"&lt;&gt;Efectivo"))</f>
        <v/>
      </c>
      <c r="D846" s="15" t="str">
        <f t="shared" si="39"/>
        <v/>
      </c>
      <c r="E846" s="12"/>
      <c r="F846" s="15" t="str">
        <f>IF($A846="","",SUMIFS(Compras!$E$6:$E$1005,Compras!$A$6:$A$1005,$A846,Compras!$F$6:$F$1005,"Efectivo")+SUMIFS('Gastos Fijos'!$D$6:$D$1005,'Gastos Fijos'!$A$6:$A$1005,$A846,'Gastos Fijos'!$E$6:$E$1005,"Efectivo"))</f>
        <v/>
      </c>
      <c r="G846" s="15" t="str">
        <f t="shared" si="40"/>
        <v/>
      </c>
      <c r="H846" s="12"/>
      <c r="I846" s="8" t="str">
        <f t="shared" si="41"/>
        <v/>
      </c>
    </row>
    <row r="847" spans="1:9" x14ac:dyDescent="0.25">
      <c r="A847" s="16"/>
      <c r="B847" s="15" t="str">
        <f>IF($A847="","",SUMIFS(Ventas!$F$6:$F$3005,Ventas!$A$6:$A$3005,$A847,Ventas!$J$6:$J$3005,"Efectivo"))</f>
        <v/>
      </c>
      <c r="C847" s="15" t="str">
        <f>IF($A847="","",SUMIFS(Ventas!$F$6:$F$3005,Ventas!$A$6:$A$3005,$A847,Ventas!$J$6:$J$3005,"&lt;&gt;Efectivo"))</f>
        <v/>
      </c>
      <c r="D847" s="15" t="str">
        <f t="shared" si="39"/>
        <v/>
      </c>
      <c r="E847" s="12"/>
      <c r="F847" s="15" t="str">
        <f>IF($A847="","",SUMIFS(Compras!$E$6:$E$1005,Compras!$A$6:$A$1005,$A847,Compras!$F$6:$F$1005,"Efectivo")+SUMIFS('Gastos Fijos'!$D$6:$D$1005,'Gastos Fijos'!$A$6:$A$1005,$A847,'Gastos Fijos'!$E$6:$E$1005,"Efectivo"))</f>
        <v/>
      </c>
      <c r="G847" s="15" t="str">
        <f t="shared" si="40"/>
        <v/>
      </c>
      <c r="H847" s="12"/>
      <c r="I847" s="8" t="str">
        <f t="shared" si="41"/>
        <v/>
      </c>
    </row>
    <row r="848" spans="1:9" x14ac:dyDescent="0.25">
      <c r="A848" s="16"/>
      <c r="B848" s="15" t="str">
        <f>IF($A848="","",SUMIFS(Ventas!$F$6:$F$3005,Ventas!$A$6:$A$3005,$A848,Ventas!$J$6:$J$3005,"Efectivo"))</f>
        <v/>
      </c>
      <c r="C848" s="15" t="str">
        <f>IF($A848="","",SUMIFS(Ventas!$F$6:$F$3005,Ventas!$A$6:$A$3005,$A848,Ventas!$J$6:$J$3005,"&lt;&gt;Efectivo"))</f>
        <v/>
      </c>
      <c r="D848" s="15" t="str">
        <f t="shared" si="39"/>
        <v/>
      </c>
      <c r="E848" s="12"/>
      <c r="F848" s="15" t="str">
        <f>IF($A848="","",SUMIFS(Compras!$E$6:$E$1005,Compras!$A$6:$A$1005,$A848,Compras!$F$6:$F$1005,"Efectivo")+SUMIFS('Gastos Fijos'!$D$6:$D$1005,'Gastos Fijos'!$A$6:$A$1005,$A848,'Gastos Fijos'!$E$6:$E$1005,"Efectivo"))</f>
        <v/>
      </c>
      <c r="G848" s="15" t="str">
        <f t="shared" si="40"/>
        <v/>
      </c>
      <c r="H848" s="12"/>
      <c r="I848" s="8" t="str">
        <f t="shared" si="41"/>
        <v/>
      </c>
    </row>
    <row r="849" spans="1:9" x14ac:dyDescent="0.25">
      <c r="A849" s="16"/>
      <c r="B849" s="15" t="str">
        <f>IF($A849="","",SUMIFS(Ventas!$F$6:$F$3005,Ventas!$A$6:$A$3005,$A849,Ventas!$J$6:$J$3005,"Efectivo"))</f>
        <v/>
      </c>
      <c r="C849" s="15" t="str">
        <f>IF($A849="","",SUMIFS(Ventas!$F$6:$F$3005,Ventas!$A$6:$A$3005,$A849,Ventas!$J$6:$J$3005,"&lt;&gt;Efectivo"))</f>
        <v/>
      </c>
      <c r="D849" s="15" t="str">
        <f t="shared" si="39"/>
        <v/>
      </c>
      <c r="E849" s="12"/>
      <c r="F849" s="15" t="str">
        <f>IF($A849="","",SUMIFS(Compras!$E$6:$E$1005,Compras!$A$6:$A$1005,$A849,Compras!$F$6:$F$1005,"Efectivo")+SUMIFS('Gastos Fijos'!$D$6:$D$1005,'Gastos Fijos'!$A$6:$A$1005,$A849,'Gastos Fijos'!$E$6:$E$1005,"Efectivo"))</f>
        <v/>
      </c>
      <c r="G849" s="15" t="str">
        <f t="shared" si="40"/>
        <v/>
      </c>
      <c r="H849" s="12"/>
      <c r="I849" s="8" t="str">
        <f t="shared" si="41"/>
        <v/>
      </c>
    </row>
    <row r="850" spans="1:9" x14ac:dyDescent="0.25">
      <c r="A850" s="16"/>
      <c r="B850" s="15" t="str">
        <f>IF($A850="","",SUMIFS(Ventas!$F$6:$F$3005,Ventas!$A$6:$A$3005,$A850,Ventas!$J$6:$J$3005,"Efectivo"))</f>
        <v/>
      </c>
      <c r="C850" s="15" t="str">
        <f>IF($A850="","",SUMIFS(Ventas!$F$6:$F$3005,Ventas!$A$6:$A$3005,$A850,Ventas!$J$6:$J$3005,"&lt;&gt;Efectivo"))</f>
        <v/>
      </c>
      <c r="D850" s="15" t="str">
        <f t="shared" si="39"/>
        <v/>
      </c>
      <c r="E850" s="12"/>
      <c r="F850" s="15" t="str">
        <f>IF($A850="","",SUMIFS(Compras!$E$6:$E$1005,Compras!$A$6:$A$1005,$A850,Compras!$F$6:$F$1005,"Efectivo")+SUMIFS('Gastos Fijos'!$D$6:$D$1005,'Gastos Fijos'!$A$6:$A$1005,$A850,'Gastos Fijos'!$E$6:$E$1005,"Efectivo"))</f>
        <v/>
      </c>
      <c r="G850" s="15" t="str">
        <f t="shared" si="40"/>
        <v/>
      </c>
      <c r="H850" s="12"/>
      <c r="I850" s="8" t="str">
        <f t="shared" si="41"/>
        <v/>
      </c>
    </row>
    <row r="851" spans="1:9" x14ac:dyDescent="0.25">
      <c r="A851" s="16"/>
      <c r="B851" s="15" t="str">
        <f>IF($A851="","",SUMIFS(Ventas!$F$6:$F$3005,Ventas!$A$6:$A$3005,$A851,Ventas!$J$6:$J$3005,"Efectivo"))</f>
        <v/>
      </c>
      <c r="C851" s="15" t="str">
        <f>IF($A851="","",SUMIFS(Ventas!$F$6:$F$3005,Ventas!$A$6:$A$3005,$A851,Ventas!$J$6:$J$3005,"&lt;&gt;Efectivo"))</f>
        <v/>
      </c>
      <c r="D851" s="15" t="str">
        <f t="shared" si="39"/>
        <v/>
      </c>
      <c r="E851" s="12"/>
      <c r="F851" s="15" t="str">
        <f>IF($A851="","",SUMIFS(Compras!$E$6:$E$1005,Compras!$A$6:$A$1005,$A851,Compras!$F$6:$F$1005,"Efectivo")+SUMIFS('Gastos Fijos'!$D$6:$D$1005,'Gastos Fijos'!$A$6:$A$1005,$A851,'Gastos Fijos'!$E$6:$E$1005,"Efectivo"))</f>
        <v/>
      </c>
      <c r="G851" s="15" t="str">
        <f t="shared" si="40"/>
        <v/>
      </c>
      <c r="H851" s="12"/>
      <c r="I851" s="8" t="str">
        <f t="shared" si="41"/>
        <v/>
      </c>
    </row>
    <row r="852" spans="1:9" x14ac:dyDescent="0.25">
      <c r="A852" s="16"/>
      <c r="B852" s="15" t="str">
        <f>IF($A852="","",SUMIFS(Ventas!$F$6:$F$3005,Ventas!$A$6:$A$3005,$A852,Ventas!$J$6:$J$3005,"Efectivo"))</f>
        <v/>
      </c>
      <c r="C852" s="15" t="str">
        <f>IF($A852="","",SUMIFS(Ventas!$F$6:$F$3005,Ventas!$A$6:$A$3005,$A852,Ventas!$J$6:$J$3005,"&lt;&gt;Efectivo"))</f>
        <v/>
      </c>
      <c r="D852" s="15" t="str">
        <f t="shared" si="39"/>
        <v/>
      </c>
      <c r="E852" s="12"/>
      <c r="F852" s="15" t="str">
        <f>IF($A852="","",SUMIFS(Compras!$E$6:$E$1005,Compras!$A$6:$A$1005,$A852,Compras!$F$6:$F$1005,"Efectivo")+SUMIFS('Gastos Fijos'!$D$6:$D$1005,'Gastos Fijos'!$A$6:$A$1005,$A852,'Gastos Fijos'!$E$6:$E$1005,"Efectivo"))</f>
        <v/>
      </c>
      <c r="G852" s="15" t="str">
        <f t="shared" si="40"/>
        <v/>
      </c>
      <c r="H852" s="12"/>
      <c r="I852" s="8" t="str">
        <f t="shared" si="41"/>
        <v/>
      </c>
    </row>
    <row r="853" spans="1:9" x14ac:dyDescent="0.25">
      <c r="A853" s="16"/>
      <c r="B853" s="15" t="str">
        <f>IF($A853="","",SUMIFS(Ventas!$F$6:$F$3005,Ventas!$A$6:$A$3005,$A853,Ventas!$J$6:$J$3005,"Efectivo"))</f>
        <v/>
      </c>
      <c r="C853" s="15" t="str">
        <f>IF($A853="","",SUMIFS(Ventas!$F$6:$F$3005,Ventas!$A$6:$A$3005,$A853,Ventas!$J$6:$J$3005,"&lt;&gt;Efectivo"))</f>
        <v/>
      </c>
      <c r="D853" s="15" t="str">
        <f t="shared" si="39"/>
        <v/>
      </c>
      <c r="E853" s="12"/>
      <c r="F853" s="15" t="str">
        <f>IF($A853="","",SUMIFS(Compras!$E$6:$E$1005,Compras!$A$6:$A$1005,$A853,Compras!$F$6:$F$1005,"Efectivo")+SUMIFS('Gastos Fijos'!$D$6:$D$1005,'Gastos Fijos'!$A$6:$A$1005,$A853,'Gastos Fijos'!$E$6:$E$1005,"Efectivo"))</f>
        <v/>
      </c>
      <c r="G853" s="15" t="str">
        <f t="shared" si="40"/>
        <v/>
      </c>
      <c r="H853" s="12"/>
      <c r="I853" s="8" t="str">
        <f t="shared" si="41"/>
        <v/>
      </c>
    </row>
    <row r="854" spans="1:9" x14ac:dyDescent="0.25">
      <c r="A854" s="16"/>
      <c r="B854" s="15" t="str">
        <f>IF($A854="","",SUMIFS(Ventas!$F$6:$F$3005,Ventas!$A$6:$A$3005,$A854,Ventas!$J$6:$J$3005,"Efectivo"))</f>
        <v/>
      </c>
      <c r="C854" s="15" t="str">
        <f>IF($A854="","",SUMIFS(Ventas!$F$6:$F$3005,Ventas!$A$6:$A$3005,$A854,Ventas!$J$6:$J$3005,"&lt;&gt;Efectivo"))</f>
        <v/>
      </c>
      <c r="D854" s="15" t="str">
        <f t="shared" si="39"/>
        <v/>
      </c>
      <c r="E854" s="12"/>
      <c r="F854" s="15" t="str">
        <f>IF($A854="","",SUMIFS(Compras!$E$6:$E$1005,Compras!$A$6:$A$1005,$A854,Compras!$F$6:$F$1005,"Efectivo")+SUMIFS('Gastos Fijos'!$D$6:$D$1005,'Gastos Fijos'!$A$6:$A$1005,$A854,'Gastos Fijos'!$E$6:$E$1005,"Efectivo"))</f>
        <v/>
      </c>
      <c r="G854" s="15" t="str">
        <f t="shared" si="40"/>
        <v/>
      </c>
      <c r="H854" s="12"/>
      <c r="I854" s="8" t="str">
        <f t="shared" si="41"/>
        <v/>
      </c>
    </row>
    <row r="855" spans="1:9" x14ac:dyDescent="0.25">
      <c r="A855" s="16"/>
      <c r="B855" s="15" t="str">
        <f>IF($A855="","",SUMIFS(Ventas!$F$6:$F$3005,Ventas!$A$6:$A$3005,$A855,Ventas!$J$6:$J$3005,"Efectivo"))</f>
        <v/>
      </c>
      <c r="C855" s="15" t="str">
        <f>IF($A855="","",SUMIFS(Ventas!$F$6:$F$3005,Ventas!$A$6:$A$3005,$A855,Ventas!$J$6:$J$3005,"&lt;&gt;Efectivo"))</f>
        <v/>
      </c>
      <c r="D855" s="15" t="str">
        <f t="shared" si="39"/>
        <v/>
      </c>
      <c r="E855" s="12"/>
      <c r="F855" s="15" t="str">
        <f>IF($A855="","",SUMIFS(Compras!$E$6:$E$1005,Compras!$A$6:$A$1005,$A855,Compras!$F$6:$F$1005,"Efectivo")+SUMIFS('Gastos Fijos'!$D$6:$D$1005,'Gastos Fijos'!$A$6:$A$1005,$A855,'Gastos Fijos'!$E$6:$E$1005,"Efectivo"))</f>
        <v/>
      </c>
      <c r="G855" s="15" t="str">
        <f t="shared" si="40"/>
        <v/>
      </c>
      <c r="H855" s="12"/>
      <c r="I855" s="8" t="str">
        <f t="shared" si="41"/>
        <v/>
      </c>
    </row>
    <row r="856" spans="1:9" x14ac:dyDescent="0.25">
      <c r="A856" s="16"/>
      <c r="B856" s="15" t="str">
        <f>IF($A856="","",SUMIFS(Ventas!$F$6:$F$3005,Ventas!$A$6:$A$3005,$A856,Ventas!$J$6:$J$3005,"Efectivo"))</f>
        <v/>
      </c>
      <c r="C856" s="15" t="str">
        <f>IF($A856="","",SUMIFS(Ventas!$F$6:$F$3005,Ventas!$A$6:$A$3005,$A856,Ventas!$J$6:$J$3005,"&lt;&gt;Efectivo"))</f>
        <v/>
      </c>
      <c r="D856" s="15" t="str">
        <f t="shared" si="39"/>
        <v/>
      </c>
      <c r="E856" s="12"/>
      <c r="F856" s="15" t="str">
        <f>IF($A856="","",SUMIFS(Compras!$E$6:$E$1005,Compras!$A$6:$A$1005,$A856,Compras!$F$6:$F$1005,"Efectivo")+SUMIFS('Gastos Fijos'!$D$6:$D$1005,'Gastos Fijos'!$A$6:$A$1005,$A856,'Gastos Fijos'!$E$6:$E$1005,"Efectivo"))</f>
        <v/>
      </c>
      <c r="G856" s="15" t="str">
        <f t="shared" si="40"/>
        <v/>
      </c>
      <c r="H856" s="12"/>
      <c r="I856" s="8" t="str">
        <f t="shared" si="41"/>
        <v/>
      </c>
    </row>
    <row r="857" spans="1:9" x14ac:dyDescent="0.25">
      <c r="A857" s="16"/>
      <c r="B857" s="15" t="str">
        <f>IF($A857="","",SUMIFS(Ventas!$F$6:$F$3005,Ventas!$A$6:$A$3005,$A857,Ventas!$J$6:$J$3005,"Efectivo"))</f>
        <v/>
      </c>
      <c r="C857" s="15" t="str">
        <f>IF($A857="","",SUMIFS(Ventas!$F$6:$F$3005,Ventas!$A$6:$A$3005,$A857,Ventas!$J$6:$J$3005,"&lt;&gt;Efectivo"))</f>
        <v/>
      </c>
      <c r="D857" s="15" t="str">
        <f t="shared" si="39"/>
        <v/>
      </c>
      <c r="E857" s="12"/>
      <c r="F857" s="15" t="str">
        <f>IF($A857="","",SUMIFS(Compras!$E$6:$E$1005,Compras!$A$6:$A$1005,$A857,Compras!$F$6:$F$1005,"Efectivo")+SUMIFS('Gastos Fijos'!$D$6:$D$1005,'Gastos Fijos'!$A$6:$A$1005,$A857,'Gastos Fijos'!$E$6:$E$1005,"Efectivo"))</f>
        <v/>
      </c>
      <c r="G857" s="15" t="str">
        <f t="shared" si="40"/>
        <v/>
      </c>
      <c r="H857" s="12"/>
      <c r="I857" s="8" t="str">
        <f t="shared" si="41"/>
        <v/>
      </c>
    </row>
    <row r="858" spans="1:9" x14ac:dyDescent="0.25">
      <c r="A858" s="16"/>
      <c r="B858" s="15" t="str">
        <f>IF($A858="","",SUMIFS(Ventas!$F$6:$F$3005,Ventas!$A$6:$A$3005,$A858,Ventas!$J$6:$J$3005,"Efectivo"))</f>
        <v/>
      </c>
      <c r="C858" s="15" t="str">
        <f>IF($A858="","",SUMIFS(Ventas!$F$6:$F$3005,Ventas!$A$6:$A$3005,$A858,Ventas!$J$6:$J$3005,"&lt;&gt;Efectivo"))</f>
        <v/>
      </c>
      <c r="D858" s="15" t="str">
        <f t="shared" si="39"/>
        <v/>
      </c>
      <c r="E858" s="12"/>
      <c r="F858" s="15" t="str">
        <f>IF($A858="","",SUMIFS(Compras!$E$6:$E$1005,Compras!$A$6:$A$1005,$A858,Compras!$F$6:$F$1005,"Efectivo")+SUMIFS('Gastos Fijos'!$D$6:$D$1005,'Gastos Fijos'!$A$6:$A$1005,$A858,'Gastos Fijos'!$E$6:$E$1005,"Efectivo"))</f>
        <v/>
      </c>
      <c r="G858" s="15" t="str">
        <f t="shared" si="40"/>
        <v/>
      </c>
      <c r="H858" s="12"/>
      <c r="I858" s="8" t="str">
        <f t="shared" si="41"/>
        <v/>
      </c>
    </row>
    <row r="859" spans="1:9" x14ac:dyDescent="0.25">
      <c r="A859" s="16"/>
      <c r="B859" s="15" t="str">
        <f>IF($A859="","",SUMIFS(Ventas!$F$6:$F$3005,Ventas!$A$6:$A$3005,$A859,Ventas!$J$6:$J$3005,"Efectivo"))</f>
        <v/>
      </c>
      <c r="C859" s="15" t="str">
        <f>IF($A859="","",SUMIFS(Ventas!$F$6:$F$3005,Ventas!$A$6:$A$3005,$A859,Ventas!$J$6:$J$3005,"&lt;&gt;Efectivo"))</f>
        <v/>
      </c>
      <c r="D859" s="15" t="str">
        <f t="shared" si="39"/>
        <v/>
      </c>
      <c r="E859" s="12"/>
      <c r="F859" s="15" t="str">
        <f>IF($A859="","",SUMIFS(Compras!$E$6:$E$1005,Compras!$A$6:$A$1005,$A859,Compras!$F$6:$F$1005,"Efectivo")+SUMIFS('Gastos Fijos'!$D$6:$D$1005,'Gastos Fijos'!$A$6:$A$1005,$A859,'Gastos Fijos'!$E$6:$E$1005,"Efectivo"))</f>
        <v/>
      </c>
      <c r="G859" s="15" t="str">
        <f t="shared" si="40"/>
        <v/>
      </c>
      <c r="H859" s="12"/>
      <c r="I859" s="8" t="str">
        <f t="shared" si="41"/>
        <v/>
      </c>
    </row>
    <row r="860" spans="1:9" x14ac:dyDescent="0.25">
      <c r="A860" s="16"/>
      <c r="B860" s="15" t="str">
        <f>IF($A860="","",SUMIFS(Ventas!$F$6:$F$3005,Ventas!$A$6:$A$3005,$A860,Ventas!$J$6:$J$3005,"Efectivo"))</f>
        <v/>
      </c>
      <c r="C860" s="15" t="str">
        <f>IF($A860="","",SUMIFS(Ventas!$F$6:$F$3005,Ventas!$A$6:$A$3005,$A860,Ventas!$J$6:$J$3005,"&lt;&gt;Efectivo"))</f>
        <v/>
      </c>
      <c r="D860" s="15" t="str">
        <f t="shared" si="39"/>
        <v/>
      </c>
      <c r="E860" s="12"/>
      <c r="F860" s="15" t="str">
        <f>IF($A860="","",SUMIFS(Compras!$E$6:$E$1005,Compras!$A$6:$A$1005,$A860,Compras!$F$6:$F$1005,"Efectivo")+SUMIFS('Gastos Fijos'!$D$6:$D$1005,'Gastos Fijos'!$A$6:$A$1005,$A860,'Gastos Fijos'!$E$6:$E$1005,"Efectivo"))</f>
        <v/>
      </c>
      <c r="G860" s="15" t="str">
        <f t="shared" si="40"/>
        <v/>
      </c>
      <c r="H860" s="12"/>
      <c r="I860" s="8" t="str">
        <f t="shared" si="41"/>
        <v/>
      </c>
    </row>
    <row r="861" spans="1:9" x14ac:dyDescent="0.25">
      <c r="A861" s="16"/>
      <c r="B861" s="15" t="str">
        <f>IF($A861="","",SUMIFS(Ventas!$F$6:$F$3005,Ventas!$A$6:$A$3005,$A861,Ventas!$J$6:$J$3005,"Efectivo"))</f>
        <v/>
      </c>
      <c r="C861" s="15" t="str">
        <f>IF($A861="","",SUMIFS(Ventas!$F$6:$F$3005,Ventas!$A$6:$A$3005,$A861,Ventas!$J$6:$J$3005,"&lt;&gt;Efectivo"))</f>
        <v/>
      </c>
      <c r="D861" s="15" t="str">
        <f t="shared" si="39"/>
        <v/>
      </c>
      <c r="E861" s="12"/>
      <c r="F861" s="15" t="str">
        <f>IF($A861="","",SUMIFS(Compras!$E$6:$E$1005,Compras!$A$6:$A$1005,$A861,Compras!$F$6:$F$1005,"Efectivo")+SUMIFS('Gastos Fijos'!$D$6:$D$1005,'Gastos Fijos'!$A$6:$A$1005,$A861,'Gastos Fijos'!$E$6:$E$1005,"Efectivo"))</f>
        <v/>
      </c>
      <c r="G861" s="15" t="str">
        <f t="shared" si="40"/>
        <v/>
      </c>
      <c r="H861" s="12"/>
      <c r="I861" s="8" t="str">
        <f t="shared" si="41"/>
        <v/>
      </c>
    </row>
    <row r="862" spans="1:9" x14ac:dyDescent="0.25">
      <c r="A862" s="16"/>
      <c r="B862" s="15" t="str">
        <f>IF($A862="","",SUMIFS(Ventas!$F$6:$F$3005,Ventas!$A$6:$A$3005,$A862,Ventas!$J$6:$J$3005,"Efectivo"))</f>
        <v/>
      </c>
      <c r="C862" s="15" t="str">
        <f>IF($A862="","",SUMIFS(Ventas!$F$6:$F$3005,Ventas!$A$6:$A$3005,$A862,Ventas!$J$6:$J$3005,"&lt;&gt;Efectivo"))</f>
        <v/>
      </c>
      <c r="D862" s="15" t="str">
        <f t="shared" si="39"/>
        <v/>
      </c>
      <c r="E862" s="12"/>
      <c r="F862" s="15" t="str">
        <f>IF($A862="","",SUMIFS(Compras!$E$6:$E$1005,Compras!$A$6:$A$1005,$A862,Compras!$F$6:$F$1005,"Efectivo")+SUMIFS('Gastos Fijos'!$D$6:$D$1005,'Gastos Fijos'!$A$6:$A$1005,$A862,'Gastos Fijos'!$E$6:$E$1005,"Efectivo"))</f>
        <v/>
      </c>
      <c r="G862" s="15" t="str">
        <f t="shared" si="40"/>
        <v/>
      </c>
      <c r="H862" s="12"/>
      <c r="I862" s="8" t="str">
        <f t="shared" si="41"/>
        <v/>
      </c>
    </row>
    <row r="863" spans="1:9" x14ac:dyDescent="0.25">
      <c r="A863" s="16"/>
      <c r="B863" s="15" t="str">
        <f>IF($A863="","",SUMIFS(Ventas!$F$6:$F$3005,Ventas!$A$6:$A$3005,$A863,Ventas!$J$6:$J$3005,"Efectivo"))</f>
        <v/>
      </c>
      <c r="C863" s="15" t="str">
        <f>IF($A863="","",SUMIFS(Ventas!$F$6:$F$3005,Ventas!$A$6:$A$3005,$A863,Ventas!$J$6:$J$3005,"&lt;&gt;Efectivo"))</f>
        <v/>
      </c>
      <c r="D863" s="15" t="str">
        <f t="shared" si="39"/>
        <v/>
      </c>
      <c r="E863" s="12"/>
      <c r="F863" s="15" t="str">
        <f>IF($A863="","",SUMIFS(Compras!$E$6:$E$1005,Compras!$A$6:$A$1005,$A863,Compras!$F$6:$F$1005,"Efectivo")+SUMIFS('Gastos Fijos'!$D$6:$D$1005,'Gastos Fijos'!$A$6:$A$1005,$A863,'Gastos Fijos'!$E$6:$E$1005,"Efectivo"))</f>
        <v/>
      </c>
      <c r="G863" s="15" t="str">
        <f t="shared" si="40"/>
        <v/>
      </c>
      <c r="H863" s="12"/>
      <c r="I863" s="8" t="str">
        <f t="shared" si="41"/>
        <v/>
      </c>
    </row>
    <row r="864" spans="1:9" x14ac:dyDescent="0.25">
      <c r="A864" s="16"/>
      <c r="B864" s="15" t="str">
        <f>IF($A864="","",SUMIFS(Ventas!$F$6:$F$3005,Ventas!$A$6:$A$3005,$A864,Ventas!$J$6:$J$3005,"Efectivo"))</f>
        <v/>
      </c>
      <c r="C864" s="15" t="str">
        <f>IF($A864="","",SUMIFS(Ventas!$F$6:$F$3005,Ventas!$A$6:$A$3005,$A864,Ventas!$J$6:$J$3005,"&lt;&gt;Efectivo"))</f>
        <v/>
      </c>
      <c r="D864" s="15" t="str">
        <f t="shared" si="39"/>
        <v/>
      </c>
      <c r="E864" s="12"/>
      <c r="F864" s="15" t="str">
        <f>IF($A864="","",SUMIFS(Compras!$E$6:$E$1005,Compras!$A$6:$A$1005,$A864,Compras!$F$6:$F$1005,"Efectivo")+SUMIFS('Gastos Fijos'!$D$6:$D$1005,'Gastos Fijos'!$A$6:$A$1005,$A864,'Gastos Fijos'!$E$6:$E$1005,"Efectivo"))</f>
        <v/>
      </c>
      <c r="G864" s="15" t="str">
        <f t="shared" si="40"/>
        <v/>
      </c>
      <c r="H864" s="12"/>
      <c r="I864" s="8" t="str">
        <f t="shared" si="41"/>
        <v/>
      </c>
    </row>
    <row r="865" spans="1:9" x14ac:dyDescent="0.25">
      <c r="A865" s="16"/>
      <c r="B865" s="15" t="str">
        <f>IF($A865="","",SUMIFS(Ventas!$F$6:$F$3005,Ventas!$A$6:$A$3005,$A865,Ventas!$J$6:$J$3005,"Efectivo"))</f>
        <v/>
      </c>
      <c r="C865" s="15" t="str">
        <f>IF($A865="","",SUMIFS(Ventas!$F$6:$F$3005,Ventas!$A$6:$A$3005,$A865,Ventas!$J$6:$J$3005,"&lt;&gt;Efectivo"))</f>
        <v/>
      </c>
      <c r="D865" s="15" t="str">
        <f t="shared" si="39"/>
        <v/>
      </c>
      <c r="E865" s="12"/>
      <c r="F865" s="15" t="str">
        <f>IF($A865="","",SUMIFS(Compras!$E$6:$E$1005,Compras!$A$6:$A$1005,$A865,Compras!$F$6:$F$1005,"Efectivo")+SUMIFS('Gastos Fijos'!$D$6:$D$1005,'Gastos Fijos'!$A$6:$A$1005,$A865,'Gastos Fijos'!$E$6:$E$1005,"Efectivo"))</f>
        <v/>
      </c>
      <c r="G865" s="15" t="str">
        <f t="shared" si="40"/>
        <v/>
      </c>
      <c r="H865" s="12"/>
      <c r="I865" s="8" t="str">
        <f t="shared" si="41"/>
        <v/>
      </c>
    </row>
    <row r="866" spans="1:9" x14ac:dyDescent="0.25">
      <c r="A866" s="16"/>
      <c r="B866" s="15" t="str">
        <f>IF($A866="","",SUMIFS(Ventas!$F$6:$F$3005,Ventas!$A$6:$A$3005,$A866,Ventas!$J$6:$J$3005,"Efectivo"))</f>
        <v/>
      </c>
      <c r="C866" s="15" t="str">
        <f>IF($A866="","",SUMIFS(Ventas!$F$6:$F$3005,Ventas!$A$6:$A$3005,$A866,Ventas!$J$6:$J$3005,"&lt;&gt;Efectivo"))</f>
        <v/>
      </c>
      <c r="D866" s="15" t="str">
        <f t="shared" si="39"/>
        <v/>
      </c>
      <c r="E866" s="12"/>
      <c r="F866" s="15" t="str">
        <f>IF($A866="","",SUMIFS(Compras!$E$6:$E$1005,Compras!$A$6:$A$1005,$A866,Compras!$F$6:$F$1005,"Efectivo")+SUMIFS('Gastos Fijos'!$D$6:$D$1005,'Gastos Fijos'!$A$6:$A$1005,$A866,'Gastos Fijos'!$E$6:$E$1005,"Efectivo"))</f>
        <v/>
      </c>
      <c r="G866" s="15" t="str">
        <f t="shared" si="40"/>
        <v/>
      </c>
      <c r="H866" s="12"/>
      <c r="I866" s="8" t="str">
        <f t="shared" si="41"/>
        <v/>
      </c>
    </row>
    <row r="867" spans="1:9" x14ac:dyDescent="0.25">
      <c r="A867" s="16"/>
      <c r="B867" s="15" t="str">
        <f>IF($A867="","",SUMIFS(Ventas!$F$6:$F$3005,Ventas!$A$6:$A$3005,$A867,Ventas!$J$6:$J$3005,"Efectivo"))</f>
        <v/>
      </c>
      <c r="C867" s="15" t="str">
        <f>IF($A867="","",SUMIFS(Ventas!$F$6:$F$3005,Ventas!$A$6:$A$3005,$A867,Ventas!$J$6:$J$3005,"&lt;&gt;Efectivo"))</f>
        <v/>
      </c>
      <c r="D867" s="15" t="str">
        <f t="shared" si="39"/>
        <v/>
      </c>
      <c r="E867" s="12"/>
      <c r="F867" s="15" t="str">
        <f>IF($A867="","",SUMIFS(Compras!$E$6:$E$1005,Compras!$A$6:$A$1005,$A867,Compras!$F$6:$F$1005,"Efectivo")+SUMIFS('Gastos Fijos'!$D$6:$D$1005,'Gastos Fijos'!$A$6:$A$1005,$A867,'Gastos Fijos'!$E$6:$E$1005,"Efectivo"))</f>
        <v/>
      </c>
      <c r="G867" s="15" t="str">
        <f t="shared" si="40"/>
        <v/>
      </c>
      <c r="H867" s="12"/>
      <c r="I867" s="8" t="str">
        <f t="shared" si="41"/>
        <v/>
      </c>
    </row>
    <row r="868" spans="1:9" x14ac:dyDescent="0.25">
      <c r="A868" s="16"/>
      <c r="B868" s="15" t="str">
        <f>IF($A868="","",SUMIFS(Ventas!$F$6:$F$3005,Ventas!$A$6:$A$3005,$A868,Ventas!$J$6:$J$3005,"Efectivo"))</f>
        <v/>
      </c>
      <c r="C868" s="15" t="str">
        <f>IF($A868="","",SUMIFS(Ventas!$F$6:$F$3005,Ventas!$A$6:$A$3005,$A868,Ventas!$J$6:$J$3005,"&lt;&gt;Efectivo"))</f>
        <v/>
      </c>
      <c r="D868" s="15" t="str">
        <f t="shared" si="39"/>
        <v/>
      </c>
      <c r="E868" s="12"/>
      <c r="F868" s="15" t="str">
        <f>IF($A868="","",SUMIFS(Compras!$E$6:$E$1005,Compras!$A$6:$A$1005,$A868,Compras!$F$6:$F$1005,"Efectivo")+SUMIFS('Gastos Fijos'!$D$6:$D$1005,'Gastos Fijos'!$A$6:$A$1005,$A868,'Gastos Fijos'!$E$6:$E$1005,"Efectivo"))</f>
        <v/>
      </c>
      <c r="G868" s="15" t="str">
        <f t="shared" si="40"/>
        <v/>
      </c>
      <c r="H868" s="12"/>
      <c r="I868" s="8" t="str">
        <f t="shared" si="41"/>
        <v/>
      </c>
    </row>
    <row r="869" spans="1:9" x14ac:dyDescent="0.25">
      <c r="A869" s="16"/>
      <c r="B869" s="15" t="str">
        <f>IF($A869="","",SUMIFS(Ventas!$F$6:$F$3005,Ventas!$A$6:$A$3005,$A869,Ventas!$J$6:$J$3005,"Efectivo"))</f>
        <v/>
      </c>
      <c r="C869" s="15" t="str">
        <f>IF($A869="","",SUMIFS(Ventas!$F$6:$F$3005,Ventas!$A$6:$A$3005,$A869,Ventas!$J$6:$J$3005,"&lt;&gt;Efectivo"))</f>
        <v/>
      </c>
      <c r="D869" s="15" t="str">
        <f t="shared" si="39"/>
        <v/>
      </c>
      <c r="E869" s="12"/>
      <c r="F869" s="15" t="str">
        <f>IF($A869="","",SUMIFS(Compras!$E$6:$E$1005,Compras!$A$6:$A$1005,$A869,Compras!$F$6:$F$1005,"Efectivo")+SUMIFS('Gastos Fijos'!$D$6:$D$1005,'Gastos Fijos'!$A$6:$A$1005,$A869,'Gastos Fijos'!$E$6:$E$1005,"Efectivo"))</f>
        <v/>
      </c>
      <c r="G869" s="15" t="str">
        <f t="shared" si="40"/>
        <v/>
      </c>
      <c r="H869" s="12"/>
      <c r="I869" s="8" t="str">
        <f t="shared" si="41"/>
        <v/>
      </c>
    </row>
    <row r="870" spans="1:9" x14ac:dyDescent="0.25">
      <c r="A870" s="16"/>
      <c r="B870" s="15" t="str">
        <f>IF($A870="","",SUMIFS(Ventas!$F$6:$F$3005,Ventas!$A$6:$A$3005,$A870,Ventas!$J$6:$J$3005,"Efectivo"))</f>
        <v/>
      </c>
      <c r="C870" s="15" t="str">
        <f>IF($A870="","",SUMIFS(Ventas!$F$6:$F$3005,Ventas!$A$6:$A$3005,$A870,Ventas!$J$6:$J$3005,"&lt;&gt;Efectivo"))</f>
        <v/>
      </c>
      <c r="D870" s="15" t="str">
        <f t="shared" si="39"/>
        <v/>
      </c>
      <c r="E870" s="12"/>
      <c r="F870" s="15" t="str">
        <f>IF($A870="","",SUMIFS(Compras!$E$6:$E$1005,Compras!$A$6:$A$1005,$A870,Compras!$F$6:$F$1005,"Efectivo")+SUMIFS('Gastos Fijos'!$D$6:$D$1005,'Gastos Fijos'!$A$6:$A$1005,$A870,'Gastos Fijos'!$E$6:$E$1005,"Efectivo"))</f>
        <v/>
      </c>
      <c r="G870" s="15" t="str">
        <f t="shared" si="40"/>
        <v/>
      </c>
      <c r="H870" s="12"/>
      <c r="I870" s="8" t="str">
        <f t="shared" si="41"/>
        <v/>
      </c>
    </row>
    <row r="871" spans="1:9" x14ac:dyDescent="0.25">
      <c r="A871" s="16"/>
      <c r="B871" s="15" t="str">
        <f>IF($A871="","",SUMIFS(Ventas!$F$6:$F$3005,Ventas!$A$6:$A$3005,$A871,Ventas!$J$6:$J$3005,"Efectivo"))</f>
        <v/>
      </c>
      <c r="C871" s="15" t="str">
        <f>IF($A871="","",SUMIFS(Ventas!$F$6:$F$3005,Ventas!$A$6:$A$3005,$A871,Ventas!$J$6:$J$3005,"&lt;&gt;Efectivo"))</f>
        <v/>
      </c>
      <c r="D871" s="15" t="str">
        <f t="shared" si="39"/>
        <v/>
      </c>
      <c r="E871" s="12"/>
      <c r="F871" s="15" t="str">
        <f>IF($A871="","",SUMIFS(Compras!$E$6:$E$1005,Compras!$A$6:$A$1005,$A871,Compras!$F$6:$F$1005,"Efectivo")+SUMIFS('Gastos Fijos'!$D$6:$D$1005,'Gastos Fijos'!$A$6:$A$1005,$A871,'Gastos Fijos'!$E$6:$E$1005,"Efectivo"))</f>
        <v/>
      </c>
      <c r="G871" s="15" t="str">
        <f t="shared" si="40"/>
        <v/>
      </c>
      <c r="H871" s="12"/>
      <c r="I871" s="8" t="str">
        <f t="shared" si="41"/>
        <v/>
      </c>
    </row>
    <row r="872" spans="1:9" x14ac:dyDescent="0.25">
      <c r="A872" s="16"/>
      <c r="B872" s="15" t="str">
        <f>IF($A872="","",SUMIFS(Ventas!$F$6:$F$3005,Ventas!$A$6:$A$3005,$A872,Ventas!$J$6:$J$3005,"Efectivo"))</f>
        <v/>
      </c>
      <c r="C872" s="15" t="str">
        <f>IF($A872="","",SUMIFS(Ventas!$F$6:$F$3005,Ventas!$A$6:$A$3005,$A872,Ventas!$J$6:$J$3005,"&lt;&gt;Efectivo"))</f>
        <v/>
      </c>
      <c r="D872" s="15" t="str">
        <f t="shared" si="39"/>
        <v/>
      </c>
      <c r="E872" s="12"/>
      <c r="F872" s="15" t="str">
        <f>IF($A872="","",SUMIFS(Compras!$E$6:$E$1005,Compras!$A$6:$A$1005,$A872,Compras!$F$6:$F$1005,"Efectivo")+SUMIFS('Gastos Fijos'!$D$6:$D$1005,'Gastos Fijos'!$A$6:$A$1005,$A872,'Gastos Fijos'!$E$6:$E$1005,"Efectivo"))</f>
        <v/>
      </c>
      <c r="G872" s="15" t="str">
        <f t="shared" si="40"/>
        <v/>
      </c>
      <c r="H872" s="12"/>
      <c r="I872" s="8" t="str">
        <f t="shared" si="41"/>
        <v/>
      </c>
    </row>
    <row r="873" spans="1:9" x14ac:dyDescent="0.25">
      <c r="A873" s="16"/>
      <c r="B873" s="15" t="str">
        <f>IF($A873="","",SUMIFS(Ventas!$F$6:$F$3005,Ventas!$A$6:$A$3005,$A873,Ventas!$J$6:$J$3005,"Efectivo"))</f>
        <v/>
      </c>
      <c r="C873" s="15" t="str">
        <f>IF($A873="","",SUMIFS(Ventas!$F$6:$F$3005,Ventas!$A$6:$A$3005,$A873,Ventas!$J$6:$J$3005,"&lt;&gt;Efectivo"))</f>
        <v/>
      </c>
      <c r="D873" s="15" t="str">
        <f t="shared" si="39"/>
        <v/>
      </c>
      <c r="E873" s="12"/>
      <c r="F873" s="15" t="str">
        <f>IF($A873="","",SUMIFS(Compras!$E$6:$E$1005,Compras!$A$6:$A$1005,$A873,Compras!$F$6:$F$1005,"Efectivo")+SUMIFS('Gastos Fijos'!$D$6:$D$1005,'Gastos Fijos'!$A$6:$A$1005,$A873,'Gastos Fijos'!$E$6:$E$1005,"Efectivo"))</f>
        <v/>
      </c>
      <c r="G873" s="15" t="str">
        <f t="shared" si="40"/>
        <v/>
      </c>
      <c r="H873" s="12"/>
      <c r="I873" s="8" t="str">
        <f t="shared" si="41"/>
        <v/>
      </c>
    </row>
    <row r="874" spans="1:9" x14ac:dyDescent="0.25">
      <c r="A874" s="16"/>
      <c r="B874" s="15" t="str">
        <f>IF($A874="","",SUMIFS(Ventas!$F$6:$F$3005,Ventas!$A$6:$A$3005,$A874,Ventas!$J$6:$J$3005,"Efectivo"))</f>
        <v/>
      </c>
      <c r="C874" s="15" t="str">
        <f>IF($A874="","",SUMIFS(Ventas!$F$6:$F$3005,Ventas!$A$6:$A$3005,$A874,Ventas!$J$6:$J$3005,"&lt;&gt;Efectivo"))</f>
        <v/>
      </c>
      <c r="D874" s="15" t="str">
        <f t="shared" si="39"/>
        <v/>
      </c>
      <c r="E874" s="12"/>
      <c r="F874" s="15" t="str">
        <f>IF($A874="","",SUMIFS(Compras!$E$6:$E$1005,Compras!$A$6:$A$1005,$A874,Compras!$F$6:$F$1005,"Efectivo")+SUMIFS('Gastos Fijos'!$D$6:$D$1005,'Gastos Fijos'!$A$6:$A$1005,$A874,'Gastos Fijos'!$E$6:$E$1005,"Efectivo"))</f>
        <v/>
      </c>
      <c r="G874" s="15" t="str">
        <f t="shared" si="40"/>
        <v/>
      </c>
      <c r="H874" s="12"/>
      <c r="I874" s="8" t="str">
        <f t="shared" si="41"/>
        <v/>
      </c>
    </row>
    <row r="875" spans="1:9" x14ac:dyDescent="0.25">
      <c r="A875" s="16"/>
      <c r="B875" s="15" t="str">
        <f>IF($A875="","",SUMIFS(Ventas!$F$6:$F$3005,Ventas!$A$6:$A$3005,$A875,Ventas!$J$6:$J$3005,"Efectivo"))</f>
        <v/>
      </c>
      <c r="C875" s="15" t="str">
        <f>IF($A875="","",SUMIFS(Ventas!$F$6:$F$3005,Ventas!$A$6:$A$3005,$A875,Ventas!$J$6:$J$3005,"&lt;&gt;Efectivo"))</f>
        <v/>
      </c>
      <c r="D875" s="15" t="str">
        <f t="shared" si="39"/>
        <v/>
      </c>
      <c r="E875" s="12"/>
      <c r="F875" s="15" t="str">
        <f>IF($A875="","",SUMIFS(Compras!$E$6:$E$1005,Compras!$A$6:$A$1005,$A875,Compras!$F$6:$F$1005,"Efectivo")+SUMIFS('Gastos Fijos'!$D$6:$D$1005,'Gastos Fijos'!$A$6:$A$1005,$A875,'Gastos Fijos'!$E$6:$E$1005,"Efectivo"))</f>
        <v/>
      </c>
      <c r="G875" s="15" t="str">
        <f t="shared" si="40"/>
        <v/>
      </c>
      <c r="H875" s="12"/>
      <c r="I875" s="8" t="str">
        <f t="shared" si="41"/>
        <v/>
      </c>
    </row>
    <row r="876" spans="1:9" x14ac:dyDescent="0.25">
      <c r="A876" s="16"/>
      <c r="B876" s="15" t="str">
        <f>IF($A876="","",SUMIFS(Ventas!$F$6:$F$3005,Ventas!$A$6:$A$3005,$A876,Ventas!$J$6:$J$3005,"Efectivo"))</f>
        <v/>
      </c>
      <c r="C876" s="15" t="str">
        <f>IF($A876="","",SUMIFS(Ventas!$F$6:$F$3005,Ventas!$A$6:$A$3005,$A876,Ventas!$J$6:$J$3005,"&lt;&gt;Efectivo"))</f>
        <v/>
      </c>
      <c r="D876" s="15" t="str">
        <f t="shared" si="39"/>
        <v/>
      </c>
      <c r="E876" s="12"/>
      <c r="F876" s="15" t="str">
        <f>IF($A876="","",SUMIFS(Compras!$E$6:$E$1005,Compras!$A$6:$A$1005,$A876,Compras!$F$6:$F$1005,"Efectivo")+SUMIFS('Gastos Fijos'!$D$6:$D$1005,'Gastos Fijos'!$A$6:$A$1005,$A876,'Gastos Fijos'!$E$6:$E$1005,"Efectivo"))</f>
        <v/>
      </c>
      <c r="G876" s="15" t="str">
        <f t="shared" si="40"/>
        <v/>
      </c>
      <c r="H876" s="12"/>
      <c r="I876" s="8" t="str">
        <f t="shared" si="41"/>
        <v/>
      </c>
    </row>
    <row r="877" spans="1:9" x14ac:dyDescent="0.25">
      <c r="A877" s="16"/>
      <c r="B877" s="15" t="str">
        <f>IF($A877="","",SUMIFS(Ventas!$F$6:$F$3005,Ventas!$A$6:$A$3005,$A877,Ventas!$J$6:$J$3005,"Efectivo"))</f>
        <v/>
      </c>
      <c r="C877" s="15" t="str">
        <f>IF($A877="","",SUMIFS(Ventas!$F$6:$F$3005,Ventas!$A$6:$A$3005,$A877,Ventas!$J$6:$J$3005,"&lt;&gt;Efectivo"))</f>
        <v/>
      </c>
      <c r="D877" s="15" t="str">
        <f t="shared" si="39"/>
        <v/>
      </c>
      <c r="E877" s="12"/>
      <c r="F877" s="15" t="str">
        <f>IF($A877="","",SUMIFS(Compras!$E$6:$E$1005,Compras!$A$6:$A$1005,$A877,Compras!$F$6:$F$1005,"Efectivo")+SUMIFS('Gastos Fijos'!$D$6:$D$1005,'Gastos Fijos'!$A$6:$A$1005,$A877,'Gastos Fijos'!$E$6:$E$1005,"Efectivo"))</f>
        <v/>
      </c>
      <c r="G877" s="15" t="str">
        <f t="shared" si="40"/>
        <v/>
      </c>
      <c r="H877" s="12"/>
      <c r="I877" s="8" t="str">
        <f t="shared" si="41"/>
        <v/>
      </c>
    </row>
    <row r="878" spans="1:9" x14ac:dyDescent="0.25">
      <c r="A878" s="16"/>
      <c r="B878" s="15" t="str">
        <f>IF($A878="","",SUMIFS(Ventas!$F$6:$F$3005,Ventas!$A$6:$A$3005,$A878,Ventas!$J$6:$J$3005,"Efectivo"))</f>
        <v/>
      </c>
      <c r="C878" s="15" t="str">
        <f>IF($A878="","",SUMIFS(Ventas!$F$6:$F$3005,Ventas!$A$6:$A$3005,$A878,Ventas!$J$6:$J$3005,"&lt;&gt;Efectivo"))</f>
        <v/>
      </c>
      <c r="D878" s="15" t="str">
        <f t="shared" si="39"/>
        <v/>
      </c>
      <c r="E878" s="12"/>
      <c r="F878" s="15" t="str">
        <f>IF($A878="","",SUMIFS(Compras!$E$6:$E$1005,Compras!$A$6:$A$1005,$A878,Compras!$F$6:$F$1005,"Efectivo")+SUMIFS('Gastos Fijos'!$D$6:$D$1005,'Gastos Fijos'!$A$6:$A$1005,$A878,'Gastos Fijos'!$E$6:$E$1005,"Efectivo"))</f>
        <v/>
      </c>
      <c r="G878" s="15" t="str">
        <f t="shared" si="40"/>
        <v/>
      </c>
      <c r="H878" s="12"/>
      <c r="I878" s="8" t="str">
        <f t="shared" si="41"/>
        <v/>
      </c>
    </row>
    <row r="879" spans="1:9" x14ac:dyDescent="0.25">
      <c r="A879" s="16"/>
      <c r="B879" s="15" t="str">
        <f>IF($A879="","",SUMIFS(Ventas!$F$6:$F$3005,Ventas!$A$6:$A$3005,$A879,Ventas!$J$6:$J$3005,"Efectivo"))</f>
        <v/>
      </c>
      <c r="C879" s="15" t="str">
        <f>IF($A879="","",SUMIFS(Ventas!$F$6:$F$3005,Ventas!$A$6:$A$3005,$A879,Ventas!$J$6:$J$3005,"&lt;&gt;Efectivo"))</f>
        <v/>
      </c>
      <c r="D879" s="15" t="str">
        <f t="shared" si="39"/>
        <v/>
      </c>
      <c r="E879" s="12"/>
      <c r="F879" s="15" t="str">
        <f>IF($A879="","",SUMIFS(Compras!$E$6:$E$1005,Compras!$A$6:$A$1005,$A879,Compras!$F$6:$F$1005,"Efectivo")+SUMIFS('Gastos Fijos'!$D$6:$D$1005,'Gastos Fijos'!$A$6:$A$1005,$A879,'Gastos Fijos'!$E$6:$E$1005,"Efectivo"))</f>
        <v/>
      </c>
      <c r="G879" s="15" t="str">
        <f t="shared" si="40"/>
        <v/>
      </c>
      <c r="H879" s="12"/>
      <c r="I879" s="8" t="str">
        <f t="shared" si="41"/>
        <v/>
      </c>
    </row>
    <row r="880" spans="1:9" x14ac:dyDescent="0.25">
      <c r="A880" s="16"/>
      <c r="B880" s="15" t="str">
        <f>IF($A880="","",SUMIFS(Ventas!$F$6:$F$3005,Ventas!$A$6:$A$3005,$A880,Ventas!$J$6:$J$3005,"Efectivo"))</f>
        <v/>
      </c>
      <c r="C880" s="15" t="str">
        <f>IF($A880="","",SUMIFS(Ventas!$F$6:$F$3005,Ventas!$A$6:$A$3005,$A880,Ventas!$J$6:$J$3005,"&lt;&gt;Efectivo"))</f>
        <v/>
      </c>
      <c r="D880" s="15" t="str">
        <f t="shared" si="39"/>
        <v/>
      </c>
      <c r="E880" s="12"/>
      <c r="F880" s="15" t="str">
        <f>IF($A880="","",SUMIFS(Compras!$E$6:$E$1005,Compras!$A$6:$A$1005,$A880,Compras!$F$6:$F$1005,"Efectivo")+SUMIFS('Gastos Fijos'!$D$6:$D$1005,'Gastos Fijos'!$A$6:$A$1005,$A880,'Gastos Fijos'!$E$6:$E$1005,"Efectivo"))</f>
        <v/>
      </c>
      <c r="G880" s="15" t="str">
        <f t="shared" si="40"/>
        <v/>
      </c>
      <c r="H880" s="12"/>
      <c r="I880" s="8" t="str">
        <f t="shared" si="41"/>
        <v/>
      </c>
    </row>
    <row r="881" spans="1:9" x14ac:dyDescent="0.25">
      <c r="A881" s="16"/>
      <c r="B881" s="15" t="str">
        <f>IF($A881="","",SUMIFS(Ventas!$F$6:$F$3005,Ventas!$A$6:$A$3005,$A881,Ventas!$J$6:$J$3005,"Efectivo"))</f>
        <v/>
      </c>
      <c r="C881" s="15" t="str">
        <f>IF($A881="","",SUMIFS(Ventas!$F$6:$F$3005,Ventas!$A$6:$A$3005,$A881,Ventas!$J$6:$J$3005,"&lt;&gt;Efectivo"))</f>
        <v/>
      </c>
      <c r="D881" s="15" t="str">
        <f t="shared" si="39"/>
        <v/>
      </c>
      <c r="E881" s="12"/>
      <c r="F881" s="15" t="str">
        <f>IF($A881="","",SUMIFS(Compras!$E$6:$E$1005,Compras!$A$6:$A$1005,$A881,Compras!$F$6:$F$1005,"Efectivo")+SUMIFS('Gastos Fijos'!$D$6:$D$1005,'Gastos Fijos'!$A$6:$A$1005,$A881,'Gastos Fijos'!$E$6:$E$1005,"Efectivo"))</f>
        <v/>
      </c>
      <c r="G881" s="15" t="str">
        <f t="shared" si="40"/>
        <v/>
      </c>
      <c r="H881" s="12"/>
      <c r="I881" s="8" t="str">
        <f t="shared" si="41"/>
        <v/>
      </c>
    </row>
    <row r="882" spans="1:9" x14ac:dyDescent="0.25">
      <c r="A882" s="16"/>
      <c r="B882" s="15" t="str">
        <f>IF($A882="","",SUMIFS(Ventas!$F$6:$F$3005,Ventas!$A$6:$A$3005,$A882,Ventas!$J$6:$J$3005,"Efectivo"))</f>
        <v/>
      </c>
      <c r="C882" s="15" t="str">
        <f>IF($A882="","",SUMIFS(Ventas!$F$6:$F$3005,Ventas!$A$6:$A$3005,$A882,Ventas!$J$6:$J$3005,"&lt;&gt;Efectivo"))</f>
        <v/>
      </c>
      <c r="D882" s="15" t="str">
        <f t="shared" si="39"/>
        <v/>
      </c>
      <c r="E882" s="12"/>
      <c r="F882" s="15" t="str">
        <f>IF($A882="","",SUMIFS(Compras!$E$6:$E$1005,Compras!$A$6:$A$1005,$A882,Compras!$F$6:$F$1005,"Efectivo")+SUMIFS('Gastos Fijos'!$D$6:$D$1005,'Gastos Fijos'!$A$6:$A$1005,$A882,'Gastos Fijos'!$E$6:$E$1005,"Efectivo"))</f>
        <v/>
      </c>
      <c r="G882" s="15" t="str">
        <f t="shared" si="40"/>
        <v/>
      </c>
      <c r="H882" s="12"/>
      <c r="I882" s="8" t="str">
        <f t="shared" si="41"/>
        <v/>
      </c>
    </row>
    <row r="883" spans="1:9" x14ac:dyDescent="0.25">
      <c r="A883" s="16"/>
      <c r="B883" s="15" t="str">
        <f>IF($A883="","",SUMIFS(Ventas!$F$6:$F$3005,Ventas!$A$6:$A$3005,$A883,Ventas!$J$6:$J$3005,"Efectivo"))</f>
        <v/>
      </c>
      <c r="C883" s="15" t="str">
        <f>IF($A883="","",SUMIFS(Ventas!$F$6:$F$3005,Ventas!$A$6:$A$3005,$A883,Ventas!$J$6:$J$3005,"&lt;&gt;Efectivo"))</f>
        <v/>
      </c>
      <c r="D883" s="15" t="str">
        <f t="shared" si="39"/>
        <v/>
      </c>
      <c r="E883" s="12"/>
      <c r="F883" s="15" t="str">
        <f>IF($A883="","",SUMIFS(Compras!$E$6:$E$1005,Compras!$A$6:$A$1005,$A883,Compras!$F$6:$F$1005,"Efectivo")+SUMIFS('Gastos Fijos'!$D$6:$D$1005,'Gastos Fijos'!$A$6:$A$1005,$A883,'Gastos Fijos'!$E$6:$E$1005,"Efectivo"))</f>
        <v/>
      </c>
      <c r="G883" s="15" t="str">
        <f t="shared" si="40"/>
        <v/>
      </c>
      <c r="H883" s="12"/>
      <c r="I883" s="8" t="str">
        <f t="shared" si="41"/>
        <v/>
      </c>
    </row>
    <row r="884" spans="1:9" x14ac:dyDescent="0.25">
      <c r="A884" s="16"/>
      <c r="B884" s="15" t="str">
        <f>IF($A884="","",SUMIFS(Ventas!$F$6:$F$3005,Ventas!$A$6:$A$3005,$A884,Ventas!$J$6:$J$3005,"Efectivo"))</f>
        <v/>
      </c>
      <c r="C884" s="15" t="str">
        <f>IF($A884="","",SUMIFS(Ventas!$F$6:$F$3005,Ventas!$A$6:$A$3005,$A884,Ventas!$J$6:$J$3005,"&lt;&gt;Efectivo"))</f>
        <v/>
      </c>
      <c r="D884" s="15" t="str">
        <f t="shared" si="39"/>
        <v/>
      </c>
      <c r="E884" s="12"/>
      <c r="F884" s="15" t="str">
        <f>IF($A884="","",SUMIFS(Compras!$E$6:$E$1005,Compras!$A$6:$A$1005,$A884,Compras!$F$6:$F$1005,"Efectivo")+SUMIFS('Gastos Fijos'!$D$6:$D$1005,'Gastos Fijos'!$A$6:$A$1005,$A884,'Gastos Fijos'!$E$6:$E$1005,"Efectivo"))</f>
        <v/>
      </c>
      <c r="G884" s="15" t="str">
        <f t="shared" si="40"/>
        <v/>
      </c>
      <c r="H884" s="12"/>
      <c r="I884" s="8" t="str">
        <f t="shared" si="41"/>
        <v/>
      </c>
    </row>
    <row r="885" spans="1:9" x14ac:dyDescent="0.25">
      <c r="A885" s="16"/>
      <c r="B885" s="15" t="str">
        <f>IF($A885="","",SUMIFS(Ventas!$F$6:$F$3005,Ventas!$A$6:$A$3005,$A885,Ventas!$J$6:$J$3005,"Efectivo"))</f>
        <v/>
      </c>
      <c r="C885" s="15" t="str">
        <f>IF($A885="","",SUMIFS(Ventas!$F$6:$F$3005,Ventas!$A$6:$A$3005,$A885,Ventas!$J$6:$J$3005,"&lt;&gt;Efectivo"))</f>
        <v/>
      </c>
      <c r="D885" s="15" t="str">
        <f t="shared" si="39"/>
        <v/>
      </c>
      <c r="E885" s="12"/>
      <c r="F885" s="15" t="str">
        <f>IF($A885="","",SUMIFS(Compras!$E$6:$E$1005,Compras!$A$6:$A$1005,$A885,Compras!$F$6:$F$1005,"Efectivo")+SUMIFS('Gastos Fijos'!$D$6:$D$1005,'Gastos Fijos'!$A$6:$A$1005,$A885,'Gastos Fijos'!$E$6:$E$1005,"Efectivo"))</f>
        <v/>
      </c>
      <c r="G885" s="15" t="str">
        <f t="shared" si="40"/>
        <v/>
      </c>
      <c r="H885" s="12"/>
      <c r="I885" s="8" t="str">
        <f t="shared" si="41"/>
        <v/>
      </c>
    </row>
    <row r="886" spans="1:9" x14ac:dyDescent="0.25">
      <c r="A886" s="16"/>
      <c r="B886" s="15" t="str">
        <f>IF($A886="","",SUMIFS(Ventas!$F$6:$F$3005,Ventas!$A$6:$A$3005,$A886,Ventas!$J$6:$J$3005,"Efectivo"))</f>
        <v/>
      </c>
      <c r="C886" s="15" t="str">
        <f>IF($A886="","",SUMIFS(Ventas!$F$6:$F$3005,Ventas!$A$6:$A$3005,$A886,Ventas!$J$6:$J$3005,"&lt;&gt;Efectivo"))</f>
        <v/>
      </c>
      <c r="D886" s="15" t="str">
        <f t="shared" si="39"/>
        <v/>
      </c>
      <c r="E886" s="12"/>
      <c r="F886" s="15" t="str">
        <f>IF($A886="","",SUMIFS(Compras!$E$6:$E$1005,Compras!$A$6:$A$1005,$A886,Compras!$F$6:$F$1005,"Efectivo")+SUMIFS('Gastos Fijos'!$D$6:$D$1005,'Gastos Fijos'!$A$6:$A$1005,$A886,'Gastos Fijos'!$E$6:$E$1005,"Efectivo"))</f>
        <v/>
      </c>
      <c r="G886" s="15" t="str">
        <f t="shared" si="40"/>
        <v/>
      </c>
      <c r="H886" s="12"/>
      <c r="I886" s="8" t="str">
        <f t="shared" si="41"/>
        <v/>
      </c>
    </row>
    <row r="887" spans="1:9" x14ac:dyDescent="0.25">
      <c r="A887" s="16"/>
      <c r="B887" s="15" t="str">
        <f>IF($A887="","",SUMIFS(Ventas!$F$6:$F$3005,Ventas!$A$6:$A$3005,$A887,Ventas!$J$6:$J$3005,"Efectivo"))</f>
        <v/>
      </c>
      <c r="C887" s="15" t="str">
        <f>IF($A887="","",SUMIFS(Ventas!$F$6:$F$3005,Ventas!$A$6:$A$3005,$A887,Ventas!$J$6:$J$3005,"&lt;&gt;Efectivo"))</f>
        <v/>
      </c>
      <c r="D887" s="15" t="str">
        <f t="shared" si="39"/>
        <v/>
      </c>
      <c r="E887" s="12"/>
      <c r="F887" s="15" t="str">
        <f>IF($A887="","",SUMIFS(Compras!$E$6:$E$1005,Compras!$A$6:$A$1005,$A887,Compras!$F$6:$F$1005,"Efectivo")+SUMIFS('Gastos Fijos'!$D$6:$D$1005,'Gastos Fijos'!$A$6:$A$1005,$A887,'Gastos Fijos'!$E$6:$E$1005,"Efectivo"))</f>
        <v/>
      </c>
      <c r="G887" s="15" t="str">
        <f t="shared" si="40"/>
        <v/>
      </c>
      <c r="H887" s="12"/>
      <c r="I887" s="8" t="str">
        <f t="shared" si="41"/>
        <v/>
      </c>
    </row>
    <row r="888" spans="1:9" x14ac:dyDescent="0.25">
      <c r="A888" s="16"/>
      <c r="B888" s="15" t="str">
        <f>IF($A888="","",SUMIFS(Ventas!$F$6:$F$3005,Ventas!$A$6:$A$3005,$A888,Ventas!$J$6:$J$3005,"Efectivo"))</f>
        <v/>
      </c>
      <c r="C888" s="15" t="str">
        <f>IF($A888="","",SUMIFS(Ventas!$F$6:$F$3005,Ventas!$A$6:$A$3005,$A888,Ventas!$J$6:$J$3005,"&lt;&gt;Efectivo"))</f>
        <v/>
      </c>
      <c r="D888" s="15" t="str">
        <f t="shared" si="39"/>
        <v/>
      </c>
      <c r="E888" s="12"/>
      <c r="F888" s="15" t="str">
        <f>IF($A888="","",SUMIFS(Compras!$E$6:$E$1005,Compras!$A$6:$A$1005,$A888,Compras!$F$6:$F$1005,"Efectivo")+SUMIFS('Gastos Fijos'!$D$6:$D$1005,'Gastos Fijos'!$A$6:$A$1005,$A888,'Gastos Fijos'!$E$6:$E$1005,"Efectivo"))</f>
        <v/>
      </c>
      <c r="G888" s="15" t="str">
        <f t="shared" si="40"/>
        <v/>
      </c>
      <c r="H888" s="12"/>
      <c r="I888" s="8" t="str">
        <f t="shared" si="41"/>
        <v/>
      </c>
    </row>
    <row r="889" spans="1:9" x14ac:dyDescent="0.25">
      <c r="A889" s="16"/>
      <c r="B889" s="15" t="str">
        <f>IF($A889="","",SUMIFS(Ventas!$F$6:$F$3005,Ventas!$A$6:$A$3005,$A889,Ventas!$J$6:$J$3005,"Efectivo"))</f>
        <v/>
      </c>
      <c r="C889" s="15" t="str">
        <f>IF($A889="","",SUMIFS(Ventas!$F$6:$F$3005,Ventas!$A$6:$A$3005,$A889,Ventas!$J$6:$J$3005,"&lt;&gt;Efectivo"))</f>
        <v/>
      </c>
      <c r="D889" s="15" t="str">
        <f t="shared" si="39"/>
        <v/>
      </c>
      <c r="E889" s="12"/>
      <c r="F889" s="15" t="str">
        <f>IF($A889="","",SUMIFS(Compras!$E$6:$E$1005,Compras!$A$6:$A$1005,$A889,Compras!$F$6:$F$1005,"Efectivo")+SUMIFS('Gastos Fijos'!$D$6:$D$1005,'Gastos Fijos'!$A$6:$A$1005,$A889,'Gastos Fijos'!$E$6:$E$1005,"Efectivo"))</f>
        <v/>
      </c>
      <c r="G889" s="15" t="str">
        <f t="shared" si="40"/>
        <v/>
      </c>
      <c r="H889" s="12"/>
      <c r="I889" s="8" t="str">
        <f t="shared" si="41"/>
        <v/>
      </c>
    </row>
    <row r="890" spans="1:9" x14ac:dyDescent="0.25">
      <c r="A890" s="16"/>
      <c r="B890" s="15" t="str">
        <f>IF($A890="","",SUMIFS(Ventas!$F$6:$F$3005,Ventas!$A$6:$A$3005,$A890,Ventas!$J$6:$J$3005,"Efectivo"))</f>
        <v/>
      </c>
      <c r="C890" s="15" t="str">
        <f>IF($A890="","",SUMIFS(Ventas!$F$6:$F$3005,Ventas!$A$6:$A$3005,$A890,Ventas!$J$6:$J$3005,"&lt;&gt;Efectivo"))</f>
        <v/>
      </c>
      <c r="D890" s="15" t="str">
        <f t="shared" si="39"/>
        <v/>
      </c>
      <c r="E890" s="12"/>
      <c r="F890" s="15" t="str">
        <f>IF($A890="","",SUMIFS(Compras!$E$6:$E$1005,Compras!$A$6:$A$1005,$A890,Compras!$F$6:$F$1005,"Efectivo")+SUMIFS('Gastos Fijos'!$D$6:$D$1005,'Gastos Fijos'!$A$6:$A$1005,$A890,'Gastos Fijos'!$E$6:$E$1005,"Efectivo"))</f>
        <v/>
      </c>
      <c r="G890" s="15" t="str">
        <f t="shared" si="40"/>
        <v/>
      </c>
      <c r="H890" s="12"/>
      <c r="I890" s="8" t="str">
        <f t="shared" si="41"/>
        <v/>
      </c>
    </row>
    <row r="891" spans="1:9" x14ac:dyDescent="0.25">
      <c r="A891" s="16"/>
      <c r="B891" s="15" t="str">
        <f>IF($A891="","",SUMIFS(Ventas!$F$6:$F$3005,Ventas!$A$6:$A$3005,$A891,Ventas!$J$6:$J$3005,"Efectivo"))</f>
        <v/>
      </c>
      <c r="C891" s="15" t="str">
        <f>IF($A891="","",SUMIFS(Ventas!$F$6:$F$3005,Ventas!$A$6:$A$3005,$A891,Ventas!$J$6:$J$3005,"&lt;&gt;Efectivo"))</f>
        <v/>
      </c>
      <c r="D891" s="15" t="str">
        <f t="shared" si="39"/>
        <v/>
      </c>
      <c r="E891" s="12"/>
      <c r="F891" s="15" t="str">
        <f>IF($A891="","",SUMIFS(Compras!$E$6:$E$1005,Compras!$A$6:$A$1005,$A891,Compras!$F$6:$F$1005,"Efectivo")+SUMIFS('Gastos Fijos'!$D$6:$D$1005,'Gastos Fijos'!$A$6:$A$1005,$A891,'Gastos Fijos'!$E$6:$E$1005,"Efectivo"))</f>
        <v/>
      </c>
      <c r="G891" s="15" t="str">
        <f t="shared" si="40"/>
        <v/>
      </c>
      <c r="H891" s="12"/>
      <c r="I891" s="8" t="str">
        <f t="shared" si="41"/>
        <v/>
      </c>
    </row>
    <row r="892" spans="1:9" x14ac:dyDescent="0.25">
      <c r="A892" s="16"/>
      <c r="B892" s="15" t="str">
        <f>IF($A892="","",SUMIFS(Ventas!$F$6:$F$3005,Ventas!$A$6:$A$3005,$A892,Ventas!$J$6:$J$3005,"Efectivo"))</f>
        <v/>
      </c>
      <c r="C892" s="15" t="str">
        <f>IF($A892="","",SUMIFS(Ventas!$F$6:$F$3005,Ventas!$A$6:$A$3005,$A892,Ventas!$J$6:$J$3005,"&lt;&gt;Efectivo"))</f>
        <v/>
      </c>
      <c r="D892" s="15" t="str">
        <f t="shared" si="39"/>
        <v/>
      </c>
      <c r="E892" s="12"/>
      <c r="F892" s="15" t="str">
        <f>IF($A892="","",SUMIFS(Compras!$E$6:$E$1005,Compras!$A$6:$A$1005,$A892,Compras!$F$6:$F$1005,"Efectivo")+SUMIFS('Gastos Fijos'!$D$6:$D$1005,'Gastos Fijos'!$A$6:$A$1005,$A892,'Gastos Fijos'!$E$6:$E$1005,"Efectivo"))</f>
        <v/>
      </c>
      <c r="G892" s="15" t="str">
        <f t="shared" si="40"/>
        <v/>
      </c>
      <c r="H892" s="12"/>
      <c r="I892" s="8" t="str">
        <f t="shared" si="41"/>
        <v/>
      </c>
    </row>
    <row r="893" spans="1:9" x14ac:dyDescent="0.25">
      <c r="A893" s="16"/>
      <c r="B893" s="15" t="str">
        <f>IF($A893="","",SUMIFS(Ventas!$F$6:$F$3005,Ventas!$A$6:$A$3005,$A893,Ventas!$J$6:$J$3005,"Efectivo"))</f>
        <v/>
      </c>
      <c r="C893" s="15" t="str">
        <f>IF($A893="","",SUMIFS(Ventas!$F$6:$F$3005,Ventas!$A$6:$A$3005,$A893,Ventas!$J$6:$J$3005,"&lt;&gt;Efectivo"))</f>
        <v/>
      </c>
      <c r="D893" s="15" t="str">
        <f t="shared" si="39"/>
        <v/>
      </c>
      <c r="E893" s="12"/>
      <c r="F893" s="15" t="str">
        <f>IF($A893="","",SUMIFS(Compras!$E$6:$E$1005,Compras!$A$6:$A$1005,$A893,Compras!$F$6:$F$1005,"Efectivo")+SUMIFS('Gastos Fijos'!$D$6:$D$1005,'Gastos Fijos'!$A$6:$A$1005,$A893,'Gastos Fijos'!$E$6:$E$1005,"Efectivo"))</f>
        <v/>
      </c>
      <c r="G893" s="15" t="str">
        <f t="shared" si="40"/>
        <v/>
      </c>
      <c r="H893" s="12"/>
      <c r="I893" s="8" t="str">
        <f t="shared" si="41"/>
        <v/>
      </c>
    </row>
    <row r="894" spans="1:9" x14ac:dyDescent="0.25">
      <c r="A894" s="16"/>
      <c r="B894" s="15" t="str">
        <f>IF($A894="","",SUMIFS(Ventas!$F$6:$F$3005,Ventas!$A$6:$A$3005,$A894,Ventas!$J$6:$J$3005,"Efectivo"))</f>
        <v/>
      </c>
      <c r="C894" s="15" t="str">
        <f>IF($A894="","",SUMIFS(Ventas!$F$6:$F$3005,Ventas!$A$6:$A$3005,$A894,Ventas!$J$6:$J$3005,"&lt;&gt;Efectivo"))</f>
        <v/>
      </c>
      <c r="D894" s="15" t="str">
        <f t="shared" si="39"/>
        <v/>
      </c>
      <c r="E894" s="12"/>
      <c r="F894" s="15" t="str">
        <f>IF($A894="","",SUMIFS(Compras!$E$6:$E$1005,Compras!$A$6:$A$1005,$A894,Compras!$F$6:$F$1005,"Efectivo")+SUMIFS('Gastos Fijos'!$D$6:$D$1005,'Gastos Fijos'!$A$6:$A$1005,$A894,'Gastos Fijos'!$E$6:$E$1005,"Efectivo"))</f>
        <v/>
      </c>
      <c r="G894" s="15" t="str">
        <f t="shared" si="40"/>
        <v/>
      </c>
      <c r="H894" s="12"/>
      <c r="I894" s="8" t="str">
        <f t="shared" si="41"/>
        <v/>
      </c>
    </row>
    <row r="895" spans="1:9" x14ac:dyDescent="0.25">
      <c r="A895" s="16"/>
      <c r="B895" s="15" t="str">
        <f>IF($A895="","",SUMIFS(Ventas!$F$6:$F$3005,Ventas!$A$6:$A$3005,$A895,Ventas!$J$6:$J$3005,"Efectivo"))</f>
        <v/>
      </c>
      <c r="C895" s="15" t="str">
        <f>IF($A895="","",SUMIFS(Ventas!$F$6:$F$3005,Ventas!$A$6:$A$3005,$A895,Ventas!$J$6:$J$3005,"&lt;&gt;Efectivo"))</f>
        <v/>
      </c>
      <c r="D895" s="15" t="str">
        <f t="shared" si="39"/>
        <v/>
      </c>
      <c r="E895" s="12"/>
      <c r="F895" s="15" t="str">
        <f>IF($A895="","",SUMIFS(Compras!$E$6:$E$1005,Compras!$A$6:$A$1005,$A895,Compras!$F$6:$F$1005,"Efectivo")+SUMIFS('Gastos Fijos'!$D$6:$D$1005,'Gastos Fijos'!$A$6:$A$1005,$A895,'Gastos Fijos'!$E$6:$E$1005,"Efectivo"))</f>
        <v/>
      </c>
      <c r="G895" s="15" t="str">
        <f t="shared" si="40"/>
        <v/>
      </c>
      <c r="H895" s="12"/>
      <c r="I895" s="8" t="str">
        <f t="shared" si="41"/>
        <v/>
      </c>
    </row>
    <row r="896" spans="1:9" x14ac:dyDescent="0.25">
      <c r="A896" s="16"/>
      <c r="B896" s="15" t="str">
        <f>IF($A896="","",SUMIFS(Ventas!$F$6:$F$3005,Ventas!$A$6:$A$3005,$A896,Ventas!$J$6:$J$3005,"Efectivo"))</f>
        <v/>
      </c>
      <c r="C896" s="15" t="str">
        <f>IF($A896="","",SUMIFS(Ventas!$F$6:$F$3005,Ventas!$A$6:$A$3005,$A896,Ventas!$J$6:$J$3005,"&lt;&gt;Efectivo"))</f>
        <v/>
      </c>
      <c r="D896" s="15" t="str">
        <f t="shared" si="39"/>
        <v/>
      </c>
      <c r="E896" s="12"/>
      <c r="F896" s="15" t="str">
        <f>IF($A896="","",SUMIFS(Compras!$E$6:$E$1005,Compras!$A$6:$A$1005,$A896,Compras!$F$6:$F$1005,"Efectivo")+SUMIFS('Gastos Fijos'!$D$6:$D$1005,'Gastos Fijos'!$A$6:$A$1005,$A896,'Gastos Fijos'!$E$6:$E$1005,"Efectivo"))</f>
        <v/>
      </c>
      <c r="G896" s="15" t="str">
        <f t="shared" si="40"/>
        <v/>
      </c>
      <c r="H896" s="12"/>
      <c r="I896" s="8" t="str">
        <f t="shared" si="41"/>
        <v/>
      </c>
    </row>
    <row r="897" spans="1:9" x14ac:dyDescent="0.25">
      <c r="A897" s="16"/>
      <c r="B897" s="15" t="str">
        <f>IF($A897="","",SUMIFS(Ventas!$F$6:$F$3005,Ventas!$A$6:$A$3005,$A897,Ventas!$J$6:$J$3005,"Efectivo"))</f>
        <v/>
      </c>
      <c r="C897" s="15" t="str">
        <f>IF($A897="","",SUMIFS(Ventas!$F$6:$F$3005,Ventas!$A$6:$A$3005,$A897,Ventas!$J$6:$J$3005,"&lt;&gt;Efectivo"))</f>
        <v/>
      </c>
      <c r="D897" s="15" t="str">
        <f t="shared" si="39"/>
        <v/>
      </c>
      <c r="E897" s="12"/>
      <c r="F897" s="15" t="str">
        <f>IF($A897="","",SUMIFS(Compras!$E$6:$E$1005,Compras!$A$6:$A$1005,$A897,Compras!$F$6:$F$1005,"Efectivo")+SUMIFS('Gastos Fijos'!$D$6:$D$1005,'Gastos Fijos'!$A$6:$A$1005,$A897,'Gastos Fijos'!$E$6:$E$1005,"Efectivo"))</f>
        <v/>
      </c>
      <c r="G897" s="15" t="str">
        <f t="shared" si="40"/>
        <v/>
      </c>
      <c r="H897" s="12"/>
      <c r="I897" s="8" t="str">
        <f t="shared" si="41"/>
        <v/>
      </c>
    </row>
    <row r="898" spans="1:9" x14ac:dyDescent="0.25">
      <c r="A898" s="16"/>
      <c r="B898" s="15" t="str">
        <f>IF($A898="","",SUMIFS(Ventas!$F$6:$F$3005,Ventas!$A$6:$A$3005,$A898,Ventas!$J$6:$J$3005,"Efectivo"))</f>
        <v/>
      </c>
      <c r="C898" s="15" t="str">
        <f>IF($A898="","",SUMIFS(Ventas!$F$6:$F$3005,Ventas!$A$6:$A$3005,$A898,Ventas!$J$6:$J$3005,"&lt;&gt;Efectivo"))</f>
        <v/>
      </c>
      <c r="D898" s="15" t="str">
        <f t="shared" si="39"/>
        <v/>
      </c>
      <c r="E898" s="12"/>
      <c r="F898" s="15" t="str">
        <f>IF($A898="","",SUMIFS(Compras!$E$6:$E$1005,Compras!$A$6:$A$1005,$A898,Compras!$F$6:$F$1005,"Efectivo")+SUMIFS('Gastos Fijos'!$D$6:$D$1005,'Gastos Fijos'!$A$6:$A$1005,$A898,'Gastos Fijos'!$E$6:$E$1005,"Efectivo"))</f>
        <v/>
      </c>
      <c r="G898" s="15" t="str">
        <f t="shared" si="40"/>
        <v/>
      </c>
      <c r="H898" s="12"/>
      <c r="I898" s="8" t="str">
        <f t="shared" si="41"/>
        <v/>
      </c>
    </row>
    <row r="899" spans="1:9" x14ac:dyDescent="0.25">
      <c r="A899" s="16"/>
      <c r="B899" s="15" t="str">
        <f>IF($A899="","",SUMIFS(Ventas!$F$6:$F$3005,Ventas!$A$6:$A$3005,$A899,Ventas!$J$6:$J$3005,"Efectivo"))</f>
        <v/>
      </c>
      <c r="C899" s="15" t="str">
        <f>IF($A899="","",SUMIFS(Ventas!$F$6:$F$3005,Ventas!$A$6:$A$3005,$A899,Ventas!$J$6:$J$3005,"&lt;&gt;Efectivo"))</f>
        <v/>
      </c>
      <c r="D899" s="15" t="str">
        <f t="shared" si="39"/>
        <v/>
      </c>
      <c r="E899" s="12"/>
      <c r="F899" s="15" t="str">
        <f>IF($A899="","",SUMIFS(Compras!$E$6:$E$1005,Compras!$A$6:$A$1005,$A899,Compras!$F$6:$F$1005,"Efectivo")+SUMIFS('Gastos Fijos'!$D$6:$D$1005,'Gastos Fijos'!$A$6:$A$1005,$A899,'Gastos Fijos'!$E$6:$E$1005,"Efectivo"))</f>
        <v/>
      </c>
      <c r="G899" s="15" t="str">
        <f t="shared" si="40"/>
        <v/>
      </c>
      <c r="H899" s="12"/>
      <c r="I899" s="8" t="str">
        <f t="shared" si="41"/>
        <v/>
      </c>
    </row>
    <row r="900" spans="1:9" x14ac:dyDescent="0.25">
      <c r="A900" s="16"/>
      <c r="B900" s="15" t="str">
        <f>IF($A900="","",SUMIFS(Ventas!$F$6:$F$3005,Ventas!$A$6:$A$3005,$A900,Ventas!$J$6:$J$3005,"Efectivo"))</f>
        <v/>
      </c>
      <c r="C900" s="15" t="str">
        <f>IF($A900="","",SUMIFS(Ventas!$F$6:$F$3005,Ventas!$A$6:$A$3005,$A900,Ventas!$J$6:$J$3005,"&lt;&gt;Efectivo"))</f>
        <v/>
      </c>
      <c r="D900" s="15" t="str">
        <f t="shared" si="39"/>
        <v/>
      </c>
      <c r="E900" s="12"/>
      <c r="F900" s="15" t="str">
        <f>IF($A900="","",SUMIFS(Compras!$E$6:$E$1005,Compras!$A$6:$A$1005,$A900,Compras!$F$6:$F$1005,"Efectivo")+SUMIFS('Gastos Fijos'!$D$6:$D$1005,'Gastos Fijos'!$A$6:$A$1005,$A900,'Gastos Fijos'!$E$6:$E$1005,"Efectivo"))</f>
        <v/>
      </c>
      <c r="G900" s="15" t="str">
        <f t="shared" si="40"/>
        <v/>
      </c>
      <c r="H900" s="12"/>
      <c r="I900" s="8" t="str">
        <f t="shared" si="41"/>
        <v/>
      </c>
    </row>
    <row r="901" spans="1:9" x14ac:dyDescent="0.25">
      <c r="A901" s="16"/>
      <c r="B901" s="15" t="str">
        <f>IF($A901="","",SUMIFS(Ventas!$F$6:$F$3005,Ventas!$A$6:$A$3005,$A901,Ventas!$J$6:$J$3005,"Efectivo"))</f>
        <v/>
      </c>
      <c r="C901" s="15" t="str">
        <f>IF($A901="","",SUMIFS(Ventas!$F$6:$F$3005,Ventas!$A$6:$A$3005,$A901,Ventas!$J$6:$J$3005,"&lt;&gt;Efectivo"))</f>
        <v/>
      </c>
      <c r="D901" s="15" t="str">
        <f t="shared" si="39"/>
        <v/>
      </c>
      <c r="E901" s="12"/>
      <c r="F901" s="15" t="str">
        <f>IF($A901="","",SUMIFS(Compras!$E$6:$E$1005,Compras!$A$6:$A$1005,$A901,Compras!$F$6:$F$1005,"Efectivo")+SUMIFS('Gastos Fijos'!$D$6:$D$1005,'Gastos Fijos'!$A$6:$A$1005,$A901,'Gastos Fijos'!$E$6:$E$1005,"Efectivo"))</f>
        <v/>
      </c>
      <c r="G901" s="15" t="str">
        <f t="shared" si="40"/>
        <v/>
      </c>
      <c r="H901" s="12"/>
      <c r="I901" s="8" t="str">
        <f t="shared" si="41"/>
        <v/>
      </c>
    </row>
    <row r="902" spans="1:9" x14ac:dyDescent="0.25">
      <c r="A902" s="16"/>
      <c r="B902" s="15" t="str">
        <f>IF($A902="","",SUMIFS(Ventas!$F$6:$F$3005,Ventas!$A$6:$A$3005,$A902,Ventas!$J$6:$J$3005,"Efectivo"))</f>
        <v/>
      </c>
      <c r="C902" s="15" t="str">
        <f>IF($A902="","",SUMIFS(Ventas!$F$6:$F$3005,Ventas!$A$6:$A$3005,$A902,Ventas!$J$6:$J$3005,"&lt;&gt;Efectivo"))</f>
        <v/>
      </c>
      <c r="D902" s="15" t="str">
        <f t="shared" ref="D902:D965" si="42">IF($A902="","",$B902+$C902)</f>
        <v/>
      </c>
      <c r="E902" s="12"/>
      <c r="F902" s="15" t="str">
        <f>IF($A902="","",SUMIFS(Compras!$E$6:$E$1005,Compras!$A$6:$A$1005,$A902,Compras!$F$6:$F$1005,"Efectivo")+SUMIFS('Gastos Fijos'!$D$6:$D$1005,'Gastos Fijos'!$A$6:$A$1005,$A902,'Gastos Fijos'!$E$6:$E$1005,"Efectivo"))</f>
        <v/>
      </c>
      <c r="G902" s="15" t="str">
        <f t="shared" ref="G902:G965" si="43">IF($A902="","",$E902+$B902-$F902)</f>
        <v/>
      </c>
      <c r="H902" s="12"/>
      <c r="I902" s="8" t="str">
        <f t="shared" ref="I902:I965" si="44">IF(OR($A902="",$H902=""),"",$H902-$G902)</f>
        <v/>
      </c>
    </row>
    <row r="903" spans="1:9" x14ac:dyDescent="0.25">
      <c r="A903" s="16"/>
      <c r="B903" s="15" t="str">
        <f>IF($A903="","",SUMIFS(Ventas!$F$6:$F$3005,Ventas!$A$6:$A$3005,$A903,Ventas!$J$6:$J$3005,"Efectivo"))</f>
        <v/>
      </c>
      <c r="C903" s="15" t="str">
        <f>IF($A903="","",SUMIFS(Ventas!$F$6:$F$3005,Ventas!$A$6:$A$3005,$A903,Ventas!$J$6:$J$3005,"&lt;&gt;Efectivo"))</f>
        <v/>
      </c>
      <c r="D903" s="15" t="str">
        <f t="shared" si="42"/>
        <v/>
      </c>
      <c r="E903" s="12"/>
      <c r="F903" s="15" t="str">
        <f>IF($A903="","",SUMIFS(Compras!$E$6:$E$1005,Compras!$A$6:$A$1005,$A903,Compras!$F$6:$F$1005,"Efectivo")+SUMIFS('Gastos Fijos'!$D$6:$D$1005,'Gastos Fijos'!$A$6:$A$1005,$A903,'Gastos Fijos'!$E$6:$E$1005,"Efectivo"))</f>
        <v/>
      </c>
      <c r="G903" s="15" t="str">
        <f t="shared" si="43"/>
        <v/>
      </c>
      <c r="H903" s="12"/>
      <c r="I903" s="8" t="str">
        <f t="shared" si="44"/>
        <v/>
      </c>
    </row>
    <row r="904" spans="1:9" x14ac:dyDescent="0.25">
      <c r="A904" s="16"/>
      <c r="B904" s="15" t="str">
        <f>IF($A904="","",SUMIFS(Ventas!$F$6:$F$3005,Ventas!$A$6:$A$3005,$A904,Ventas!$J$6:$J$3005,"Efectivo"))</f>
        <v/>
      </c>
      <c r="C904" s="15" t="str">
        <f>IF($A904="","",SUMIFS(Ventas!$F$6:$F$3005,Ventas!$A$6:$A$3005,$A904,Ventas!$J$6:$J$3005,"&lt;&gt;Efectivo"))</f>
        <v/>
      </c>
      <c r="D904" s="15" t="str">
        <f t="shared" si="42"/>
        <v/>
      </c>
      <c r="E904" s="12"/>
      <c r="F904" s="15" t="str">
        <f>IF($A904="","",SUMIFS(Compras!$E$6:$E$1005,Compras!$A$6:$A$1005,$A904,Compras!$F$6:$F$1005,"Efectivo")+SUMIFS('Gastos Fijos'!$D$6:$D$1005,'Gastos Fijos'!$A$6:$A$1005,$A904,'Gastos Fijos'!$E$6:$E$1005,"Efectivo"))</f>
        <v/>
      </c>
      <c r="G904" s="15" t="str">
        <f t="shared" si="43"/>
        <v/>
      </c>
      <c r="H904" s="12"/>
      <c r="I904" s="8" t="str">
        <f t="shared" si="44"/>
        <v/>
      </c>
    </row>
    <row r="905" spans="1:9" x14ac:dyDescent="0.25">
      <c r="A905" s="16"/>
      <c r="B905" s="15" t="str">
        <f>IF($A905="","",SUMIFS(Ventas!$F$6:$F$3005,Ventas!$A$6:$A$3005,$A905,Ventas!$J$6:$J$3005,"Efectivo"))</f>
        <v/>
      </c>
      <c r="C905" s="15" t="str">
        <f>IF($A905="","",SUMIFS(Ventas!$F$6:$F$3005,Ventas!$A$6:$A$3005,$A905,Ventas!$J$6:$J$3005,"&lt;&gt;Efectivo"))</f>
        <v/>
      </c>
      <c r="D905" s="15" t="str">
        <f t="shared" si="42"/>
        <v/>
      </c>
      <c r="E905" s="12"/>
      <c r="F905" s="15" t="str">
        <f>IF($A905="","",SUMIFS(Compras!$E$6:$E$1005,Compras!$A$6:$A$1005,$A905,Compras!$F$6:$F$1005,"Efectivo")+SUMIFS('Gastos Fijos'!$D$6:$D$1005,'Gastos Fijos'!$A$6:$A$1005,$A905,'Gastos Fijos'!$E$6:$E$1005,"Efectivo"))</f>
        <v/>
      </c>
      <c r="G905" s="15" t="str">
        <f t="shared" si="43"/>
        <v/>
      </c>
      <c r="H905" s="12"/>
      <c r="I905" s="8" t="str">
        <f t="shared" si="44"/>
        <v/>
      </c>
    </row>
    <row r="906" spans="1:9" x14ac:dyDescent="0.25">
      <c r="A906" s="16"/>
      <c r="B906" s="15" t="str">
        <f>IF($A906="","",SUMIFS(Ventas!$F$6:$F$3005,Ventas!$A$6:$A$3005,$A906,Ventas!$J$6:$J$3005,"Efectivo"))</f>
        <v/>
      </c>
      <c r="C906" s="15" t="str">
        <f>IF($A906="","",SUMIFS(Ventas!$F$6:$F$3005,Ventas!$A$6:$A$3005,$A906,Ventas!$J$6:$J$3005,"&lt;&gt;Efectivo"))</f>
        <v/>
      </c>
      <c r="D906" s="15" t="str">
        <f t="shared" si="42"/>
        <v/>
      </c>
      <c r="E906" s="12"/>
      <c r="F906" s="15" t="str">
        <f>IF($A906="","",SUMIFS(Compras!$E$6:$E$1005,Compras!$A$6:$A$1005,$A906,Compras!$F$6:$F$1005,"Efectivo")+SUMIFS('Gastos Fijos'!$D$6:$D$1005,'Gastos Fijos'!$A$6:$A$1005,$A906,'Gastos Fijos'!$E$6:$E$1005,"Efectivo"))</f>
        <v/>
      </c>
      <c r="G906" s="15" t="str">
        <f t="shared" si="43"/>
        <v/>
      </c>
      <c r="H906" s="12"/>
      <c r="I906" s="8" t="str">
        <f t="shared" si="44"/>
        <v/>
      </c>
    </row>
    <row r="907" spans="1:9" x14ac:dyDescent="0.25">
      <c r="A907" s="16"/>
      <c r="B907" s="15" t="str">
        <f>IF($A907="","",SUMIFS(Ventas!$F$6:$F$3005,Ventas!$A$6:$A$3005,$A907,Ventas!$J$6:$J$3005,"Efectivo"))</f>
        <v/>
      </c>
      <c r="C907" s="15" t="str">
        <f>IF($A907="","",SUMIFS(Ventas!$F$6:$F$3005,Ventas!$A$6:$A$3005,$A907,Ventas!$J$6:$J$3005,"&lt;&gt;Efectivo"))</f>
        <v/>
      </c>
      <c r="D907" s="15" t="str">
        <f t="shared" si="42"/>
        <v/>
      </c>
      <c r="E907" s="12"/>
      <c r="F907" s="15" t="str">
        <f>IF($A907="","",SUMIFS(Compras!$E$6:$E$1005,Compras!$A$6:$A$1005,$A907,Compras!$F$6:$F$1005,"Efectivo")+SUMIFS('Gastos Fijos'!$D$6:$D$1005,'Gastos Fijos'!$A$6:$A$1005,$A907,'Gastos Fijos'!$E$6:$E$1005,"Efectivo"))</f>
        <v/>
      </c>
      <c r="G907" s="15" t="str">
        <f t="shared" si="43"/>
        <v/>
      </c>
      <c r="H907" s="12"/>
      <c r="I907" s="8" t="str">
        <f t="shared" si="44"/>
        <v/>
      </c>
    </row>
    <row r="908" spans="1:9" x14ac:dyDescent="0.25">
      <c r="A908" s="16"/>
      <c r="B908" s="15" t="str">
        <f>IF($A908="","",SUMIFS(Ventas!$F$6:$F$3005,Ventas!$A$6:$A$3005,$A908,Ventas!$J$6:$J$3005,"Efectivo"))</f>
        <v/>
      </c>
      <c r="C908" s="15" t="str">
        <f>IF($A908="","",SUMIFS(Ventas!$F$6:$F$3005,Ventas!$A$6:$A$3005,$A908,Ventas!$J$6:$J$3005,"&lt;&gt;Efectivo"))</f>
        <v/>
      </c>
      <c r="D908" s="15" t="str">
        <f t="shared" si="42"/>
        <v/>
      </c>
      <c r="E908" s="12"/>
      <c r="F908" s="15" t="str">
        <f>IF($A908="","",SUMIFS(Compras!$E$6:$E$1005,Compras!$A$6:$A$1005,$A908,Compras!$F$6:$F$1005,"Efectivo")+SUMIFS('Gastos Fijos'!$D$6:$D$1005,'Gastos Fijos'!$A$6:$A$1005,$A908,'Gastos Fijos'!$E$6:$E$1005,"Efectivo"))</f>
        <v/>
      </c>
      <c r="G908" s="15" t="str">
        <f t="shared" si="43"/>
        <v/>
      </c>
      <c r="H908" s="12"/>
      <c r="I908" s="8" t="str">
        <f t="shared" si="44"/>
        <v/>
      </c>
    </row>
    <row r="909" spans="1:9" x14ac:dyDescent="0.25">
      <c r="A909" s="16"/>
      <c r="B909" s="15" t="str">
        <f>IF($A909="","",SUMIFS(Ventas!$F$6:$F$3005,Ventas!$A$6:$A$3005,$A909,Ventas!$J$6:$J$3005,"Efectivo"))</f>
        <v/>
      </c>
      <c r="C909" s="15" t="str">
        <f>IF($A909="","",SUMIFS(Ventas!$F$6:$F$3005,Ventas!$A$6:$A$3005,$A909,Ventas!$J$6:$J$3005,"&lt;&gt;Efectivo"))</f>
        <v/>
      </c>
      <c r="D909" s="15" t="str">
        <f t="shared" si="42"/>
        <v/>
      </c>
      <c r="E909" s="12"/>
      <c r="F909" s="15" t="str">
        <f>IF($A909="","",SUMIFS(Compras!$E$6:$E$1005,Compras!$A$6:$A$1005,$A909,Compras!$F$6:$F$1005,"Efectivo")+SUMIFS('Gastos Fijos'!$D$6:$D$1005,'Gastos Fijos'!$A$6:$A$1005,$A909,'Gastos Fijos'!$E$6:$E$1005,"Efectivo"))</f>
        <v/>
      </c>
      <c r="G909" s="15" t="str">
        <f t="shared" si="43"/>
        <v/>
      </c>
      <c r="H909" s="12"/>
      <c r="I909" s="8" t="str">
        <f t="shared" si="44"/>
        <v/>
      </c>
    </row>
    <row r="910" spans="1:9" x14ac:dyDescent="0.25">
      <c r="A910" s="16"/>
      <c r="B910" s="15" t="str">
        <f>IF($A910="","",SUMIFS(Ventas!$F$6:$F$3005,Ventas!$A$6:$A$3005,$A910,Ventas!$J$6:$J$3005,"Efectivo"))</f>
        <v/>
      </c>
      <c r="C910" s="15" t="str">
        <f>IF($A910="","",SUMIFS(Ventas!$F$6:$F$3005,Ventas!$A$6:$A$3005,$A910,Ventas!$J$6:$J$3005,"&lt;&gt;Efectivo"))</f>
        <v/>
      </c>
      <c r="D910" s="15" t="str">
        <f t="shared" si="42"/>
        <v/>
      </c>
      <c r="E910" s="12"/>
      <c r="F910" s="15" t="str">
        <f>IF($A910="","",SUMIFS(Compras!$E$6:$E$1005,Compras!$A$6:$A$1005,$A910,Compras!$F$6:$F$1005,"Efectivo")+SUMIFS('Gastos Fijos'!$D$6:$D$1005,'Gastos Fijos'!$A$6:$A$1005,$A910,'Gastos Fijos'!$E$6:$E$1005,"Efectivo"))</f>
        <v/>
      </c>
      <c r="G910" s="15" t="str">
        <f t="shared" si="43"/>
        <v/>
      </c>
      <c r="H910" s="12"/>
      <c r="I910" s="8" t="str">
        <f t="shared" si="44"/>
        <v/>
      </c>
    </row>
    <row r="911" spans="1:9" x14ac:dyDescent="0.25">
      <c r="A911" s="16"/>
      <c r="B911" s="15" t="str">
        <f>IF($A911="","",SUMIFS(Ventas!$F$6:$F$3005,Ventas!$A$6:$A$3005,$A911,Ventas!$J$6:$J$3005,"Efectivo"))</f>
        <v/>
      </c>
      <c r="C911" s="15" t="str">
        <f>IF($A911="","",SUMIFS(Ventas!$F$6:$F$3005,Ventas!$A$6:$A$3005,$A911,Ventas!$J$6:$J$3005,"&lt;&gt;Efectivo"))</f>
        <v/>
      </c>
      <c r="D911" s="15" t="str">
        <f t="shared" si="42"/>
        <v/>
      </c>
      <c r="E911" s="12"/>
      <c r="F911" s="15" t="str">
        <f>IF($A911="","",SUMIFS(Compras!$E$6:$E$1005,Compras!$A$6:$A$1005,$A911,Compras!$F$6:$F$1005,"Efectivo")+SUMIFS('Gastos Fijos'!$D$6:$D$1005,'Gastos Fijos'!$A$6:$A$1005,$A911,'Gastos Fijos'!$E$6:$E$1005,"Efectivo"))</f>
        <v/>
      </c>
      <c r="G911" s="15" t="str">
        <f t="shared" si="43"/>
        <v/>
      </c>
      <c r="H911" s="12"/>
      <c r="I911" s="8" t="str">
        <f t="shared" si="44"/>
        <v/>
      </c>
    </row>
    <row r="912" spans="1:9" x14ac:dyDescent="0.25">
      <c r="A912" s="16"/>
      <c r="B912" s="15" t="str">
        <f>IF($A912="","",SUMIFS(Ventas!$F$6:$F$3005,Ventas!$A$6:$A$3005,$A912,Ventas!$J$6:$J$3005,"Efectivo"))</f>
        <v/>
      </c>
      <c r="C912" s="15" t="str">
        <f>IF($A912="","",SUMIFS(Ventas!$F$6:$F$3005,Ventas!$A$6:$A$3005,$A912,Ventas!$J$6:$J$3005,"&lt;&gt;Efectivo"))</f>
        <v/>
      </c>
      <c r="D912" s="15" t="str">
        <f t="shared" si="42"/>
        <v/>
      </c>
      <c r="E912" s="12"/>
      <c r="F912" s="15" t="str">
        <f>IF($A912="","",SUMIFS(Compras!$E$6:$E$1005,Compras!$A$6:$A$1005,$A912,Compras!$F$6:$F$1005,"Efectivo")+SUMIFS('Gastos Fijos'!$D$6:$D$1005,'Gastos Fijos'!$A$6:$A$1005,$A912,'Gastos Fijos'!$E$6:$E$1005,"Efectivo"))</f>
        <v/>
      </c>
      <c r="G912" s="15" t="str">
        <f t="shared" si="43"/>
        <v/>
      </c>
      <c r="H912" s="12"/>
      <c r="I912" s="8" t="str">
        <f t="shared" si="44"/>
        <v/>
      </c>
    </row>
    <row r="913" spans="1:9" x14ac:dyDescent="0.25">
      <c r="A913" s="16"/>
      <c r="B913" s="15" t="str">
        <f>IF($A913="","",SUMIFS(Ventas!$F$6:$F$3005,Ventas!$A$6:$A$3005,$A913,Ventas!$J$6:$J$3005,"Efectivo"))</f>
        <v/>
      </c>
      <c r="C913" s="15" t="str">
        <f>IF($A913="","",SUMIFS(Ventas!$F$6:$F$3005,Ventas!$A$6:$A$3005,$A913,Ventas!$J$6:$J$3005,"&lt;&gt;Efectivo"))</f>
        <v/>
      </c>
      <c r="D913" s="15" t="str">
        <f t="shared" si="42"/>
        <v/>
      </c>
      <c r="E913" s="12"/>
      <c r="F913" s="15" t="str">
        <f>IF($A913="","",SUMIFS(Compras!$E$6:$E$1005,Compras!$A$6:$A$1005,$A913,Compras!$F$6:$F$1005,"Efectivo")+SUMIFS('Gastos Fijos'!$D$6:$D$1005,'Gastos Fijos'!$A$6:$A$1005,$A913,'Gastos Fijos'!$E$6:$E$1005,"Efectivo"))</f>
        <v/>
      </c>
      <c r="G913" s="15" t="str">
        <f t="shared" si="43"/>
        <v/>
      </c>
      <c r="H913" s="12"/>
      <c r="I913" s="8" t="str">
        <f t="shared" si="44"/>
        <v/>
      </c>
    </row>
    <row r="914" spans="1:9" x14ac:dyDescent="0.25">
      <c r="A914" s="16"/>
      <c r="B914" s="15" t="str">
        <f>IF($A914="","",SUMIFS(Ventas!$F$6:$F$3005,Ventas!$A$6:$A$3005,$A914,Ventas!$J$6:$J$3005,"Efectivo"))</f>
        <v/>
      </c>
      <c r="C914" s="15" t="str">
        <f>IF($A914="","",SUMIFS(Ventas!$F$6:$F$3005,Ventas!$A$6:$A$3005,$A914,Ventas!$J$6:$J$3005,"&lt;&gt;Efectivo"))</f>
        <v/>
      </c>
      <c r="D914" s="15" t="str">
        <f t="shared" si="42"/>
        <v/>
      </c>
      <c r="E914" s="12"/>
      <c r="F914" s="15" t="str">
        <f>IF($A914="","",SUMIFS(Compras!$E$6:$E$1005,Compras!$A$6:$A$1005,$A914,Compras!$F$6:$F$1005,"Efectivo")+SUMIFS('Gastos Fijos'!$D$6:$D$1005,'Gastos Fijos'!$A$6:$A$1005,$A914,'Gastos Fijos'!$E$6:$E$1005,"Efectivo"))</f>
        <v/>
      </c>
      <c r="G914" s="15" t="str">
        <f t="shared" si="43"/>
        <v/>
      </c>
      <c r="H914" s="12"/>
      <c r="I914" s="8" t="str">
        <f t="shared" si="44"/>
        <v/>
      </c>
    </row>
    <row r="915" spans="1:9" x14ac:dyDescent="0.25">
      <c r="A915" s="16"/>
      <c r="B915" s="15" t="str">
        <f>IF($A915="","",SUMIFS(Ventas!$F$6:$F$3005,Ventas!$A$6:$A$3005,$A915,Ventas!$J$6:$J$3005,"Efectivo"))</f>
        <v/>
      </c>
      <c r="C915" s="15" t="str">
        <f>IF($A915="","",SUMIFS(Ventas!$F$6:$F$3005,Ventas!$A$6:$A$3005,$A915,Ventas!$J$6:$J$3005,"&lt;&gt;Efectivo"))</f>
        <v/>
      </c>
      <c r="D915" s="15" t="str">
        <f t="shared" si="42"/>
        <v/>
      </c>
      <c r="E915" s="12"/>
      <c r="F915" s="15" t="str">
        <f>IF($A915="","",SUMIFS(Compras!$E$6:$E$1005,Compras!$A$6:$A$1005,$A915,Compras!$F$6:$F$1005,"Efectivo")+SUMIFS('Gastos Fijos'!$D$6:$D$1005,'Gastos Fijos'!$A$6:$A$1005,$A915,'Gastos Fijos'!$E$6:$E$1005,"Efectivo"))</f>
        <v/>
      </c>
      <c r="G915" s="15" t="str">
        <f t="shared" si="43"/>
        <v/>
      </c>
      <c r="H915" s="12"/>
      <c r="I915" s="8" t="str">
        <f t="shared" si="44"/>
        <v/>
      </c>
    </row>
    <row r="916" spans="1:9" x14ac:dyDescent="0.25">
      <c r="A916" s="16"/>
      <c r="B916" s="15" t="str">
        <f>IF($A916="","",SUMIFS(Ventas!$F$6:$F$3005,Ventas!$A$6:$A$3005,$A916,Ventas!$J$6:$J$3005,"Efectivo"))</f>
        <v/>
      </c>
      <c r="C916" s="15" t="str">
        <f>IF($A916="","",SUMIFS(Ventas!$F$6:$F$3005,Ventas!$A$6:$A$3005,$A916,Ventas!$J$6:$J$3005,"&lt;&gt;Efectivo"))</f>
        <v/>
      </c>
      <c r="D916" s="15" t="str">
        <f t="shared" si="42"/>
        <v/>
      </c>
      <c r="E916" s="12"/>
      <c r="F916" s="15" t="str">
        <f>IF($A916="","",SUMIFS(Compras!$E$6:$E$1005,Compras!$A$6:$A$1005,$A916,Compras!$F$6:$F$1005,"Efectivo")+SUMIFS('Gastos Fijos'!$D$6:$D$1005,'Gastos Fijos'!$A$6:$A$1005,$A916,'Gastos Fijos'!$E$6:$E$1005,"Efectivo"))</f>
        <v/>
      </c>
      <c r="G916" s="15" t="str">
        <f t="shared" si="43"/>
        <v/>
      </c>
      <c r="H916" s="12"/>
      <c r="I916" s="8" t="str">
        <f t="shared" si="44"/>
        <v/>
      </c>
    </row>
    <row r="917" spans="1:9" x14ac:dyDescent="0.25">
      <c r="A917" s="16"/>
      <c r="B917" s="15" t="str">
        <f>IF($A917="","",SUMIFS(Ventas!$F$6:$F$3005,Ventas!$A$6:$A$3005,$A917,Ventas!$J$6:$J$3005,"Efectivo"))</f>
        <v/>
      </c>
      <c r="C917" s="15" t="str">
        <f>IF($A917="","",SUMIFS(Ventas!$F$6:$F$3005,Ventas!$A$6:$A$3005,$A917,Ventas!$J$6:$J$3005,"&lt;&gt;Efectivo"))</f>
        <v/>
      </c>
      <c r="D917" s="15" t="str">
        <f t="shared" si="42"/>
        <v/>
      </c>
      <c r="E917" s="12"/>
      <c r="F917" s="15" t="str">
        <f>IF($A917="","",SUMIFS(Compras!$E$6:$E$1005,Compras!$A$6:$A$1005,$A917,Compras!$F$6:$F$1005,"Efectivo")+SUMIFS('Gastos Fijos'!$D$6:$D$1005,'Gastos Fijos'!$A$6:$A$1005,$A917,'Gastos Fijos'!$E$6:$E$1005,"Efectivo"))</f>
        <v/>
      </c>
      <c r="G917" s="15" t="str">
        <f t="shared" si="43"/>
        <v/>
      </c>
      <c r="H917" s="12"/>
      <c r="I917" s="8" t="str">
        <f t="shared" si="44"/>
        <v/>
      </c>
    </row>
    <row r="918" spans="1:9" x14ac:dyDescent="0.25">
      <c r="A918" s="16"/>
      <c r="B918" s="15" t="str">
        <f>IF($A918="","",SUMIFS(Ventas!$F$6:$F$3005,Ventas!$A$6:$A$3005,$A918,Ventas!$J$6:$J$3005,"Efectivo"))</f>
        <v/>
      </c>
      <c r="C918" s="15" t="str">
        <f>IF($A918="","",SUMIFS(Ventas!$F$6:$F$3005,Ventas!$A$6:$A$3005,$A918,Ventas!$J$6:$J$3005,"&lt;&gt;Efectivo"))</f>
        <v/>
      </c>
      <c r="D918" s="15" t="str">
        <f t="shared" si="42"/>
        <v/>
      </c>
      <c r="E918" s="12"/>
      <c r="F918" s="15" t="str">
        <f>IF($A918="","",SUMIFS(Compras!$E$6:$E$1005,Compras!$A$6:$A$1005,$A918,Compras!$F$6:$F$1005,"Efectivo")+SUMIFS('Gastos Fijos'!$D$6:$D$1005,'Gastos Fijos'!$A$6:$A$1005,$A918,'Gastos Fijos'!$E$6:$E$1005,"Efectivo"))</f>
        <v/>
      </c>
      <c r="G918" s="15" t="str">
        <f t="shared" si="43"/>
        <v/>
      </c>
      <c r="H918" s="12"/>
      <c r="I918" s="8" t="str">
        <f t="shared" si="44"/>
        <v/>
      </c>
    </row>
    <row r="919" spans="1:9" x14ac:dyDescent="0.25">
      <c r="A919" s="16"/>
      <c r="B919" s="15" t="str">
        <f>IF($A919="","",SUMIFS(Ventas!$F$6:$F$3005,Ventas!$A$6:$A$3005,$A919,Ventas!$J$6:$J$3005,"Efectivo"))</f>
        <v/>
      </c>
      <c r="C919" s="15" t="str">
        <f>IF($A919="","",SUMIFS(Ventas!$F$6:$F$3005,Ventas!$A$6:$A$3005,$A919,Ventas!$J$6:$J$3005,"&lt;&gt;Efectivo"))</f>
        <v/>
      </c>
      <c r="D919" s="15" t="str">
        <f t="shared" si="42"/>
        <v/>
      </c>
      <c r="E919" s="12"/>
      <c r="F919" s="15" t="str">
        <f>IF($A919="","",SUMIFS(Compras!$E$6:$E$1005,Compras!$A$6:$A$1005,$A919,Compras!$F$6:$F$1005,"Efectivo")+SUMIFS('Gastos Fijos'!$D$6:$D$1005,'Gastos Fijos'!$A$6:$A$1005,$A919,'Gastos Fijos'!$E$6:$E$1005,"Efectivo"))</f>
        <v/>
      </c>
      <c r="G919" s="15" t="str">
        <f t="shared" si="43"/>
        <v/>
      </c>
      <c r="H919" s="12"/>
      <c r="I919" s="8" t="str">
        <f t="shared" si="44"/>
        <v/>
      </c>
    </row>
    <row r="920" spans="1:9" x14ac:dyDescent="0.25">
      <c r="A920" s="16"/>
      <c r="B920" s="15" t="str">
        <f>IF($A920="","",SUMIFS(Ventas!$F$6:$F$3005,Ventas!$A$6:$A$3005,$A920,Ventas!$J$6:$J$3005,"Efectivo"))</f>
        <v/>
      </c>
      <c r="C920" s="15" t="str">
        <f>IF($A920="","",SUMIFS(Ventas!$F$6:$F$3005,Ventas!$A$6:$A$3005,$A920,Ventas!$J$6:$J$3005,"&lt;&gt;Efectivo"))</f>
        <v/>
      </c>
      <c r="D920" s="15" t="str">
        <f t="shared" si="42"/>
        <v/>
      </c>
      <c r="E920" s="12"/>
      <c r="F920" s="15" t="str">
        <f>IF($A920="","",SUMIFS(Compras!$E$6:$E$1005,Compras!$A$6:$A$1005,$A920,Compras!$F$6:$F$1005,"Efectivo")+SUMIFS('Gastos Fijos'!$D$6:$D$1005,'Gastos Fijos'!$A$6:$A$1005,$A920,'Gastos Fijos'!$E$6:$E$1005,"Efectivo"))</f>
        <v/>
      </c>
      <c r="G920" s="15" t="str">
        <f t="shared" si="43"/>
        <v/>
      </c>
      <c r="H920" s="12"/>
      <c r="I920" s="8" t="str">
        <f t="shared" si="44"/>
        <v/>
      </c>
    </row>
    <row r="921" spans="1:9" x14ac:dyDescent="0.25">
      <c r="A921" s="16"/>
      <c r="B921" s="15" t="str">
        <f>IF($A921="","",SUMIFS(Ventas!$F$6:$F$3005,Ventas!$A$6:$A$3005,$A921,Ventas!$J$6:$J$3005,"Efectivo"))</f>
        <v/>
      </c>
      <c r="C921" s="15" t="str">
        <f>IF($A921="","",SUMIFS(Ventas!$F$6:$F$3005,Ventas!$A$6:$A$3005,$A921,Ventas!$J$6:$J$3005,"&lt;&gt;Efectivo"))</f>
        <v/>
      </c>
      <c r="D921" s="15" t="str">
        <f t="shared" si="42"/>
        <v/>
      </c>
      <c r="E921" s="12"/>
      <c r="F921" s="15" t="str">
        <f>IF($A921="","",SUMIFS(Compras!$E$6:$E$1005,Compras!$A$6:$A$1005,$A921,Compras!$F$6:$F$1005,"Efectivo")+SUMIFS('Gastos Fijos'!$D$6:$D$1005,'Gastos Fijos'!$A$6:$A$1005,$A921,'Gastos Fijos'!$E$6:$E$1005,"Efectivo"))</f>
        <v/>
      </c>
      <c r="G921" s="15" t="str">
        <f t="shared" si="43"/>
        <v/>
      </c>
      <c r="H921" s="12"/>
      <c r="I921" s="8" t="str">
        <f t="shared" si="44"/>
        <v/>
      </c>
    </row>
    <row r="922" spans="1:9" x14ac:dyDescent="0.25">
      <c r="A922" s="16"/>
      <c r="B922" s="15" t="str">
        <f>IF($A922="","",SUMIFS(Ventas!$F$6:$F$3005,Ventas!$A$6:$A$3005,$A922,Ventas!$J$6:$J$3005,"Efectivo"))</f>
        <v/>
      </c>
      <c r="C922" s="15" t="str">
        <f>IF($A922="","",SUMIFS(Ventas!$F$6:$F$3005,Ventas!$A$6:$A$3005,$A922,Ventas!$J$6:$J$3005,"&lt;&gt;Efectivo"))</f>
        <v/>
      </c>
      <c r="D922" s="15" t="str">
        <f t="shared" si="42"/>
        <v/>
      </c>
      <c r="E922" s="12"/>
      <c r="F922" s="15" t="str">
        <f>IF($A922="","",SUMIFS(Compras!$E$6:$E$1005,Compras!$A$6:$A$1005,$A922,Compras!$F$6:$F$1005,"Efectivo")+SUMIFS('Gastos Fijos'!$D$6:$D$1005,'Gastos Fijos'!$A$6:$A$1005,$A922,'Gastos Fijos'!$E$6:$E$1005,"Efectivo"))</f>
        <v/>
      </c>
      <c r="G922" s="15" t="str">
        <f t="shared" si="43"/>
        <v/>
      </c>
      <c r="H922" s="12"/>
      <c r="I922" s="8" t="str">
        <f t="shared" si="44"/>
        <v/>
      </c>
    </row>
    <row r="923" spans="1:9" x14ac:dyDescent="0.25">
      <c r="A923" s="16"/>
      <c r="B923" s="15" t="str">
        <f>IF($A923="","",SUMIFS(Ventas!$F$6:$F$3005,Ventas!$A$6:$A$3005,$A923,Ventas!$J$6:$J$3005,"Efectivo"))</f>
        <v/>
      </c>
      <c r="C923" s="15" t="str">
        <f>IF($A923="","",SUMIFS(Ventas!$F$6:$F$3005,Ventas!$A$6:$A$3005,$A923,Ventas!$J$6:$J$3005,"&lt;&gt;Efectivo"))</f>
        <v/>
      </c>
      <c r="D923" s="15" t="str">
        <f t="shared" si="42"/>
        <v/>
      </c>
      <c r="E923" s="12"/>
      <c r="F923" s="15" t="str">
        <f>IF($A923="","",SUMIFS(Compras!$E$6:$E$1005,Compras!$A$6:$A$1005,$A923,Compras!$F$6:$F$1005,"Efectivo")+SUMIFS('Gastos Fijos'!$D$6:$D$1005,'Gastos Fijos'!$A$6:$A$1005,$A923,'Gastos Fijos'!$E$6:$E$1005,"Efectivo"))</f>
        <v/>
      </c>
      <c r="G923" s="15" t="str">
        <f t="shared" si="43"/>
        <v/>
      </c>
      <c r="H923" s="12"/>
      <c r="I923" s="8" t="str">
        <f t="shared" si="44"/>
        <v/>
      </c>
    </row>
    <row r="924" spans="1:9" x14ac:dyDescent="0.25">
      <c r="A924" s="16"/>
      <c r="B924" s="15" t="str">
        <f>IF($A924="","",SUMIFS(Ventas!$F$6:$F$3005,Ventas!$A$6:$A$3005,$A924,Ventas!$J$6:$J$3005,"Efectivo"))</f>
        <v/>
      </c>
      <c r="C924" s="15" t="str">
        <f>IF($A924="","",SUMIFS(Ventas!$F$6:$F$3005,Ventas!$A$6:$A$3005,$A924,Ventas!$J$6:$J$3005,"&lt;&gt;Efectivo"))</f>
        <v/>
      </c>
      <c r="D924" s="15" t="str">
        <f t="shared" si="42"/>
        <v/>
      </c>
      <c r="E924" s="12"/>
      <c r="F924" s="15" t="str">
        <f>IF($A924="","",SUMIFS(Compras!$E$6:$E$1005,Compras!$A$6:$A$1005,$A924,Compras!$F$6:$F$1005,"Efectivo")+SUMIFS('Gastos Fijos'!$D$6:$D$1005,'Gastos Fijos'!$A$6:$A$1005,$A924,'Gastos Fijos'!$E$6:$E$1005,"Efectivo"))</f>
        <v/>
      </c>
      <c r="G924" s="15" t="str">
        <f t="shared" si="43"/>
        <v/>
      </c>
      <c r="H924" s="12"/>
      <c r="I924" s="8" t="str">
        <f t="shared" si="44"/>
        <v/>
      </c>
    </row>
    <row r="925" spans="1:9" x14ac:dyDescent="0.25">
      <c r="A925" s="16"/>
      <c r="B925" s="15" t="str">
        <f>IF($A925="","",SUMIFS(Ventas!$F$6:$F$3005,Ventas!$A$6:$A$3005,$A925,Ventas!$J$6:$J$3005,"Efectivo"))</f>
        <v/>
      </c>
      <c r="C925" s="15" t="str">
        <f>IF($A925="","",SUMIFS(Ventas!$F$6:$F$3005,Ventas!$A$6:$A$3005,$A925,Ventas!$J$6:$J$3005,"&lt;&gt;Efectivo"))</f>
        <v/>
      </c>
      <c r="D925" s="15" t="str">
        <f t="shared" si="42"/>
        <v/>
      </c>
      <c r="E925" s="12"/>
      <c r="F925" s="15" t="str">
        <f>IF($A925="","",SUMIFS(Compras!$E$6:$E$1005,Compras!$A$6:$A$1005,$A925,Compras!$F$6:$F$1005,"Efectivo")+SUMIFS('Gastos Fijos'!$D$6:$D$1005,'Gastos Fijos'!$A$6:$A$1005,$A925,'Gastos Fijos'!$E$6:$E$1005,"Efectivo"))</f>
        <v/>
      </c>
      <c r="G925" s="15" t="str">
        <f t="shared" si="43"/>
        <v/>
      </c>
      <c r="H925" s="12"/>
      <c r="I925" s="8" t="str">
        <f t="shared" si="44"/>
        <v/>
      </c>
    </row>
    <row r="926" spans="1:9" x14ac:dyDescent="0.25">
      <c r="A926" s="16"/>
      <c r="B926" s="15" t="str">
        <f>IF($A926="","",SUMIFS(Ventas!$F$6:$F$3005,Ventas!$A$6:$A$3005,$A926,Ventas!$J$6:$J$3005,"Efectivo"))</f>
        <v/>
      </c>
      <c r="C926" s="15" t="str">
        <f>IF($A926="","",SUMIFS(Ventas!$F$6:$F$3005,Ventas!$A$6:$A$3005,$A926,Ventas!$J$6:$J$3005,"&lt;&gt;Efectivo"))</f>
        <v/>
      </c>
      <c r="D926" s="15" t="str">
        <f t="shared" si="42"/>
        <v/>
      </c>
      <c r="E926" s="12"/>
      <c r="F926" s="15" t="str">
        <f>IF($A926="","",SUMIFS(Compras!$E$6:$E$1005,Compras!$A$6:$A$1005,$A926,Compras!$F$6:$F$1005,"Efectivo")+SUMIFS('Gastos Fijos'!$D$6:$D$1005,'Gastos Fijos'!$A$6:$A$1005,$A926,'Gastos Fijos'!$E$6:$E$1005,"Efectivo"))</f>
        <v/>
      </c>
      <c r="G926" s="15" t="str">
        <f t="shared" si="43"/>
        <v/>
      </c>
      <c r="H926" s="12"/>
      <c r="I926" s="8" t="str">
        <f t="shared" si="44"/>
        <v/>
      </c>
    </row>
    <row r="927" spans="1:9" x14ac:dyDescent="0.25">
      <c r="A927" s="16"/>
      <c r="B927" s="15" t="str">
        <f>IF($A927="","",SUMIFS(Ventas!$F$6:$F$3005,Ventas!$A$6:$A$3005,$A927,Ventas!$J$6:$J$3005,"Efectivo"))</f>
        <v/>
      </c>
      <c r="C927" s="15" t="str">
        <f>IF($A927="","",SUMIFS(Ventas!$F$6:$F$3005,Ventas!$A$6:$A$3005,$A927,Ventas!$J$6:$J$3005,"&lt;&gt;Efectivo"))</f>
        <v/>
      </c>
      <c r="D927" s="15" t="str">
        <f t="shared" si="42"/>
        <v/>
      </c>
      <c r="E927" s="12"/>
      <c r="F927" s="15" t="str">
        <f>IF($A927="","",SUMIFS(Compras!$E$6:$E$1005,Compras!$A$6:$A$1005,$A927,Compras!$F$6:$F$1005,"Efectivo")+SUMIFS('Gastos Fijos'!$D$6:$D$1005,'Gastos Fijos'!$A$6:$A$1005,$A927,'Gastos Fijos'!$E$6:$E$1005,"Efectivo"))</f>
        <v/>
      </c>
      <c r="G927" s="15" t="str">
        <f t="shared" si="43"/>
        <v/>
      </c>
      <c r="H927" s="12"/>
      <c r="I927" s="8" t="str">
        <f t="shared" si="44"/>
        <v/>
      </c>
    </row>
    <row r="928" spans="1:9" x14ac:dyDescent="0.25">
      <c r="A928" s="16"/>
      <c r="B928" s="15" t="str">
        <f>IF($A928="","",SUMIFS(Ventas!$F$6:$F$3005,Ventas!$A$6:$A$3005,$A928,Ventas!$J$6:$J$3005,"Efectivo"))</f>
        <v/>
      </c>
      <c r="C928" s="15" t="str">
        <f>IF($A928="","",SUMIFS(Ventas!$F$6:$F$3005,Ventas!$A$6:$A$3005,$A928,Ventas!$J$6:$J$3005,"&lt;&gt;Efectivo"))</f>
        <v/>
      </c>
      <c r="D928" s="15" t="str">
        <f t="shared" si="42"/>
        <v/>
      </c>
      <c r="E928" s="12"/>
      <c r="F928" s="15" t="str">
        <f>IF($A928="","",SUMIFS(Compras!$E$6:$E$1005,Compras!$A$6:$A$1005,$A928,Compras!$F$6:$F$1005,"Efectivo")+SUMIFS('Gastos Fijos'!$D$6:$D$1005,'Gastos Fijos'!$A$6:$A$1005,$A928,'Gastos Fijos'!$E$6:$E$1005,"Efectivo"))</f>
        <v/>
      </c>
      <c r="G928" s="15" t="str">
        <f t="shared" si="43"/>
        <v/>
      </c>
      <c r="H928" s="12"/>
      <c r="I928" s="8" t="str">
        <f t="shared" si="44"/>
        <v/>
      </c>
    </row>
    <row r="929" spans="1:9" x14ac:dyDescent="0.25">
      <c r="A929" s="16"/>
      <c r="B929" s="15" t="str">
        <f>IF($A929="","",SUMIFS(Ventas!$F$6:$F$3005,Ventas!$A$6:$A$3005,$A929,Ventas!$J$6:$J$3005,"Efectivo"))</f>
        <v/>
      </c>
      <c r="C929" s="15" t="str">
        <f>IF($A929="","",SUMIFS(Ventas!$F$6:$F$3005,Ventas!$A$6:$A$3005,$A929,Ventas!$J$6:$J$3005,"&lt;&gt;Efectivo"))</f>
        <v/>
      </c>
      <c r="D929" s="15" t="str">
        <f t="shared" si="42"/>
        <v/>
      </c>
      <c r="E929" s="12"/>
      <c r="F929" s="15" t="str">
        <f>IF($A929="","",SUMIFS(Compras!$E$6:$E$1005,Compras!$A$6:$A$1005,$A929,Compras!$F$6:$F$1005,"Efectivo")+SUMIFS('Gastos Fijos'!$D$6:$D$1005,'Gastos Fijos'!$A$6:$A$1005,$A929,'Gastos Fijos'!$E$6:$E$1005,"Efectivo"))</f>
        <v/>
      </c>
      <c r="G929" s="15" t="str">
        <f t="shared" si="43"/>
        <v/>
      </c>
      <c r="H929" s="12"/>
      <c r="I929" s="8" t="str">
        <f t="shared" si="44"/>
        <v/>
      </c>
    </row>
    <row r="930" spans="1:9" x14ac:dyDescent="0.25">
      <c r="A930" s="16"/>
      <c r="B930" s="15" t="str">
        <f>IF($A930="","",SUMIFS(Ventas!$F$6:$F$3005,Ventas!$A$6:$A$3005,$A930,Ventas!$J$6:$J$3005,"Efectivo"))</f>
        <v/>
      </c>
      <c r="C930" s="15" t="str">
        <f>IF($A930="","",SUMIFS(Ventas!$F$6:$F$3005,Ventas!$A$6:$A$3005,$A930,Ventas!$J$6:$J$3005,"&lt;&gt;Efectivo"))</f>
        <v/>
      </c>
      <c r="D930" s="15" t="str">
        <f t="shared" si="42"/>
        <v/>
      </c>
      <c r="E930" s="12"/>
      <c r="F930" s="15" t="str">
        <f>IF($A930="","",SUMIFS(Compras!$E$6:$E$1005,Compras!$A$6:$A$1005,$A930,Compras!$F$6:$F$1005,"Efectivo")+SUMIFS('Gastos Fijos'!$D$6:$D$1005,'Gastos Fijos'!$A$6:$A$1005,$A930,'Gastos Fijos'!$E$6:$E$1005,"Efectivo"))</f>
        <v/>
      </c>
      <c r="G930" s="15" t="str">
        <f t="shared" si="43"/>
        <v/>
      </c>
      <c r="H930" s="12"/>
      <c r="I930" s="8" t="str">
        <f t="shared" si="44"/>
        <v/>
      </c>
    </row>
    <row r="931" spans="1:9" x14ac:dyDescent="0.25">
      <c r="A931" s="16"/>
      <c r="B931" s="15" t="str">
        <f>IF($A931="","",SUMIFS(Ventas!$F$6:$F$3005,Ventas!$A$6:$A$3005,$A931,Ventas!$J$6:$J$3005,"Efectivo"))</f>
        <v/>
      </c>
      <c r="C931" s="15" t="str">
        <f>IF($A931="","",SUMIFS(Ventas!$F$6:$F$3005,Ventas!$A$6:$A$3005,$A931,Ventas!$J$6:$J$3005,"&lt;&gt;Efectivo"))</f>
        <v/>
      </c>
      <c r="D931" s="15" t="str">
        <f t="shared" si="42"/>
        <v/>
      </c>
      <c r="E931" s="12"/>
      <c r="F931" s="15" t="str">
        <f>IF($A931="","",SUMIFS(Compras!$E$6:$E$1005,Compras!$A$6:$A$1005,$A931,Compras!$F$6:$F$1005,"Efectivo")+SUMIFS('Gastos Fijos'!$D$6:$D$1005,'Gastos Fijos'!$A$6:$A$1005,$A931,'Gastos Fijos'!$E$6:$E$1005,"Efectivo"))</f>
        <v/>
      </c>
      <c r="G931" s="15" t="str">
        <f t="shared" si="43"/>
        <v/>
      </c>
      <c r="H931" s="12"/>
      <c r="I931" s="8" t="str">
        <f t="shared" si="44"/>
        <v/>
      </c>
    </row>
    <row r="932" spans="1:9" x14ac:dyDescent="0.25">
      <c r="A932" s="16"/>
      <c r="B932" s="15" t="str">
        <f>IF($A932="","",SUMIFS(Ventas!$F$6:$F$3005,Ventas!$A$6:$A$3005,$A932,Ventas!$J$6:$J$3005,"Efectivo"))</f>
        <v/>
      </c>
      <c r="C932" s="15" t="str">
        <f>IF($A932="","",SUMIFS(Ventas!$F$6:$F$3005,Ventas!$A$6:$A$3005,$A932,Ventas!$J$6:$J$3005,"&lt;&gt;Efectivo"))</f>
        <v/>
      </c>
      <c r="D932" s="15" t="str">
        <f t="shared" si="42"/>
        <v/>
      </c>
      <c r="E932" s="12"/>
      <c r="F932" s="15" t="str">
        <f>IF($A932="","",SUMIFS(Compras!$E$6:$E$1005,Compras!$A$6:$A$1005,$A932,Compras!$F$6:$F$1005,"Efectivo")+SUMIFS('Gastos Fijos'!$D$6:$D$1005,'Gastos Fijos'!$A$6:$A$1005,$A932,'Gastos Fijos'!$E$6:$E$1005,"Efectivo"))</f>
        <v/>
      </c>
      <c r="G932" s="15" t="str">
        <f t="shared" si="43"/>
        <v/>
      </c>
      <c r="H932" s="12"/>
      <c r="I932" s="8" t="str">
        <f t="shared" si="44"/>
        <v/>
      </c>
    </row>
    <row r="933" spans="1:9" x14ac:dyDescent="0.25">
      <c r="A933" s="16"/>
      <c r="B933" s="15" t="str">
        <f>IF($A933="","",SUMIFS(Ventas!$F$6:$F$3005,Ventas!$A$6:$A$3005,$A933,Ventas!$J$6:$J$3005,"Efectivo"))</f>
        <v/>
      </c>
      <c r="C933" s="15" t="str">
        <f>IF($A933="","",SUMIFS(Ventas!$F$6:$F$3005,Ventas!$A$6:$A$3005,$A933,Ventas!$J$6:$J$3005,"&lt;&gt;Efectivo"))</f>
        <v/>
      </c>
      <c r="D933" s="15" t="str">
        <f t="shared" si="42"/>
        <v/>
      </c>
      <c r="E933" s="12"/>
      <c r="F933" s="15" t="str">
        <f>IF($A933="","",SUMIFS(Compras!$E$6:$E$1005,Compras!$A$6:$A$1005,$A933,Compras!$F$6:$F$1005,"Efectivo")+SUMIFS('Gastos Fijos'!$D$6:$D$1005,'Gastos Fijos'!$A$6:$A$1005,$A933,'Gastos Fijos'!$E$6:$E$1005,"Efectivo"))</f>
        <v/>
      </c>
      <c r="G933" s="15" t="str">
        <f t="shared" si="43"/>
        <v/>
      </c>
      <c r="H933" s="12"/>
      <c r="I933" s="8" t="str">
        <f t="shared" si="44"/>
        <v/>
      </c>
    </row>
    <row r="934" spans="1:9" x14ac:dyDescent="0.25">
      <c r="A934" s="16"/>
      <c r="B934" s="15" t="str">
        <f>IF($A934="","",SUMIFS(Ventas!$F$6:$F$3005,Ventas!$A$6:$A$3005,$A934,Ventas!$J$6:$J$3005,"Efectivo"))</f>
        <v/>
      </c>
      <c r="C934" s="15" t="str">
        <f>IF($A934="","",SUMIFS(Ventas!$F$6:$F$3005,Ventas!$A$6:$A$3005,$A934,Ventas!$J$6:$J$3005,"&lt;&gt;Efectivo"))</f>
        <v/>
      </c>
      <c r="D934" s="15" t="str">
        <f t="shared" si="42"/>
        <v/>
      </c>
      <c r="E934" s="12"/>
      <c r="F934" s="15" t="str">
        <f>IF($A934="","",SUMIFS(Compras!$E$6:$E$1005,Compras!$A$6:$A$1005,$A934,Compras!$F$6:$F$1005,"Efectivo")+SUMIFS('Gastos Fijos'!$D$6:$D$1005,'Gastos Fijos'!$A$6:$A$1005,$A934,'Gastos Fijos'!$E$6:$E$1005,"Efectivo"))</f>
        <v/>
      </c>
      <c r="G934" s="15" t="str">
        <f t="shared" si="43"/>
        <v/>
      </c>
      <c r="H934" s="12"/>
      <c r="I934" s="8" t="str">
        <f t="shared" si="44"/>
        <v/>
      </c>
    </row>
    <row r="935" spans="1:9" x14ac:dyDescent="0.25">
      <c r="A935" s="16"/>
      <c r="B935" s="15" t="str">
        <f>IF($A935="","",SUMIFS(Ventas!$F$6:$F$3005,Ventas!$A$6:$A$3005,$A935,Ventas!$J$6:$J$3005,"Efectivo"))</f>
        <v/>
      </c>
      <c r="C935" s="15" t="str">
        <f>IF($A935="","",SUMIFS(Ventas!$F$6:$F$3005,Ventas!$A$6:$A$3005,$A935,Ventas!$J$6:$J$3005,"&lt;&gt;Efectivo"))</f>
        <v/>
      </c>
      <c r="D935" s="15" t="str">
        <f t="shared" si="42"/>
        <v/>
      </c>
      <c r="E935" s="12"/>
      <c r="F935" s="15" t="str">
        <f>IF($A935="","",SUMIFS(Compras!$E$6:$E$1005,Compras!$A$6:$A$1005,$A935,Compras!$F$6:$F$1005,"Efectivo")+SUMIFS('Gastos Fijos'!$D$6:$D$1005,'Gastos Fijos'!$A$6:$A$1005,$A935,'Gastos Fijos'!$E$6:$E$1005,"Efectivo"))</f>
        <v/>
      </c>
      <c r="G935" s="15" t="str">
        <f t="shared" si="43"/>
        <v/>
      </c>
      <c r="H935" s="12"/>
      <c r="I935" s="8" t="str">
        <f t="shared" si="44"/>
        <v/>
      </c>
    </row>
    <row r="936" spans="1:9" x14ac:dyDescent="0.25">
      <c r="A936" s="16"/>
      <c r="B936" s="15" t="str">
        <f>IF($A936="","",SUMIFS(Ventas!$F$6:$F$3005,Ventas!$A$6:$A$3005,$A936,Ventas!$J$6:$J$3005,"Efectivo"))</f>
        <v/>
      </c>
      <c r="C936" s="15" t="str">
        <f>IF($A936="","",SUMIFS(Ventas!$F$6:$F$3005,Ventas!$A$6:$A$3005,$A936,Ventas!$J$6:$J$3005,"&lt;&gt;Efectivo"))</f>
        <v/>
      </c>
      <c r="D936" s="15" t="str">
        <f t="shared" si="42"/>
        <v/>
      </c>
      <c r="E936" s="12"/>
      <c r="F936" s="15" t="str">
        <f>IF($A936="","",SUMIFS(Compras!$E$6:$E$1005,Compras!$A$6:$A$1005,$A936,Compras!$F$6:$F$1005,"Efectivo")+SUMIFS('Gastos Fijos'!$D$6:$D$1005,'Gastos Fijos'!$A$6:$A$1005,$A936,'Gastos Fijos'!$E$6:$E$1005,"Efectivo"))</f>
        <v/>
      </c>
      <c r="G936" s="15" t="str">
        <f t="shared" si="43"/>
        <v/>
      </c>
      <c r="H936" s="12"/>
      <c r="I936" s="8" t="str">
        <f t="shared" si="44"/>
        <v/>
      </c>
    </row>
    <row r="937" spans="1:9" x14ac:dyDescent="0.25">
      <c r="A937" s="16"/>
      <c r="B937" s="15" t="str">
        <f>IF($A937="","",SUMIFS(Ventas!$F$6:$F$3005,Ventas!$A$6:$A$3005,$A937,Ventas!$J$6:$J$3005,"Efectivo"))</f>
        <v/>
      </c>
      <c r="C937" s="15" t="str">
        <f>IF($A937="","",SUMIFS(Ventas!$F$6:$F$3005,Ventas!$A$6:$A$3005,$A937,Ventas!$J$6:$J$3005,"&lt;&gt;Efectivo"))</f>
        <v/>
      </c>
      <c r="D937" s="15" t="str">
        <f t="shared" si="42"/>
        <v/>
      </c>
      <c r="E937" s="12"/>
      <c r="F937" s="15" t="str">
        <f>IF($A937="","",SUMIFS(Compras!$E$6:$E$1005,Compras!$A$6:$A$1005,$A937,Compras!$F$6:$F$1005,"Efectivo")+SUMIFS('Gastos Fijos'!$D$6:$D$1005,'Gastos Fijos'!$A$6:$A$1005,$A937,'Gastos Fijos'!$E$6:$E$1005,"Efectivo"))</f>
        <v/>
      </c>
      <c r="G937" s="15" t="str">
        <f t="shared" si="43"/>
        <v/>
      </c>
      <c r="H937" s="12"/>
      <c r="I937" s="8" t="str">
        <f t="shared" si="44"/>
        <v/>
      </c>
    </row>
    <row r="938" spans="1:9" x14ac:dyDescent="0.25">
      <c r="A938" s="16"/>
      <c r="B938" s="15" t="str">
        <f>IF($A938="","",SUMIFS(Ventas!$F$6:$F$3005,Ventas!$A$6:$A$3005,$A938,Ventas!$J$6:$J$3005,"Efectivo"))</f>
        <v/>
      </c>
      <c r="C938" s="15" t="str">
        <f>IF($A938="","",SUMIFS(Ventas!$F$6:$F$3005,Ventas!$A$6:$A$3005,$A938,Ventas!$J$6:$J$3005,"&lt;&gt;Efectivo"))</f>
        <v/>
      </c>
      <c r="D938" s="15" t="str">
        <f t="shared" si="42"/>
        <v/>
      </c>
      <c r="E938" s="12"/>
      <c r="F938" s="15" t="str">
        <f>IF($A938="","",SUMIFS(Compras!$E$6:$E$1005,Compras!$A$6:$A$1005,$A938,Compras!$F$6:$F$1005,"Efectivo")+SUMIFS('Gastos Fijos'!$D$6:$D$1005,'Gastos Fijos'!$A$6:$A$1005,$A938,'Gastos Fijos'!$E$6:$E$1005,"Efectivo"))</f>
        <v/>
      </c>
      <c r="G938" s="15" t="str">
        <f t="shared" si="43"/>
        <v/>
      </c>
      <c r="H938" s="12"/>
      <c r="I938" s="8" t="str">
        <f t="shared" si="44"/>
        <v/>
      </c>
    </row>
    <row r="939" spans="1:9" x14ac:dyDescent="0.25">
      <c r="A939" s="16"/>
      <c r="B939" s="15" t="str">
        <f>IF($A939="","",SUMIFS(Ventas!$F$6:$F$3005,Ventas!$A$6:$A$3005,$A939,Ventas!$J$6:$J$3005,"Efectivo"))</f>
        <v/>
      </c>
      <c r="C939" s="15" t="str">
        <f>IF($A939="","",SUMIFS(Ventas!$F$6:$F$3005,Ventas!$A$6:$A$3005,$A939,Ventas!$J$6:$J$3005,"&lt;&gt;Efectivo"))</f>
        <v/>
      </c>
      <c r="D939" s="15" t="str">
        <f t="shared" si="42"/>
        <v/>
      </c>
      <c r="E939" s="12"/>
      <c r="F939" s="15" t="str">
        <f>IF($A939="","",SUMIFS(Compras!$E$6:$E$1005,Compras!$A$6:$A$1005,$A939,Compras!$F$6:$F$1005,"Efectivo")+SUMIFS('Gastos Fijos'!$D$6:$D$1005,'Gastos Fijos'!$A$6:$A$1005,$A939,'Gastos Fijos'!$E$6:$E$1005,"Efectivo"))</f>
        <v/>
      </c>
      <c r="G939" s="15" t="str">
        <f t="shared" si="43"/>
        <v/>
      </c>
      <c r="H939" s="12"/>
      <c r="I939" s="8" t="str">
        <f t="shared" si="44"/>
        <v/>
      </c>
    </row>
    <row r="940" spans="1:9" x14ac:dyDescent="0.25">
      <c r="A940" s="16"/>
      <c r="B940" s="15" t="str">
        <f>IF($A940="","",SUMIFS(Ventas!$F$6:$F$3005,Ventas!$A$6:$A$3005,$A940,Ventas!$J$6:$J$3005,"Efectivo"))</f>
        <v/>
      </c>
      <c r="C940" s="15" t="str">
        <f>IF($A940="","",SUMIFS(Ventas!$F$6:$F$3005,Ventas!$A$6:$A$3005,$A940,Ventas!$J$6:$J$3005,"&lt;&gt;Efectivo"))</f>
        <v/>
      </c>
      <c r="D940" s="15" t="str">
        <f t="shared" si="42"/>
        <v/>
      </c>
      <c r="E940" s="12"/>
      <c r="F940" s="15" t="str">
        <f>IF($A940="","",SUMIFS(Compras!$E$6:$E$1005,Compras!$A$6:$A$1005,$A940,Compras!$F$6:$F$1005,"Efectivo")+SUMIFS('Gastos Fijos'!$D$6:$D$1005,'Gastos Fijos'!$A$6:$A$1005,$A940,'Gastos Fijos'!$E$6:$E$1005,"Efectivo"))</f>
        <v/>
      </c>
      <c r="G940" s="15" t="str">
        <f t="shared" si="43"/>
        <v/>
      </c>
      <c r="H940" s="12"/>
      <c r="I940" s="8" t="str">
        <f t="shared" si="44"/>
        <v/>
      </c>
    </row>
    <row r="941" spans="1:9" x14ac:dyDescent="0.25">
      <c r="A941" s="16"/>
      <c r="B941" s="15" t="str">
        <f>IF($A941="","",SUMIFS(Ventas!$F$6:$F$3005,Ventas!$A$6:$A$3005,$A941,Ventas!$J$6:$J$3005,"Efectivo"))</f>
        <v/>
      </c>
      <c r="C941" s="15" t="str">
        <f>IF($A941="","",SUMIFS(Ventas!$F$6:$F$3005,Ventas!$A$6:$A$3005,$A941,Ventas!$J$6:$J$3005,"&lt;&gt;Efectivo"))</f>
        <v/>
      </c>
      <c r="D941" s="15" t="str">
        <f t="shared" si="42"/>
        <v/>
      </c>
      <c r="E941" s="12"/>
      <c r="F941" s="15" t="str">
        <f>IF($A941="","",SUMIFS(Compras!$E$6:$E$1005,Compras!$A$6:$A$1005,$A941,Compras!$F$6:$F$1005,"Efectivo")+SUMIFS('Gastos Fijos'!$D$6:$D$1005,'Gastos Fijos'!$A$6:$A$1005,$A941,'Gastos Fijos'!$E$6:$E$1005,"Efectivo"))</f>
        <v/>
      </c>
      <c r="G941" s="15" t="str">
        <f t="shared" si="43"/>
        <v/>
      </c>
      <c r="H941" s="12"/>
      <c r="I941" s="8" t="str">
        <f t="shared" si="44"/>
        <v/>
      </c>
    </row>
    <row r="942" spans="1:9" x14ac:dyDescent="0.25">
      <c r="A942" s="16"/>
      <c r="B942" s="15" t="str">
        <f>IF($A942="","",SUMIFS(Ventas!$F$6:$F$3005,Ventas!$A$6:$A$3005,$A942,Ventas!$J$6:$J$3005,"Efectivo"))</f>
        <v/>
      </c>
      <c r="C942" s="15" t="str">
        <f>IF($A942="","",SUMIFS(Ventas!$F$6:$F$3005,Ventas!$A$6:$A$3005,$A942,Ventas!$J$6:$J$3005,"&lt;&gt;Efectivo"))</f>
        <v/>
      </c>
      <c r="D942" s="15" t="str">
        <f t="shared" si="42"/>
        <v/>
      </c>
      <c r="E942" s="12"/>
      <c r="F942" s="15" t="str">
        <f>IF($A942="","",SUMIFS(Compras!$E$6:$E$1005,Compras!$A$6:$A$1005,$A942,Compras!$F$6:$F$1005,"Efectivo")+SUMIFS('Gastos Fijos'!$D$6:$D$1005,'Gastos Fijos'!$A$6:$A$1005,$A942,'Gastos Fijos'!$E$6:$E$1005,"Efectivo"))</f>
        <v/>
      </c>
      <c r="G942" s="15" t="str">
        <f t="shared" si="43"/>
        <v/>
      </c>
      <c r="H942" s="12"/>
      <c r="I942" s="8" t="str">
        <f t="shared" si="44"/>
        <v/>
      </c>
    </row>
    <row r="943" spans="1:9" x14ac:dyDescent="0.25">
      <c r="A943" s="16"/>
      <c r="B943" s="15" t="str">
        <f>IF($A943="","",SUMIFS(Ventas!$F$6:$F$3005,Ventas!$A$6:$A$3005,$A943,Ventas!$J$6:$J$3005,"Efectivo"))</f>
        <v/>
      </c>
      <c r="C943" s="15" t="str">
        <f>IF($A943="","",SUMIFS(Ventas!$F$6:$F$3005,Ventas!$A$6:$A$3005,$A943,Ventas!$J$6:$J$3005,"&lt;&gt;Efectivo"))</f>
        <v/>
      </c>
      <c r="D943" s="15" t="str">
        <f t="shared" si="42"/>
        <v/>
      </c>
      <c r="E943" s="12"/>
      <c r="F943" s="15" t="str">
        <f>IF($A943="","",SUMIFS(Compras!$E$6:$E$1005,Compras!$A$6:$A$1005,$A943,Compras!$F$6:$F$1005,"Efectivo")+SUMIFS('Gastos Fijos'!$D$6:$D$1005,'Gastos Fijos'!$A$6:$A$1005,$A943,'Gastos Fijos'!$E$6:$E$1005,"Efectivo"))</f>
        <v/>
      </c>
      <c r="G943" s="15" t="str">
        <f t="shared" si="43"/>
        <v/>
      </c>
      <c r="H943" s="12"/>
      <c r="I943" s="8" t="str">
        <f t="shared" si="44"/>
        <v/>
      </c>
    </row>
    <row r="944" spans="1:9" x14ac:dyDescent="0.25">
      <c r="A944" s="16"/>
      <c r="B944" s="15" t="str">
        <f>IF($A944="","",SUMIFS(Ventas!$F$6:$F$3005,Ventas!$A$6:$A$3005,$A944,Ventas!$J$6:$J$3005,"Efectivo"))</f>
        <v/>
      </c>
      <c r="C944" s="15" t="str">
        <f>IF($A944="","",SUMIFS(Ventas!$F$6:$F$3005,Ventas!$A$6:$A$3005,$A944,Ventas!$J$6:$J$3005,"&lt;&gt;Efectivo"))</f>
        <v/>
      </c>
      <c r="D944" s="15" t="str">
        <f t="shared" si="42"/>
        <v/>
      </c>
      <c r="E944" s="12"/>
      <c r="F944" s="15" t="str">
        <f>IF($A944="","",SUMIFS(Compras!$E$6:$E$1005,Compras!$A$6:$A$1005,$A944,Compras!$F$6:$F$1005,"Efectivo")+SUMIFS('Gastos Fijos'!$D$6:$D$1005,'Gastos Fijos'!$A$6:$A$1005,$A944,'Gastos Fijos'!$E$6:$E$1005,"Efectivo"))</f>
        <v/>
      </c>
      <c r="G944" s="15" t="str">
        <f t="shared" si="43"/>
        <v/>
      </c>
      <c r="H944" s="12"/>
      <c r="I944" s="8" t="str">
        <f t="shared" si="44"/>
        <v/>
      </c>
    </row>
    <row r="945" spans="1:9" x14ac:dyDescent="0.25">
      <c r="A945" s="16"/>
      <c r="B945" s="15" t="str">
        <f>IF($A945="","",SUMIFS(Ventas!$F$6:$F$3005,Ventas!$A$6:$A$3005,$A945,Ventas!$J$6:$J$3005,"Efectivo"))</f>
        <v/>
      </c>
      <c r="C945" s="15" t="str">
        <f>IF($A945="","",SUMIFS(Ventas!$F$6:$F$3005,Ventas!$A$6:$A$3005,$A945,Ventas!$J$6:$J$3005,"&lt;&gt;Efectivo"))</f>
        <v/>
      </c>
      <c r="D945" s="15" t="str">
        <f t="shared" si="42"/>
        <v/>
      </c>
      <c r="E945" s="12"/>
      <c r="F945" s="15" t="str">
        <f>IF($A945="","",SUMIFS(Compras!$E$6:$E$1005,Compras!$A$6:$A$1005,$A945,Compras!$F$6:$F$1005,"Efectivo")+SUMIFS('Gastos Fijos'!$D$6:$D$1005,'Gastos Fijos'!$A$6:$A$1005,$A945,'Gastos Fijos'!$E$6:$E$1005,"Efectivo"))</f>
        <v/>
      </c>
      <c r="G945" s="15" t="str">
        <f t="shared" si="43"/>
        <v/>
      </c>
      <c r="H945" s="12"/>
      <c r="I945" s="8" t="str">
        <f t="shared" si="44"/>
        <v/>
      </c>
    </row>
    <row r="946" spans="1:9" x14ac:dyDescent="0.25">
      <c r="A946" s="16"/>
      <c r="B946" s="15" t="str">
        <f>IF($A946="","",SUMIFS(Ventas!$F$6:$F$3005,Ventas!$A$6:$A$3005,$A946,Ventas!$J$6:$J$3005,"Efectivo"))</f>
        <v/>
      </c>
      <c r="C946" s="15" t="str">
        <f>IF($A946="","",SUMIFS(Ventas!$F$6:$F$3005,Ventas!$A$6:$A$3005,$A946,Ventas!$J$6:$J$3005,"&lt;&gt;Efectivo"))</f>
        <v/>
      </c>
      <c r="D946" s="15" t="str">
        <f t="shared" si="42"/>
        <v/>
      </c>
      <c r="E946" s="12"/>
      <c r="F946" s="15" t="str">
        <f>IF($A946="","",SUMIFS(Compras!$E$6:$E$1005,Compras!$A$6:$A$1005,$A946,Compras!$F$6:$F$1005,"Efectivo")+SUMIFS('Gastos Fijos'!$D$6:$D$1005,'Gastos Fijos'!$A$6:$A$1005,$A946,'Gastos Fijos'!$E$6:$E$1005,"Efectivo"))</f>
        <v/>
      </c>
      <c r="G946" s="15" t="str">
        <f t="shared" si="43"/>
        <v/>
      </c>
      <c r="H946" s="12"/>
      <c r="I946" s="8" t="str">
        <f t="shared" si="44"/>
        <v/>
      </c>
    </row>
    <row r="947" spans="1:9" x14ac:dyDescent="0.25">
      <c r="A947" s="16"/>
      <c r="B947" s="15" t="str">
        <f>IF($A947="","",SUMIFS(Ventas!$F$6:$F$3005,Ventas!$A$6:$A$3005,$A947,Ventas!$J$6:$J$3005,"Efectivo"))</f>
        <v/>
      </c>
      <c r="C947" s="15" t="str">
        <f>IF($A947="","",SUMIFS(Ventas!$F$6:$F$3005,Ventas!$A$6:$A$3005,$A947,Ventas!$J$6:$J$3005,"&lt;&gt;Efectivo"))</f>
        <v/>
      </c>
      <c r="D947" s="15" t="str">
        <f t="shared" si="42"/>
        <v/>
      </c>
      <c r="E947" s="12"/>
      <c r="F947" s="15" t="str">
        <f>IF($A947="","",SUMIFS(Compras!$E$6:$E$1005,Compras!$A$6:$A$1005,$A947,Compras!$F$6:$F$1005,"Efectivo")+SUMIFS('Gastos Fijos'!$D$6:$D$1005,'Gastos Fijos'!$A$6:$A$1005,$A947,'Gastos Fijos'!$E$6:$E$1005,"Efectivo"))</f>
        <v/>
      </c>
      <c r="G947" s="15" t="str">
        <f t="shared" si="43"/>
        <v/>
      </c>
      <c r="H947" s="12"/>
      <c r="I947" s="8" t="str">
        <f t="shared" si="44"/>
        <v/>
      </c>
    </row>
    <row r="948" spans="1:9" x14ac:dyDescent="0.25">
      <c r="A948" s="16"/>
      <c r="B948" s="15" t="str">
        <f>IF($A948="","",SUMIFS(Ventas!$F$6:$F$3005,Ventas!$A$6:$A$3005,$A948,Ventas!$J$6:$J$3005,"Efectivo"))</f>
        <v/>
      </c>
      <c r="C948" s="15" t="str">
        <f>IF($A948="","",SUMIFS(Ventas!$F$6:$F$3005,Ventas!$A$6:$A$3005,$A948,Ventas!$J$6:$J$3005,"&lt;&gt;Efectivo"))</f>
        <v/>
      </c>
      <c r="D948" s="15" t="str">
        <f t="shared" si="42"/>
        <v/>
      </c>
      <c r="E948" s="12"/>
      <c r="F948" s="15" t="str">
        <f>IF($A948="","",SUMIFS(Compras!$E$6:$E$1005,Compras!$A$6:$A$1005,$A948,Compras!$F$6:$F$1005,"Efectivo")+SUMIFS('Gastos Fijos'!$D$6:$D$1005,'Gastos Fijos'!$A$6:$A$1005,$A948,'Gastos Fijos'!$E$6:$E$1005,"Efectivo"))</f>
        <v/>
      </c>
      <c r="G948" s="15" t="str">
        <f t="shared" si="43"/>
        <v/>
      </c>
      <c r="H948" s="12"/>
      <c r="I948" s="8" t="str">
        <f t="shared" si="44"/>
        <v/>
      </c>
    </row>
    <row r="949" spans="1:9" x14ac:dyDescent="0.25">
      <c r="A949" s="16"/>
      <c r="B949" s="15" t="str">
        <f>IF($A949="","",SUMIFS(Ventas!$F$6:$F$3005,Ventas!$A$6:$A$3005,$A949,Ventas!$J$6:$J$3005,"Efectivo"))</f>
        <v/>
      </c>
      <c r="C949" s="15" t="str">
        <f>IF($A949="","",SUMIFS(Ventas!$F$6:$F$3005,Ventas!$A$6:$A$3005,$A949,Ventas!$J$6:$J$3005,"&lt;&gt;Efectivo"))</f>
        <v/>
      </c>
      <c r="D949" s="15" t="str">
        <f t="shared" si="42"/>
        <v/>
      </c>
      <c r="E949" s="12"/>
      <c r="F949" s="15" t="str">
        <f>IF($A949="","",SUMIFS(Compras!$E$6:$E$1005,Compras!$A$6:$A$1005,$A949,Compras!$F$6:$F$1005,"Efectivo")+SUMIFS('Gastos Fijos'!$D$6:$D$1005,'Gastos Fijos'!$A$6:$A$1005,$A949,'Gastos Fijos'!$E$6:$E$1005,"Efectivo"))</f>
        <v/>
      </c>
      <c r="G949" s="15" t="str">
        <f t="shared" si="43"/>
        <v/>
      </c>
      <c r="H949" s="12"/>
      <c r="I949" s="8" t="str">
        <f t="shared" si="44"/>
        <v/>
      </c>
    </row>
    <row r="950" spans="1:9" x14ac:dyDescent="0.25">
      <c r="A950" s="16"/>
      <c r="B950" s="15" t="str">
        <f>IF($A950="","",SUMIFS(Ventas!$F$6:$F$3005,Ventas!$A$6:$A$3005,$A950,Ventas!$J$6:$J$3005,"Efectivo"))</f>
        <v/>
      </c>
      <c r="C950" s="15" t="str">
        <f>IF($A950="","",SUMIFS(Ventas!$F$6:$F$3005,Ventas!$A$6:$A$3005,$A950,Ventas!$J$6:$J$3005,"&lt;&gt;Efectivo"))</f>
        <v/>
      </c>
      <c r="D950" s="15" t="str">
        <f t="shared" si="42"/>
        <v/>
      </c>
      <c r="E950" s="12"/>
      <c r="F950" s="15" t="str">
        <f>IF($A950="","",SUMIFS(Compras!$E$6:$E$1005,Compras!$A$6:$A$1005,$A950,Compras!$F$6:$F$1005,"Efectivo")+SUMIFS('Gastos Fijos'!$D$6:$D$1005,'Gastos Fijos'!$A$6:$A$1005,$A950,'Gastos Fijos'!$E$6:$E$1005,"Efectivo"))</f>
        <v/>
      </c>
      <c r="G950" s="15" t="str">
        <f t="shared" si="43"/>
        <v/>
      </c>
      <c r="H950" s="12"/>
      <c r="I950" s="8" t="str">
        <f t="shared" si="44"/>
        <v/>
      </c>
    </row>
    <row r="951" spans="1:9" x14ac:dyDescent="0.25">
      <c r="A951" s="16"/>
      <c r="B951" s="15" t="str">
        <f>IF($A951="","",SUMIFS(Ventas!$F$6:$F$3005,Ventas!$A$6:$A$3005,$A951,Ventas!$J$6:$J$3005,"Efectivo"))</f>
        <v/>
      </c>
      <c r="C951" s="15" t="str">
        <f>IF($A951="","",SUMIFS(Ventas!$F$6:$F$3005,Ventas!$A$6:$A$3005,$A951,Ventas!$J$6:$J$3005,"&lt;&gt;Efectivo"))</f>
        <v/>
      </c>
      <c r="D951" s="15" t="str">
        <f t="shared" si="42"/>
        <v/>
      </c>
      <c r="E951" s="12"/>
      <c r="F951" s="15" t="str">
        <f>IF($A951="","",SUMIFS(Compras!$E$6:$E$1005,Compras!$A$6:$A$1005,$A951,Compras!$F$6:$F$1005,"Efectivo")+SUMIFS('Gastos Fijos'!$D$6:$D$1005,'Gastos Fijos'!$A$6:$A$1005,$A951,'Gastos Fijos'!$E$6:$E$1005,"Efectivo"))</f>
        <v/>
      </c>
      <c r="G951" s="15" t="str">
        <f t="shared" si="43"/>
        <v/>
      </c>
      <c r="H951" s="12"/>
      <c r="I951" s="8" t="str">
        <f t="shared" si="44"/>
        <v/>
      </c>
    </row>
    <row r="952" spans="1:9" x14ac:dyDescent="0.25">
      <c r="A952" s="16"/>
      <c r="B952" s="15" t="str">
        <f>IF($A952="","",SUMIFS(Ventas!$F$6:$F$3005,Ventas!$A$6:$A$3005,$A952,Ventas!$J$6:$J$3005,"Efectivo"))</f>
        <v/>
      </c>
      <c r="C952" s="15" t="str">
        <f>IF($A952="","",SUMIFS(Ventas!$F$6:$F$3005,Ventas!$A$6:$A$3005,$A952,Ventas!$J$6:$J$3005,"&lt;&gt;Efectivo"))</f>
        <v/>
      </c>
      <c r="D952" s="15" t="str">
        <f t="shared" si="42"/>
        <v/>
      </c>
      <c r="E952" s="12"/>
      <c r="F952" s="15" t="str">
        <f>IF($A952="","",SUMIFS(Compras!$E$6:$E$1005,Compras!$A$6:$A$1005,$A952,Compras!$F$6:$F$1005,"Efectivo")+SUMIFS('Gastos Fijos'!$D$6:$D$1005,'Gastos Fijos'!$A$6:$A$1005,$A952,'Gastos Fijos'!$E$6:$E$1005,"Efectivo"))</f>
        <v/>
      </c>
      <c r="G952" s="15" t="str">
        <f t="shared" si="43"/>
        <v/>
      </c>
      <c r="H952" s="12"/>
      <c r="I952" s="8" t="str">
        <f t="shared" si="44"/>
        <v/>
      </c>
    </row>
    <row r="953" spans="1:9" x14ac:dyDescent="0.25">
      <c r="A953" s="16"/>
      <c r="B953" s="15" t="str">
        <f>IF($A953="","",SUMIFS(Ventas!$F$6:$F$3005,Ventas!$A$6:$A$3005,$A953,Ventas!$J$6:$J$3005,"Efectivo"))</f>
        <v/>
      </c>
      <c r="C953" s="15" t="str">
        <f>IF($A953="","",SUMIFS(Ventas!$F$6:$F$3005,Ventas!$A$6:$A$3005,$A953,Ventas!$J$6:$J$3005,"&lt;&gt;Efectivo"))</f>
        <v/>
      </c>
      <c r="D953" s="15" t="str">
        <f t="shared" si="42"/>
        <v/>
      </c>
      <c r="E953" s="12"/>
      <c r="F953" s="15" t="str">
        <f>IF($A953="","",SUMIFS(Compras!$E$6:$E$1005,Compras!$A$6:$A$1005,$A953,Compras!$F$6:$F$1005,"Efectivo")+SUMIFS('Gastos Fijos'!$D$6:$D$1005,'Gastos Fijos'!$A$6:$A$1005,$A953,'Gastos Fijos'!$E$6:$E$1005,"Efectivo"))</f>
        <v/>
      </c>
      <c r="G953" s="15" t="str">
        <f t="shared" si="43"/>
        <v/>
      </c>
      <c r="H953" s="12"/>
      <c r="I953" s="8" t="str">
        <f t="shared" si="44"/>
        <v/>
      </c>
    </row>
    <row r="954" spans="1:9" x14ac:dyDescent="0.25">
      <c r="A954" s="16"/>
      <c r="B954" s="15" t="str">
        <f>IF($A954="","",SUMIFS(Ventas!$F$6:$F$3005,Ventas!$A$6:$A$3005,$A954,Ventas!$J$6:$J$3005,"Efectivo"))</f>
        <v/>
      </c>
      <c r="C954" s="15" t="str">
        <f>IF($A954="","",SUMIFS(Ventas!$F$6:$F$3005,Ventas!$A$6:$A$3005,$A954,Ventas!$J$6:$J$3005,"&lt;&gt;Efectivo"))</f>
        <v/>
      </c>
      <c r="D954" s="15" t="str">
        <f t="shared" si="42"/>
        <v/>
      </c>
      <c r="E954" s="12"/>
      <c r="F954" s="15" t="str">
        <f>IF($A954="","",SUMIFS(Compras!$E$6:$E$1005,Compras!$A$6:$A$1005,$A954,Compras!$F$6:$F$1005,"Efectivo")+SUMIFS('Gastos Fijos'!$D$6:$D$1005,'Gastos Fijos'!$A$6:$A$1005,$A954,'Gastos Fijos'!$E$6:$E$1005,"Efectivo"))</f>
        <v/>
      </c>
      <c r="G954" s="15" t="str">
        <f t="shared" si="43"/>
        <v/>
      </c>
      <c r="H954" s="12"/>
      <c r="I954" s="8" t="str">
        <f t="shared" si="44"/>
        <v/>
      </c>
    </row>
    <row r="955" spans="1:9" x14ac:dyDescent="0.25">
      <c r="A955" s="16"/>
      <c r="B955" s="15" t="str">
        <f>IF($A955="","",SUMIFS(Ventas!$F$6:$F$3005,Ventas!$A$6:$A$3005,$A955,Ventas!$J$6:$J$3005,"Efectivo"))</f>
        <v/>
      </c>
      <c r="C955" s="15" t="str">
        <f>IF($A955="","",SUMIFS(Ventas!$F$6:$F$3005,Ventas!$A$6:$A$3005,$A955,Ventas!$J$6:$J$3005,"&lt;&gt;Efectivo"))</f>
        <v/>
      </c>
      <c r="D955" s="15" t="str">
        <f t="shared" si="42"/>
        <v/>
      </c>
      <c r="E955" s="12"/>
      <c r="F955" s="15" t="str">
        <f>IF($A955="","",SUMIFS(Compras!$E$6:$E$1005,Compras!$A$6:$A$1005,$A955,Compras!$F$6:$F$1005,"Efectivo")+SUMIFS('Gastos Fijos'!$D$6:$D$1005,'Gastos Fijos'!$A$6:$A$1005,$A955,'Gastos Fijos'!$E$6:$E$1005,"Efectivo"))</f>
        <v/>
      </c>
      <c r="G955" s="15" t="str">
        <f t="shared" si="43"/>
        <v/>
      </c>
      <c r="H955" s="12"/>
      <c r="I955" s="8" t="str">
        <f t="shared" si="44"/>
        <v/>
      </c>
    </row>
    <row r="956" spans="1:9" x14ac:dyDescent="0.25">
      <c r="A956" s="16"/>
      <c r="B956" s="15" t="str">
        <f>IF($A956="","",SUMIFS(Ventas!$F$6:$F$3005,Ventas!$A$6:$A$3005,$A956,Ventas!$J$6:$J$3005,"Efectivo"))</f>
        <v/>
      </c>
      <c r="C956" s="15" t="str">
        <f>IF($A956="","",SUMIFS(Ventas!$F$6:$F$3005,Ventas!$A$6:$A$3005,$A956,Ventas!$J$6:$J$3005,"&lt;&gt;Efectivo"))</f>
        <v/>
      </c>
      <c r="D956" s="15" t="str">
        <f t="shared" si="42"/>
        <v/>
      </c>
      <c r="E956" s="12"/>
      <c r="F956" s="15" t="str">
        <f>IF($A956="","",SUMIFS(Compras!$E$6:$E$1005,Compras!$A$6:$A$1005,$A956,Compras!$F$6:$F$1005,"Efectivo")+SUMIFS('Gastos Fijos'!$D$6:$D$1005,'Gastos Fijos'!$A$6:$A$1005,$A956,'Gastos Fijos'!$E$6:$E$1005,"Efectivo"))</f>
        <v/>
      </c>
      <c r="G956" s="15" t="str">
        <f t="shared" si="43"/>
        <v/>
      </c>
      <c r="H956" s="12"/>
      <c r="I956" s="8" t="str">
        <f t="shared" si="44"/>
        <v/>
      </c>
    </row>
    <row r="957" spans="1:9" x14ac:dyDescent="0.25">
      <c r="A957" s="16"/>
      <c r="B957" s="15" t="str">
        <f>IF($A957="","",SUMIFS(Ventas!$F$6:$F$3005,Ventas!$A$6:$A$3005,$A957,Ventas!$J$6:$J$3005,"Efectivo"))</f>
        <v/>
      </c>
      <c r="C957" s="15" t="str">
        <f>IF($A957="","",SUMIFS(Ventas!$F$6:$F$3005,Ventas!$A$6:$A$3005,$A957,Ventas!$J$6:$J$3005,"&lt;&gt;Efectivo"))</f>
        <v/>
      </c>
      <c r="D957" s="15" t="str">
        <f t="shared" si="42"/>
        <v/>
      </c>
      <c r="E957" s="12"/>
      <c r="F957" s="15" t="str">
        <f>IF($A957="","",SUMIFS(Compras!$E$6:$E$1005,Compras!$A$6:$A$1005,$A957,Compras!$F$6:$F$1005,"Efectivo")+SUMIFS('Gastos Fijos'!$D$6:$D$1005,'Gastos Fijos'!$A$6:$A$1005,$A957,'Gastos Fijos'!$E$6:$E$1005,"Efectivo"))</f>
        <v/>
      </c>
      <c r="G957" s="15" t="str">
        <f t="shared" si="43"/>
        <v/>
      </c>
      <c r="H957" s="12"/>
      <c r="I957" s="8" t="str">
        <f t="shared" si="44"/>
        <v/>
      </c>
    </row>
    <row r="958" spans="1:9" x14ac:dyDescent="0.25">
      <c r="A958" s="16"/>
      <c r="B958" s="15" t="str">
        <f>IF($A958="","",SUMIFS(Ventas!$F$6:$F$3005,Ventas!$A$6:$A$3005,$A958,Ventas!$J$6:$J$3005,"Efectivo"))</f>
        <v/>
      </c>
      <c r="C958" s="15" t="str">
        <f>IF($A958="","",SUMIFS(Ventas!$F$6:$F$3005,Ventas!$A$6:$A$3005,$A958,Ventas!$J$6:$J$3005,"&lt;&gt;Efectivo"))</f>
        <v/>
      </c>
      <c r="D958" s="15" t="str">
        <f t="shared" si="42"/>
        <v/>
      </c>
      <c r="E958" s="12"/>
      <c r="F958" s="15" t="str">
        <f>IF($A958="","",SUMIFS(Compras!$E$6:$E$1005,Compras!$A$6:$A$1005,$A958,Compras!$F$6:$F$1005,"Efectivo")+SUMIFS('Gastos Fijos'!$D$6:$D$1005,'Gastos Fijos'!$A$6:$A$1005,$A958,'Gastos Fijos'!$E$6:$E$1005,"Efectivo"))</f>
        <v/>
      </c>
      <c r="G958" s="15" t="str">
        <f t="shared" si="43"/>
        <v/>
      </c>
      <c r="H958" s="12"/>
      <c r="I958" s="8" t="str">
        <f t="shared" si="44"/>
        <v/>
      </c>
    </row>
    <row r="959" spans="1:9" x14ac:dyDescent="0.25">
      <c r="A959" s="16"/>
      <c r="B959" s="15" t="str">
        <f>IF($A959="","",SUMIFS(Ventas!$F$6:$F$3005,Ventas!$A$6:$A$3005,$A959,Ventas!$J$6:$J$3005,"Efectivo"))</f>
        <v/>
      </c>
      <c r="C959" s="15" t="str">
        <f>IF($A959="","",SUMIFS(Ventas!$F$6:$F$3005,Ventas!$A$6:$A$3005,$A959,Ventas!$J$6:$J$3005,"&lt;&gt;Efectivo"))</f>
        <v/>
      </c>
      <c r="D959" s="15" t="str">
        <f t="shared" si="42"/>
        <v/>
      </c>
      <c r="E959" s="12"/>
      <c r="F959" s="15" t="str">
        <f>IF($A959="","",SUMIFS(Compras!$E$6:$E$1005,Compras!$A$6:$A$1005,$A959,Compras!$F$6:$F$1005,"Efectivo")+SUMIFS('Gastos Fijos'!$D$6:$D$1005,'Gastos Fijos'!$A$6:$A$1005,$A959,'Gastos Fijos'!$E$6:$E$1005,"Efectivo"))</f>
        <v/>
      </c>
      <c r="G959" s="15" t="str">
        <f t="shared" si="43"/>
        <v/>
      </c>
      <c r="H959" s="12"/>
      <c r="I959" s="8" t="str">
        <f t="shared" si="44"/>
        <v/>
      </c>
    </row>
    <row r="960" spans="1:9" x14ac:dyDescent="0.25">
      <c r="A960" s="16"/>
      <c r="B960" s="15" t="str">
        <f>IF($A960="","",SUMIFS(Ventas!$F$6:$F$3005,Ventas!$A$6:$A$3005,$A960,Ventas!$J$6:$J$3005,"Efectivo"))</f>
        <v/>
      </c>
      <c r="C960" s="15" t="str">
        <f>IF($A960="","",SUMIFS(Ventas!$F$6:$F$3005,Ventas!$A$6:$A$3005,$A960,Ventas!$J$6:$J$3005,"&lt;&gt;Efectivo"))</f>
        <v/>
      </c>
      <c r="D960" s="15" t="str">
        <f t="shared" si="42"/>
        <v/>
      </c>
      <c r="E960" s="12"/>
      <c r="F960" s="15" t="str">
        <f>IF($A960="","",SUMIFS(Compras!$E$6:$E$1005,Compras!$A$6:$A$1005,$A960,Compras!$F$6:$F$1005,"Efectivo")+SUMIFS('Gastos Fijos'!$D$6:$D$1005,'Gastos Fijos'!$A$6:$A$1005,$A960,'Gastos Fijos'!$E$6:$E$1005,"Efectivo"))</f>
        <v/>
      </c>
      <c r="G960" s="15" t="str">
        <f t="shared" si="43"/>
        <v/>
      </c>
      <c r="H960" s="12"/>
      <c r="I960" s="8" t="str">
        <f t="shared" si="44"/>
        <v/>
      </c>
    </row>
    <row r="961" spans="1:9" x14ac:dyDescent="0.25">
      <c r="A961" s="16"/>
      <c r="B961" s="15" t="str">
        <f>IF($A961="","",SUMIFS(Ventas!$F$6:$F$3005,Ventas!$A$6:$A$3005,$A961,Ventas!$J$6:$J$3005,"Efectivo"))</f>
        <v/>
      </c>
      <c r="C961" s="15" t="str">
        <f>IF($A961="","",SUMIFS(Ventas!$F$6:$F$3005,Ventas!$A$6:$A$3005,$A961,Ventas!$J$6:$J$3005,"&lt;&gt;Efectivo"))</f>
        <v/>
      </c>
      <c r="D961" s="15" t="str">
        <f t="shared" si="42"/>
        <v/>
      </c>
      <c r="E961" s="12"/>
      <c r="F961" s="15" t="str">
        <f>IF($A961="","",SUMIFS(Compras!$E$6:$E$1005,Compras!$A$6:$A$1005,$A961,Compras!$F$6:$F$1005,"Efectivo")+SUMIFS('Gastos Fijos'!$D$6:$D$1005,'Gastos Fijos'!$A$6:$A$1005,$A961,'Gastos Fijos'!$E$6:$E$1005,"Efectivo"))</f>
        <v/>
      </c>
      <c r="G961" s="15" t="str">
        <f t="shared" si="43"/>
        <v/>
      </c>
      <c r="H961" s="12"/>
      <c r="I961" s="8" t="str">
        <f t="shared" si="44"/>
        <v/>
      </c>
    </row>
    <row r="962" spans="1:9" x14ac:dyDescent="0.25">
      <c r="A962" s="16"/>
      <c r="B962" s="15" t="str">
        <f>IF($A962="","",SUMIFS(Ventas!$F$6:$F$3005,Ventas!$A$6:$A$3005,$A962,Ventas!$J$6:$J$3005,"Efectivo"))</f>
        <v/>
      </c>
      <c r="C962" s="15" t="str">
        <f>IF($A962="","",SUMIFS(Ventas!$F$6:$F$3005,Ventas!$A$6:$A$3005,$A962,Ventas!$J$6:$J$3005,"&lt;&gt;Efectivo"))</f>
        <v/>
      </c>
      <c r="D962" s="15" t="str">
        <f t="shared" si="42"/>
        <v/>
      </c>
      <c r="E962" s="12"/>
      <c r="F962" s="15" t="str">
        <f>IF($A962="","",SUMIFS(Compras!$E$6:$E$1005,Compras!$A$6:$A$1005,$A962,Compras!$F$6:$F$1005,"Efectivo")+SUMIFS('Gastos Fijos'!$D$6:$D$1005,'Gastos Fijos'!$A$6:$A$1005,$A962,'Gastos Fijos'!$E$6:$E$1005,"Efectivo"))</f>
        <v/>
      </c>
      <c r="G962" s="15" t="str">
        <f t="shared" si="43"/>
        <v/>
      </c>
      <c r="H962" s="12"/>
      <c r="I962" s="8" t="str">
        <f t="shared" si="44"/>
        <v/>
      </c>
    </row>
    <row r="963" spans="1:9" x14ac:dyDescent="0.25">
      <c r="A963" s="16"/>
      <c r="B963" s="15" t="str">
        <f>IF($A963="","",SUMIFS(Ventas!$F$6:$F$3005,Ventas!$A$6:$A$3005,$A963,Ventas!$J$6:$J$3005,"Efectivo"))</f>
        <v/>
      </c>
      <c r="C963" s="15" t="str">
        <f>IF($A963="","",SUMIFS(Ventas!$F$6:$F$3005,Ventas!$A$6:$A$3005,$A963,Ventas!$J$6:$J$3005,"&lt;&gt;Efectivo"))</f>
        <v/>
      </c>
      <c r="D963" s="15" t="str">
        <f t="shared" si="42"/>
        <v/>
      </c>
      <c r="E963" s="12"/>
      <c r="F963" s="15" t="str">
        <f>IF($A963="","",SUMIFS(Compras!$E$6:$E$1005,Compras!$A$6:$A$1005,$A963,Compras!$F$6:$F$1005,"Efectivo")+SUMIFS('Gastos Fijos'!$D$6:$D$1005,'Gastos Fijos'!$A$6:$A$1005,$A963,'Gastos Fijos'!$E$6:$E$1005,"Efectivo"))</f>
        <v/>
      </c>
      <c r="G963" s="15" t="str">
        <f t="shared" si="43"/>
        <v/>
      </c>
      <c r="H963" s="12"/>
      <c r="I963" s="8" t="str">
        <f t="shared" si="44"/>
        <v/>
      </c>
    </row>
    <row r="964" spans="1:9" x14ac:dyDescent="0.25">
      <c r="A964" s="16"/>
      <c r="B964" s="15" t="str">
        <f>IF($A964="","",SUMIFS(Ventas!$F$6:$F$3005,Ventas!$A$6:$A$3005,$A964,Ventas!$J$6:$J$3005,"Efectivo"))</f>
        <v/>
      </c>
      <c r="C964" s="15" t="str">
        <f>IF($A964="","",SUMIFS(Ventas!$F$6:$F$3005,Ventas!$A$6:$A$3005,$A964,Ventas!$J$6:$J$3005,"&lt;&gt;Efectivo"))</f>
        <v/>
      </c>
      <c r="D964" s="15" t="str">
        <f t="shared" si="42"/>
        <v/>
      </c>
      <c r="E964" s="12"/>
      <c r="F964" s="15" t="str">
        <f>IF($A964="","",SUMIFS(Compras!$E$6:$E$1005,Compras!$A$6:$A$1005,$A964,Compras!$F$6:$F$1005,"Efectivo")+SUMIFS('Gastos Fijos'!$D$6:$D$1005,'Gastos Fijos'!$A$6:$A$1005,$A964,'Gastos Fijos'!$E$6:$E$1005,"Efectivo"))</f>
        <v/>
      </c>
      <c r="G964" s="15" t="str">
        <f t="shared" si="43"/>
        <v/>
      </c>
      <c r="H964" s="12"/>
      <c r="I964" s="8" t="str">
        <f t="shared" si="44"/>
        <v/>
      </c>
    </row>
    <row r="965" spans="1:9" x14ac:dyDescent="0.25">
      <c r="A965" s="16"/>
      <c r="B965" s="15" t="str">
        <f>IF($A965="","",SUMIFS(Ventas!$F$6:$F$3005,Ventas!$A$6:$A$3005,$A965,Ventas!$J$6:$J$3005,"Efectivo"))</f>
        <v/>
      </c>
      <c r="C965" s="15" t="str">
        <f>IF($A965="","",SUMIFS(Ventas!$F$6:$F$3005,Ventas!$A$6:$A$3005,$A965,Ventas!$J$6:$J$3005,"&lt;&gt;Efectivo"))</f>
        <v/>
      </c>
      <c r="D965" s="15" t="str">
        <f t="shared" si="42"/>
        <v/>
      </c>
      <c r="E965" s="12"/>
      <c r="F965" s="15" t="str">
        <f>IF($A965="","",SUMIFS(Compras!$E$6:$E$1005,Compras!$A$6:$A$1005,$A965,Compras!$F$6:$F$1005,"Efectivo")+SUMIFS('Gastos Fijos'!$D$6:$D$1005,'Gastos Fijos'!$A$6:$A$1005,$A965,'Gastos Fijos'!$E$6:$E$1005,"Efectivo"))</f>
        <v/>
      </c>
      <c r="G965" s="15" t="str">
        <f t="shared" si="43"/>
        <v/>
      </c>
      <c r="H965" s="12"/>
      <c r="I965" s="8" t="str">
        <f t="shared" si="44"/>
        <v/>
      </c>
    </row>
    <row r="966" spans="1:9" x14ac:dyDescent="0.25">
      <c r="A966" s="16"/>
      <c r="B966" s="15" t="str">
        <f>IF($A966="","",SUMIFS(Ventas!$F$6:$F$3005,Ventas!$A$6:$A$3005,$A966,Ventas!$J$6:$J$3005,"Efectivo"))</f>
        <v/>
      </c>
      <c r="C966" s="15" t="str">
        <f>IF($A966="","",SUMIFS(Ventas!$F$6:$F$3005,Ventas!$A$6:$A$3005,$A966,Ventas!$J$6:$J$3005,"&lt;&gt;Efectivo"))</f>
        <v/>
      </c>
      <c r="D966" s="15" t="str">
        <f t="shared" ref="D966:D1029" si="45">IF($A966="","",$B966+$C966)</f>
        <v/>
      </c>
      <c r="E966" s="12"/>
      <c r="F966" s="15" t="str">
        <f>IF($A966="","",SUMIFS(Compras!$E$6:$E$1005,Compras!$A$6:$A$1005,$A966,Compras!$F$6:$F$1005,"Efectivo")+SUMIFS('Gastos Fijos'!$D$6:$D$1005,'Gastos Fijos'!$A$6:$A$1005,$A966,'Gastos Fijos'!$E$6:$E$1005,"Efectivo"))</f>
        <v/>
      </c>
      <c r="G966" s="15" t="str">
        <f t="shared" ref="G966:G1029" si="46">IF($A966="","",$E966+$B966-$F966)</f>
        <v/>
      </c>
      <c r="H966" s="12"/>
      <c r="I966" s="8" t="str">
        <f t="shared" ref="I966:I1029" si="47">IF(OR($A966="",$H966=""),"",$H966-$G966)</f>
        <v/>
      </c>
    </row>
    <row r="967" spans="1:9" x14ac:dyDescent="0.25">
      <c r="A967" s="16"/>
      <c r="B967" s="15" t="str">
        <f>IF($A967="","",SUMIFS(Ventas!$F$6:$F$3005,Ventas!$A$6:$A$3005,$A967,Ventas!$J$6:$J$3005,"Efectivo"))</f>
        <v/>
      </c>
      <c r="C967" s="15" t="str">
        <f>IF($A967="","",SUMIFS(Ventas!$F$6:$F$3005,Ventas!$A$6:$A$3005,$A967,Ventas!$J$6:$J$3005,"&lt;&gt;Efectivo"))</f>
        <v/>
      </c>
      <c r="D967" s="15" t="str">
        <f t="shared" si="45"/>
        <v/>
      </c>
      <c r="E967" s="12"/>
      <c r="F967" s="15" t="str">
        <f>IF($A967="","",SUMIFS(Compras!$E$6:$E$1005,Compras!$A$6:$A$1005,$A967,Compras!$F$6:$F$1005,"Efectivo")+SUMIFS('Gastos Fijos'!$D$6:$D$1005,'Gastos Fijos'!$A$6:$A$1005,$A967,'Gastos Fijos'!$E$6:$E$1005,"Efectivo"))</f>
        <v/>
      </c>
      <c r="G967" s="15" t="str">
        <f t="shared" si="46"/>
        <v/>
      </c>
      <c r="H967" s="12"/>
      <c r="I967" s="8" t="str">
        <f t="shared" si="47"/>
        <v/>
      </c>
    </row>
    <row r="968" spans="1:9" x14ac:dyDescent="0.25">
      <c r="A968" s="16"/>
      <c r="B968" s="15" t="str">
        <f>IF($A968="","",SUMIFS(Ventas!$F$6:$F$3005,Ventas!$A$6:$A$3005,$A968,Ventas!$J$6:$J$3005,"Efectivo"))</f>
        <v/>
      </c>
      <c r="C968" s="15" t="str">
        <f>IF($A968="","",SUMIFS(Ventas!$F$6:$F$3005,Ventas!$A$6:$A$3005,$A968,Ventas!$J$6:$J$3005,"&lt;&gt;Efectivo"))</f>
        <v/>
      </c>
      <c r="D968" s="15" t="str">
        <f t="shared" si="45"/>
        <v/>
      </c>
      <c r="E968" s="12"/>
      <c r="F968" s="15" t="str">
        <f>IF($A968="","",SUMIFS(Compras!$E$6:$E$1005,Compras!$A$6:$A$1005,$A968,Compras!$F$6:$F$1005,"Efectivo")+SUMIFS('Gastos Fijos'!$D$6:$D$1005,'Gastos Fijos'!$A$6:$A$1005,$A968,'Gastos Fijos'!$E$6:$E$1005,"Efectivo"))</f>
        <v/>
      </c>
      <c r="G968" s="15" t="str">
        <f t="shared" si="46"/>
        <v/>
      </c>
      <c r="H968" s="12"/>
      <c r="I968" s="8" t="str">
        <f t="shared" si="47"/>
        <v/>
      </c>
    </row>
    <row r="969" spans="1:9" x14ac:dyDescent="0.25">
      <c r="A969" s="16"/>
      <c r="B969" s="15" t="str">
        <f>IF($A969="","",SUMIFS(Ventas!$F$6:$F$3005,Ventas!$A$6:$A$3005,$A969,Ventas!$J$6:$J$3005,"Efectivo"))</f>
        <v/>
      </c>
      <c r="C969" s="15" t="str">
        <f>IF($A969="","",SUMIFS(Ventas!$F$6:$F$3005,Ventas!$A$6:$A$3005,$A969,Ventas!$J$6:$J$3005,"&lt;&gt;Efectivo"))</f>
        <v/>
      </c>
      <c r="D969" s="15" t="str">
        <f t="shared" si="45"/>
        <v/>
      </c>
      <c r="E969" s="12"/>
      <c r="F969" s="15" t="str">
        <f>IF($A969="","",SUMIFS(Compras!$E$6:$E$1005,Compras!$A$6:$A$1005,$A969,Compras!$F$6:$F$1005,"Efectivo")+SUMIFS('Gastos Fijos'!$D$6:$D$1005,'Gastos Fijos'!$A$6:$A$1005,$A969,'Gastos Fijos'!$E$6:$E$1005,"Efectivo"))</f>
        <v/>
      </c>
      <c r="G969" s="15" t="str">
        <f t="shared" si="46"/>
        <v/>
      </c>
      <c r="H969" s="12"/>
      <c r="I969" s="8" t="str">
        <f t="shared" si="47"/>
        <v/>
      </c>
    </row>
    <row r="970" spans="1:9" x14ac:dyDescent="0.25">
      <c r="A970" s="16"/>
      <c r="B970" s="15" t="str">
        <f>IF($A970="","",SUMIFS(Ventas!$F$6:$F$3005,Ventas!$A$6:$A$3005,$A970,Ventas!$J$6:$J$3005,"Efectivo"))</f>
        <v/>
      </c>
      <c r="C970" s="15" t="str">
        <f>IF($A970="","",SUMIFS(Ventas!$F$6:$F$3005,Ventas!$A$6:$A$3005,$A970,Ventas!$J$6:$J$3005,"&lt;&gt;Efectivo"))</f>
        <v/>
      </c>
      <c r="D970" s="15" t="str">
        <f t="shared" si="45"/>
        <v/>
      </c>
      <c r="E970" s="12"/>
      <c r="F970" s="15" t="str">
        <f>IF($A970="","",SUMIFS(Compras!$E$6:$E$1005,Compras!$A$6:$A$1005,$A970,Compras!$F$6:$F$1005,"Efectivo")+SUMIFS('Gastos Fijos'!$D$6:$D$1005,'Gastos Fijos'!$A$6:$A$1005,$A970,'Gastos Fijos'!$E$6:$E$1005,"Efectivo"))</f>
        <v/>
      </c>
      <c r="G970" s="15" t="str">
        <f t="shared" si="46"/>
        <v/>
      </c>
      <c r="H970" s="12"/>
      <c r="I970" s="8" t="str">
        <f t="shared" si="47"/>
        <v/>
      </c>
    </row>
    <row r="971" spans="1:9" x14ac:dyDescent="0.25">
      <c r="A971" s="16"/>
      <c r="B971" s="15" t="str">
        <f>IF($A971="","",SUMIFS(Ventas!$F$6:$F$3005,Ventas!$A$6:$A$3005,$A971,Ventas!$J$6:$J$3005,"Efectivo"))</f>
        <v/>
      </c>
      <c r="C971" s="15" t="str">
        <f>IF($A971="","",SUMIFS(Ventas!$F$6:$F$3005,Ventas!$A$6:$A$3005,$A971,Ventas!$J$6:$J$3005,"&lt;&gt;Efectivo"))</f>
        <v/>
      </c>
      <c r="D971" s="15" t="str">
        <f t="shared" si="45"/>
        <v/>
      </c>
      <c r="E971" s="12"/>
      <c r="F971" s="15" t="str">
        <f>IF($A971="","",SUMIFS(Compras!$E$6:$E$1005,Compras!$A$6:$A$1005,$A971,Compras!$F$6:$F$1005,"Efectivo")+SUMIFS('Gastos Fijos'!$D$6:$D$1005,'Gastos Fijos'!$A$6:$A$1005,$A971,'Gastos Fijos'!$E$6:$E$1005,"Efectivo"))</f>
        <v/>
      </c>
      <c r="G971" s="15" t="str">
        <f t="shared" si="46"/>
        <v/>
      </c>
      <c r="H971" s="12"/>
      <c r="I971" s="8" t="str">
        <f t="shared" si="47"/>
        <v/>
      </c>
    </row>
    <row r="972" spans="1:9" x14ac:dyDescent="0.25">
      <c r="A972" s="16"/>
      <c r="B972" s="15" t="str">
        <f>IF($A972="","",SUMIFS(Ventas!$F$6:$F$3005,Ventas!$A$6:$A$3005,$A972,Ventas!$J$6:$J$3005,"Efectivo"))</f>
        <v/>
      </c>
      <c r="C972" s="15" t="str">
        <f>IF($A972="","",SUMIFS(Ventas!$F$6:$F$3005,Ventas!$A$6:$A$3005,$A972,Ventas!$J$6:$J$3005,"&lt;&gt;Efectivo"))</f>
        <v/>
      </c>
      <c r="D972" s="15" t="str">
        <f t="shared" si="45"/>
        <v/>
      </c>
      <c r="E972" s="12"/>
      <c r="F972" s="15" t="str">
        <f>IF($A972="","",SUMIFS(Compras!$E$6:$E$1005,Compras!$A$6:$A$1005,$A972,Compras!$F$6:$F$1005,"Efectivo")+SUMIFS('Gastos Fijos'!$D$6:$D$1005,'Gastos Fijos'!$A$6:$A$1005,$A972,'Gastos Fijos'!$E$6:$E$1005,"Efectivo"))</f>
        <v/>
      </c>
      <c r="G972" s="15" t="str">
        <f t="shared" si="46"/>
        <v/>
      </c>
      <c r="H972" s="12"/>
      <c r="I972" s="8" t="str">
        <f t="shared" si="47"/>
        <v/>
      </c>
    </row>
    <row r="973" spans="1:9" x14ac:dyDescent="0.25">
      <c r="A973" s="16"/>
      <c r="B973" s="15" t="str">
        <f>IF($A973="","",SUMIFS(Ventas!$F$6:$F$3005,Ventas!$A$6:$A$3005,$A973,Ventas!$J$6:$J$3005,"Efectivo"))</f>
        <v/>
      </c>
      <c r="C973" s="15" t="str">
        <f>IF($A973="","",SUMIFS(Ventas!$F$6:$F$3005,Ventas!$A$6:$A$3005,$A973,Ventas!$J$6:$J$3005,"&lt;&gt;Efectivo"))</f>
        <v/>
      </c>
      <c r="D973" s="15" t="str">
        <f t="shared" si="45"/>
        <v/>
      </c>
      <c r="E973" s="12"/>
      <c r="F973" s="15" t="str">
        <f>IF($A973="","",SUMIFS(Compras!$E$6:$E$1005,Compras!$A$6:$A$1005,$A973,Compras!$F$6:$F$1005,"Efectivo")+SUMIFS('Gastos Fijos'!$D$6:$D$1005,'Gastos Fijos'!$A$6:$A$1005,$A973,'Gastos Fijos'!$E$6:$E$1005,"Efectivo"))</f>
        <v/>
      </c>
      <c r="G973" s="15" t="str">
        <f t="shared" si="46"/>
        <v/>
      </c>
      <c r="H973" s="12"/>
      <c r="I973" s="8" t="str">
        <f t="shared" si="47"/>
        <v/>
      </c>
    </row>
    <row r="974" spans="1:9" x14ac:dyDescent="0.25">
      <c r="A974" s="16"/>
      <c r="B974" s="15" t="str">
        <f>IF($A974="","",SUMIFS(Ventas!$F$6:$F$3005,Ventas!$A$6:$A$3005,$A974,Ventas!$J$6:$J$3005,"Efectivo"))</f>
        <v/>
      </c>
      <c r="C974" s="15" t="str">
        <f>IF($A974="","",SUMIFS(Ventas!$F$6:$F$3005,Ventas!$A$6:$A$3005,$A974,Ventas!$J$6:$J$3005,"&lt;&gt;Efectivo"))</f>
        <v/>
      </c>
      <c r="D974" s="15" t="str">
        <f t="shared" si="45"/>
        <v/>
      </c>
      <c r="E974" s="12"/>
      <c r="F974" s="15" t="str">
        <f>IF($A974="","",SUMIFS(Compras!$E$6:$E$1005,Compras!$A$6:$A$1005,$A974,Compras!$F$6:$F$1005,"Efectivo")+SUMIFS('Gastos Fijos'!$D$6:$D$1005,'Gastos Fijos'!$A$6:$A$1005,$A974,'Gastos Fijos'!$E$6:$E$1005,"Efectivo"))</f>
        <v/>
      </c>
      <c r="G974" s="15" t="str">
        <f t="shared" si="46"/>
        <v/>
      </c>
      <c r="H974" s="12"/>
      <c r="I974" s="8" t="str">
        <f t="shared" si="47"/>
        <v/>
      </c>
    </row>
    <row r="975" spans="1:9" x14ac:dyDescent="0.25">
      <c r="A975" s="16"/>
      <c r="B975" s="15" t="str">
        <f>IF($A975="","",SUMIFS(Ventas!$F$6:$F$3005,Ventas!$A$6:$A$3005,$A975,Ventas!$J$6:$J$3005,"Efectivo"))</f>
        <v/>
      </c>
      <c r="C975" s="15" t="str">
        <f>IF($A975="","",SUMIFS(Ventas!$F$6:$F$3005,Ventas!$A$6:$A$3005,$A975,Ventas!$J$6:$J$3005,"&lt;&gt;Efectivo"))</f>
        <v/>
      </c>
      <c r="D975" s="15" t="str">
        <f t="shared" si="45"/>
        <v/>
      </c>
      <c r="E975" s="12"/>
      <c r="F975" s="15" t="str">
        <f>IF($A975="","",SUMIFS(Compras!$E$6:$E$1005,Compras!$A$6:$A$1005,$A975,Compras!$F$6:$F$1005,"Efectivo")+SUMIFS('Gastos Fijos'!$D$6:$D$1005,'Gastos Fijos'!$A$6:$A$1005,$A975,'Gastos Fijos'!$E$6:$E$1005,"Efectivo"))</f>
        <v/>
      </c>
      <c r="G975" s="15" t="str">
        <f t="shared" si="46"/>
        <v/>
      </c>
      <c r="H975" s="12"/>
      <c r="I975" s="8" t="str">
        <f t="shared" si="47"/>
        <v/>
      </c>
    </row>
    <row r="976" spans="1:9" x14ac:dyDescent="0.25">
      <c r="A976" s="16"/>
      <c r="B976" s="15" t="str">
        <f>IF($A976="","",SUMIFS(Ventas!$F$6:$F$3005,Ventas!$A$6:$A$3005,$A976,Ventas!$J$6:$J$3005,"Efectivo"))</f>
        <v/>
      </c>
      <c r="C976" s="15" t="str">
        <f>IF($A976="","",SUMIFS(Ventas!$F$6:$F$3005,Ventas!$A$6:$A$3005,$A976,Ventas!$J$6:$J$3005,"&lt;&gt;Efectivo"))</f>
        <v/>
      </c>
      <c r="D976" s="15" t="str">
        <f t="shared" si="45"/>
        <v/>
      </c>
      <c r="E976" s="12"/>
      <c r="F976" s="15" t="str">
        <f>IF($A976="","",SUMIFS(Compras!$E$6:$E$1005,Compras!$A$6:$A$1005,$A976,Compras!$F$6:$F$1005,"Efectivo")+SUMIFS('Gastos Fijos'!$D$6:$D$1005,'Gastos Fijos'!$A$6:$A$1005,$A976,'Gastos Fijos'!$E$6:$E$1005,"Efectivo"))</f>
        <v/>
      </c>
      <c r="G976" s="15" t="str">
        <f t="shared" si="46"/>
        <v/>
      </c>
      <c r="H976" s="12"/>
      <c r="I976" s="8" t="str">
        <f t="shared" si="47"/>
        <v/>
      </c>
    </row>
    <row r="977" spans="1:9" x14ac:dyDescent="0.25">
      <c r="A977" s="16"/>
      <c r="B977" s="15" t="str">
        <f>IF($A977="","",SUMIFS(Ventas!$F$6:$F$3005,Ventas!$A$6:$A$3005,$A977,Ventas!$J$6:$J$3005,"Efectivo"))</f>
        <v/>
      </c>
      <c r="C977" s="15" t="str">
        <f>IF($A977="","",SUMIFS(Ventas!$F$6:$F$3005,Ventas!$A$6:$A$3005,$A977,Ventas!$J$6:$J$3005,"&lt;&gt;Efectivo"))</f>
        <v/>
      </c>
      <c r="D977" s="15" t="str">
        <f t="shared" si="45"/>
        <v/>
      </c>
      <c r="E977" s="12"/>
      <c r="F977" s="15" t="str">
        <f>IF($A977="","",SUMIFS(Compras!$E$6:$E$1005,Compras!$A$6:$A$1005,$A977,Compras!$F$6:$F$1005,"Efectivo")+SUMIFS('Gastos Fijos'!$D$6:$D$1005,'Gastos Fijos'!$A$6:$A$1005,$A977,'Gastos Fijos'!$E$6:$E$1005,"Efectivo"))</f>
        <v/>
      </c>
      <c r="G977" s="15" t="str">
        <f t="shared" si="46"/>
        <v/>
      </c>
      <c r="H977" s="12"/>
      <c r="I977" s="8" t="str">
        <f t="shared" si="47"/>
        <v/>
      </c>
    </row>
    <row r="978" spans="1:9" x14ac:dyDescent="0.25">
      <c r="A978" s="16"/>
      <c r="B978" s="15" t="str">
        <f>IF($A978="","",SUMIFS(Ventas!$F$6:$F$3005,Ventas!$A$6:$A$3005,$A978,Ventas!$J$6:$J$3005,"Efectivo"))</f>
        <v/>
      </c>
      <c r="C978" s="15" t="str">
        <f>IF($A978="","",SUMIFS(Ventas!$F$6:$F$3005,Ventas!$A$6:$A$3005,$A978,Ventas!$J$6:$J$3005,"&lt;&gt;Efectivo"))</f>
        <v/>
      </c>
      <c r="D978" s="15" t="str">
        <f t="shared" si="45"/>
        <v/>
      </c>
      <c r="E978" s="12"/>
      <c r="F978" s="15" t="str">
        <f>IF($A978="","",SUMIFS(Compras!$E$6:$E$1005,Compras!$A$6:$A$1005,$A978,Compras!$F$6:$F$1005,"Efectivo")+SUMIFS('Gastos Fijos'!$D$6:$D$1005,'Gastos Fijos'!$A$6:$A$1005,$A978,'Gastos Fijos'!$E$6:$E$1005,"Efectivo"))</f>
        <v/>
      </c>
      <c r="G978" s="15" t="str">
        <f t="shared" si="46"/>
        <v/>
      </c>
      <c r="H978" s="12"/>
      <c r="I978" s="8" t="str">
        <f t="shared" si="47"/>
        <v/>
      </c>
    </row>
    <row r="979" spans="1:9" x14ac:dyDescent="0.25">
      <c r="A979" s="16"/>
      <c r="B979" s="15" t="str">
        <f>IF($A979="","",SUMIFS(Ventas!$F$6:$F$3005,Ventas!$A$6:$A$3005,$A979,Ventas!$J$6:$J$3005,"Efectivo"))</f>
        <v/>
      </c>
      <c r="C979" s="15" t="str">
        <f>IF($A979="","",SUMIFS(Ventas!$F$6:$F$3005,Ventas!$A$6:$A$3005,$A979,Ventas!$J$6:$J$3005,"&lt;&gt;Efectivo"))</f>
        <v/>
      </c>
      <c r="D979" s="15" t="str">
        <f t="shared" si="45"/>
        <v/>
      </c>
      <c r="E979" s="12"/>
      <c r="F979" s="15" t="str">
        <f>IF($A979="","",SUMIFS(Compras!$E$6:$E$1005,Compras!$A$6:$A$1005,$A979,Compras!$F$6:$F$1005,"Efectivo")+SUMIFS('Gastos Fijos'!$D$6:$D$1005,'Gastos Fijos'!$A$6:$A$1005,$A979,'Gastos Fijos'!$E$6:$E$1005,"Efectivo"))</f>
        <v/>
      </c>
      <c r="G979" s="15" t="str">
        <f t="shared" si="46"/>
        <v/>
      </c>
      <c r="H979" s="12"/>
      <c r="I979" s="8" t="str">
        <f t="shared" si="47"/>
        <v/>
      </c>
    </row>
    <row r="980" spans="1:9" x14ac:dyDescent="0.25">
      <c r="A980" s="16"/>
      <c r="B980" s="15" t="str">
        <f>IF($A980="","",SUMIFS(Ventas!$F$6:$F$3005,Ventas!$A$6:$A$3005,$A980,Ventas!$J$6:$J$3005,"Efectivo"))</f>
        <v/>
      </c>
      <c r="C980" s="15" t="str">
        <f>IF($A980="","",SUMIFS(Ventas!$F$6:$F$3005,Ventas!$A$6:$A$3005,$A980,Ventas!$J$6:$J$3005,"&lt;&gt;Efectivo"))</f>
        <v/>
      </c>
      <c r="D980" s="15" t="str">
        <f t="shared" si="45"/>
        <v/>
      </c>
      <c r="E980" s="12"/>
      <c r="F980" s="15" t="str">
        <f>IF($A980="","",SUMIFS(Compras!$E$6:$E$1005,Compras!$A$6:$A$1005,$A980,Compras!$F$6:$F$1005,"Efectivo")+SUMIFS('Gastos Fijos'!$D$6:$D$1005,'Gastos Fijos'!$A$6:$A$1005,$A980,'Gastos Fijos'!$E$6:$E$1005,"Efectivo"))</f>
        <v/>
      </c>
      <c r="G980" s="15" t="str">
        <f t="shared" si="46"/>
        <v/>
      </c>
      <c r="H980" s="12"/>
      <c r="I980" s="8" t="str">
        <f t="shared" si="47"/>
        <v/>
      </c>
    </row>
    <row r="981" spans="1:9" x14ac:dyDescent="0.25">
      <c r="A981" s="16"/>
      <c r="B981" s="15" t="str">
        <f>IF($A981="","",SUMIFS(Ventas!$F$6:$F$3005,Ventas!$A$6:$A$3005,$A981,Ventas!$J$6:$J$3005,"Efectivo"))</f>
        <v/>
      </c>
      <c r="C981" s="15" t="str">
        <f>IF($A981="","",SUMIFS(Ventas!$F$6:$F$3005,Ventas!$A$6:$A$3005,$A981,Ventas!$J$6:$J$3005,"&lt;&gt;Efectivo"))</f>
        <v/>
      </c>
      <c r="D981" s="15" t="str">
        <f t="shared" si="45"/>
        <v/>
      </c>
      <c r="E981" s="12"/>
      <c r="F981" s="15" t="str">
        <f>IF($A981="","",SUMIFS(Compras!$E$6:$E$1005,Compras!$A$6:$A$1005,$A981,Compras!$F$6:$F$1005,"Efectivo")+SUMIFS('Gastos Fijos'!$D$6:$D$1005,'Gastos Fijos'!$A$6:$A$1005,$A981,'Gastos Fijos'!$E$6:$E$1005,"Efectivo"))</f>
        <v/>
      </c>
      <c r="G981" s="15" t="str">
        <f t="shared" si="46"/>
        <v/>
      </c>
      <c r="H981" s="12"/>
      <c r="I981" s="8" t="str">
        <f t="shared" si="47"/>
        <v/>
      </c>
    </row>
    <row r="982" spans="1:9" x14ac:dyDescent="0.25">
      <c r="A982" s="16"/>
      <c r="B982" s="15" t="str">
        <f>IF($A982="","",SUMIFS(Ventas!$F$6:$F$3005,Ventas!$A$6:$A$3005,$A982,Ventas!$J$6:$J$3005,"Efectivo"))</f>
        <v/>
      </c>
      <c r="C982" s="15" t="str">
        <f>IF($A982="","",SUMIFS(Ventas!$F$6:$F$3005,Ventas!$A$6:$A$3005,$A982,Ventas!$J$6:$J$3005,"&lt;&gt;Efectivo"))</f>
        <v/>
      </c>
      <c r="D982" s="15" t="str">
        <f t="shared" si="45"/>
        <v/>
      </c>
      <c r="E982" s="12"/>
      <c r="F982" s="15" t="str">
        <f>IF($A982="","",SUMIFS(Compras!$E$6:$E$1005,Compras!$A$6:$A$1005,$A982,Compras!$F$6:$F$1005,"Efectivo")+SUMIFS('Gastos Fijos'!$D$6:$D$1005,'Gastos Fijos'!$A$6:$A$1005,$A982,'Gastos Fijos'!$E$6:$E$1005,"Efectivo"))</f>
        <v/>
      </c>
      <c r="G982" s="15" t="str">
        <f t="shared" si="46"/>
        <v/>
      </c>
      <c r="H982" s="12"/>
      <c r="I982" s="8" t="str">
        <f t="shared" si="47"/>
        <v/>
      </c>
    </row>
    <row r="983" spans="1:9" x14ac:dyDescent="0.25">
      <c r="A983" s="16"/>
      <c r="B983" s="15" t="str">
        <f>IF($A983="","",SUMIFS(Ventas!$F$6:$F$3005,Ventas!$A$6:$A$3005,$A983,Ventas!$J$6:$J$3005,"Efectivo"))</f>
        <v/>
      </c>
      <c r="C983" s="15" t="str">
        <f>IF($A983="","",SUMIFS(Ventas!$F$6:$F$3005,Ventas!$A$6:$A$3005,$A983,Ventas!$J$6:$J$3005,"&lt;&gt;Efectivo"))</f>
        <v/>
      </c>
      <c r="D983" s="15" t="str">
        <f t="shared" si="45"/>
        <v/>
      </c>
      <c r="E983" s="12"/>
      <c r="F983" s="15" t="str">
        <f>IF($A983="","",SUMIFS(Compras!$E$6:$E$1005,Compras!$A$6:$A$1005,$A983,Compras!$F$6:$F$1005,"Efectivo")+SUMIFS('Gastos Fijos'!$D$6:$D$1005,'Gastos Fijos'!$A$6:$A$1005,$A983,'Gastos Fijos'!$E$6:$E$1005,"Efectivo"))</f>
        <v/>
      </c>
      <c r="G983" s="15" t="str">
        <f t="shared" si="46"/>
        <v/>
      </c>
      <c r="H983" s="12"/>
      <c r="I983" s="8" t="str">
        <f t="shared" si="47"/>
        <v/>
      </c>
    </row>
    <row r="984" spans="1:9" x14ac:dyDescent="0.25">
      <c r="A984" s="16"/>
      <c r="B984" s="15" t="str">
        <f>IF($A984="","",SUMIFS(Ventas!$F$6:$F$3005,Ventas!$A$6:$A$3005,$A984,Ventas!$J$6:$J$3005,"Efectivo"))</f>
        <v/>
      </c>
      <c r="C984" s="15" t="str">
        <f>IF($A984="","",SUMIFS(Ventas!$F$6:$F$3005,Ventas!$A$6:$A$3005,$A984,Ventas!$J$6:$J$3005,"&lt;&gt;Efectivo"))</f>
        <v/>
      </c>
      <c r="D984" s="15" t="str">
        <f t="shared" si="45"/>
        <v/>
      </c>
      <c r="E984" s="12"/>
      <c r="F984" s="15" t="str">
        <f>IF($A984="","",SUMIFS(Compras!$E$6:$E$1005,Compras!$A$6:$A$1005,$A984,Compras!$F$6:$F$1005,"Efectivo")+SUMIFS('Gastos Fijos'!$D$6:$D$1005,'Gastos Fijos'!$A$6:$A$1005,$A984,'Gastos Fijos'!$E$6:$E$1005,"Efectivo"))</f>
        <v/>
      </c>
      <c r="G984" s="15" t="str">
        <f t="shared" si="46"/>
        <v/>
      </c>
      <c r="H984" s="12"/>
      <c r="I984" s="8" t="str">
        <f t="shared" si="47"/>
        <v/>
      </c>
    </row>
    <row r="985" spans="1:9" x14ac:dyDescent="0.25">
      <c r="A985" s="16"/>
      <c r="B985" s="15" t="str">
        <f>IF($A985="","",SUMIFS(Ventas!$F$6:$F$3005,Ventas!$A$6:$A$3005,$A985,Ventas!$J$6:$J$3005,"Efectivo"))</f>
        <v/>
      </c>
      <c r="C985" s="15" t="str">
        <f>IF($A985="","",SUMIFS(Ventas!$F$6:$F$3005,Ventas!$A$6:$A$3005,$A985,Ventas!$J$6:$J$3005,"&lt;&gt;Efectivo"))</f>
        <v/>
      </c>
      <c r="D985" s="15" t="str">
        <f t="shared" si="45"/>
        <v/>
      </c>
      <c r="E985" s="12"/>
      <c r="F985" s="15" t="str">
        <f>IF($A985="","",SUMIFS(Compras!$E$6:$E$1005,Compras!$A$6:$A$1005,$A985,Compras!$F$6:$F$1005,"Efectivo")+SUMIFS('Gastos Fijos'!$D$6:$D$1005,'Gastos Fijos'!$A$6:$A$1005,$A985,'Gastos Fijos'!$E$6:$E$1005,"Efectivo"))</f>
        <v/>
      </c>
      <c r="G985" s="15" t="str">
        <f t="shared" si="46"/>
        <v/>
      </c>
      <c r="H985" s="12"/>
      <c r="I985" s="8" t="str">
        <f t="shared" si="47"/>
        <v/>
      </c>
    </row>
    <row r="986" spans="1:9" x14ac:dyDescent="0.25">
      <c r="A986" s="16"/>
      <c r="B986" s="15" t="str">
        <f>IF($A986="","",SUMIFS(Ventas!$F$6:$F$3005,Ventas!$A$6:$A$3005,$A986,Ventas!$J$6:$J$3005,"Efectivo"))</f>
        <v/>
      </c>
      <c r="C986" s="15" t="str">
        <f>IF($A986="","",SUMIFS(Ventas!$F$6:$F$3005,Ventas!$A$6:$A$3005,$A986,Ventas!$J$6:$J$3005,"&lt;&gt;Efectivo"))</f>
        <v/>
      </c>
      <c r="D986" s="15" t="str">
        <f t="shared" si="45"/>
        <v/>
      </c>
      <c r="E986" s="12"/>
      <c r="F986" s="15" t="str">
        <f>IF($A986="","",SUMIFS(Compras!$E$6:$E$1005,Compras!$A$6:$A$1005,$A986,Compras!$F$6:$F$1005,"Efectivo")+SUMIFS('Gastos Fijos'!$D$6:$D$1005,'Gastos Fijos'!$A$6:$A$1005,$A986,'Gastos Fijos'!$E$6:$E$1005,"Efectivo"))</f>
        <v/>
      </c>
      <c r="G986" s="15" t="str">
        <f t="shared" si="46"/>
        <v/>
      </c>
      <c r="H986" s="12"/>
      <c r="I986" s="8" t="str">
        <f t="shared" si="47"/>
        <v/>
      </c>
    </row>
    <row r="987" spans="1:9" x14ac:dyDescent="0.25">
      <c r="A987" s="16"/>
      <c r="B987" s="15" t="str">
        <f>IF($A987="","",SUMIFS(Ventas!$F$6:$F$3005,Ventas!$A$6:$A$3005,$A987,Ventas!$J$6:$J$3005,"Efectivo"))</f>
        <v/>
      </c>
      <c r="C987" s="15" t="str">
        <f>IF($A987="","",SUMIFS(Ventas!$F$6:$F$3005,Ventas!$A$6:$A$3005,$A987,Ventas!$J$6:$J$3005,"&lt;&gt;Efectivo"))</f>
        <v/>
      </c>
      <c r="D987" s="15" t="str">
        <f t="shared" si="45"/>
        <v/>
      </c>
      <c r="E987" s="12"/>
      <c r="F987" s="15" t="str">
        <f>IF($A987="","",SUMIFS(Compras!$E$6:$E$1005,Compras!$A$6:$A$1005,$A987,Compras!$F$6:$F$1005,"Efectivo")+SUMIFS('Gastos Fijos'!$D$6:$D$1005,'Gastos Fijos'!$A$6:$A$1005,$A987,'Gastos Fijos'!$E$6:$E$1005,"Efectivo"))</f>
        <v/>
      </c>
      <c r="G987" s="15" t="str">
        <f t="shared" si="46"/>
        <v/>
      </c>
      <c r="H987" s="12"/>
      <c r="I987" s="8" t="str">
        <f t="shared" si="47"/>
        <v/>
      </c>
    </row>
    <row r="988" spans="1:9" x14ac:dyDescent="0.25">
      <c r="A988" s="16"/>
      <c r="B988" s="15" t="str">
        <f>IF($A988="","",SUMIFS(Ventas!$F$6:$F$3005,Ventas!$A$6:$A$3005,$A988,Ventas!$J$6:$J$3005,"Efectivo"))</f>
        <v/>
      </c>
      <c r="C988" s="15" t="str">
        <f>IF($A988="","",SUMIFS(Ventas!$F$6:$F$3005,Ventas!$A$6:$A$3005,$A988,Ventas!$J$6:$J$3005,"&lt;&gt;Efectivo"))</f>
        <v/>
      </c>
      <c r="D988" s="15" t="str">
        <f t="shared" si="45"/>
        <v/>
      </c>
      <c r="E988" s="12"/>
      <c r="F988" s="15" t="str">
        <f>IF($A988="","",SUMIFS(Compras!$E$6:$E$1005,Compras!$A$6:$A$1005,$A988,Compras!$F$6:$F$1005,"Efectivo")+SUMIFS('Gastos Fijos'!$D$6:$D$1005,'Gastos Fijos'!$A$6:$A$1005,$A988,'Gastos Fijos'!$E$6:$E$1005,"Efectivo"))</f>
        <v/>
      </c>
      <c r="G988" s="15" t="str">
        <f t="shared" si="46"/>
        <v/>
      </c>
      <c r="H988" s="12"/>
      <c r="I988" s="8" t="str">
        <f t="shared" si="47"/>
        <v/>
      </c>
    </row>
    <row r="989" spans="1:9" x14ac:dyDescent="0.25">
      <c r="A989" s="16"/>
      <c r="B989" s="15" t="str">
        <f>IF($A989="","",SUMIFS(Ventas!$F$6:$F$3005,Ventas!$A$6:$A$3005,$A989,Ventas!$J$6:$J$3005,"Efectivo"))</f>
        <v/>
      </c>
      <c r="C989" s="15" t="str">
        <f>IF($A989="","",SUMIFS(Ventas!$F$6:$F$3005,Ventas!$A$6:$A$3005,$A989,Ventas!$J$6:$J$3005,"&lt;&gt;Efectivo"))</f>
        <v/>
      </c>
      <c r="D989" s="15" t="str">
        <f t="shared" si="45"/>
        <v/>
      </c>
      <c r="E989" s="12"/>
      <c r="F989" s="15" t="str">
        <f>IF($A989="","",SUMIFS(Compras!$E$6:$E$1005,Compras!$A$6:$A$1005,$A989,Compras!$F$6:$F$1005,"Efectivo")+SUMIFS('Gastos Fijos'!$D$6:$D$1005,'Gastos Fijos'!$A$6:$A$1005,$A989,'Gastos Fijos'!$E$6:$E$1005,"Efectivo"))</f>
        <v/>
      </c>
      <c r="G989" s="15" t="str">
        <f t="shared" si="46"/>
        <v/>
      </c>
      <c r="H989" s="12"/>
      <c r="I989" s="8" t="str">
        <f t="shared" si="47"/>
        <v/>
      </c>
    </row>
    <row r="990" spans="1:9" x14ac:dyDescent="0.25">
      <c r="A990" s="16"/>
      <c r="B990" s="15" t="str">
        <f>IF($A990="","",SUMIFS(Ventas!$F$6:$F$3005,Ventas!$A$6:$A$3005,$A990,Ventas!$J$6:$J$3005,"Efectivo"))</f>
        <v/>
      </c>
      <c r="C990" s="15" t="str">
        <f>IF($A990="","",SUMIFS(Ventas!$F$6:$F$3005,Ventas!$A$6:$A$3005,$A990,Ventas!$J$6:$J$3005,"&lt;&gt;Efectivo"))</f>
        <v/>
      </c>
      <c r="D990" s="15" t="str">
        <f t="shared" si="45"/>
        <v/>
      </c>
      <c r="E990" s="12"/>
      <c r="F990" s="15" t="str">
        <f>IF($A990="","",SUMIFS(Compras!$E$6:$E$1005,Compras!$A$6:$A$1005,$A990,Compras!$F$6:$F$1005,"Efectivo")+SUMIFS('Gastos Fijos'!$D$6:$D$1005,'Gastos Fijos'!$A$6:$A$1005,$A990,'Gastos Fijos'!$E$6:$E$1005,"Efectivo"))</f>
        <v/>
      </c>
      <c r="G990" s="15" t="str">
        <f t="shared" si="46"/>
        <v/>
      </c>
      <c r="H990" s="12"/>
      <c r="I990" s="8" t="str">
        <f t="shared" si="47"/>
        <v/>
      </c>
    </row>
    <row r="991" spans="1:9" x14ac:dyDescent="0.25">
      <c r="A991" s="16"/>
      <c r="B991" s="15" t="str">
        <f>IF($A991="","",SUMIFS(Ventas!$F$6:$F$3005,Ventas!$A$6:$A$3005,$A991,Ventas!$J$6:$J$3005,"Efectivo"))</f>
        <v/>
      </c>
      <c r="C991" s="15" t="str">
        <f>IF($A991="","",SUMIFS(Ventas!$F$6:$F$3005,Ventas!$A$6:$A$3005,$A991,Ventas!$J$6:$J$3005,"&lt;&gt;Efectivo"))</f>
        <v/>
      </c>
      <c r="D991" s="15" t="str">
        <f t="shared" si="45"/>
        <v/>
      </c>
      <c r="E991" s="12"/>
      <c r="F991" s="15" t="str">
        <f>IF($A991="","",SUMIFS(Compras!$E$6:$E$1005,Compras!$A$6:$A$1005,$A991,Compras!$F$6:$F$1005,"Efectivo")+SUMIFS('Gastos Fijos'!$D$6:$D$1005,'Gastos Fijos'!$A$6:$A$1005,$A991,'Gastos Fijos'!$E$6:$E$1005,"Efectivo"))</f>
        <v/>
      </c>
      <c r="G991" s="15" t="str">
        <f t="shared" si="46"/>
        <v/>
      </c>
      <c r="H991" s="12"/>
      <c r="I991" s="8" t="str">
        <f t="shared" si="47"/>
        <v/>
      </c>
    </row>
    <row r="992" spans="1:9" x14ac:dyDescent="0.25">
      <c r="A992" s="16"/>
      <c r="B992" s="15" t="str">
        <f>IF($A992="","",SUMIFS(Ventas!$F$6:$F$3005,Ventas!$A$6:$A$3005,$A992,Ventas!$J$6:$J$3005,"Efectivo"))</f>
        <v/>
      </c>
      <c r="C992" s="15" t="str">
        <f>IF($A992="","",SUMIFS(Ventas!$F$6:$F$3005,Ventas!$A$6:$A$3005,$A992,Ventas!$J$6:$J$3005,"&lt;&gt;Efectivo"))</f>
        <v/>
      </c>
      <c r="D992" s="15" t="str">
        <f t="shared" si="45"/>
        <v/>
      </c>
      <c r="E992" s="12"/>
      <c r="F992" s="15" t="str">
        <f>IF($A992="","",SUMIFS(Compras!$E$6:$E$1005,Compras!$A$6:$A$1005,$A992,Compras!$F$6:$F$1005,"Efectivo")+SUMIFS('Gastos Fijos'!$D$6:$D$1005,'Gastos Fijos'!$A$6:$A$1005,$A992,'Gastos Fijos'!$E$6:$E$1005,"Efectivo"))</f>
        <v/>
      </c>
      <c r="G992" s="15" t="str">
        <f t="shared" si="46"/>
        <v/>
      </c>
      <c r="H992" s="12"/>
      <c r="I992" s="8" t="str">
        <f t="shared" si="47"/>
        <v/>
      </c>
    </row>
    <row r="993" spans="1:9" x14ac:dyDescent="0.25">
      <c r="A993" s="16"/>
      <c r="B993" s="15" t="str">
        <f>IF($A993="","",SUMIFS(Ventas!$F$6:$F$3005,Ventas!$A$6:$A$3005,$A993,Ventas!$J$6:$J$3005,"Efectivo"))</f>
        <v/>
      </c>
      <c r="C993" s="15" t="str">
        <f>IF($A993="","",SUMIFS(Ventas!$F$6:$F$3005,Ventas!$A$6:$A$3005,$A993,Ventas!$J$6:$J$3005,"&lt;&gt;Efectivo"))</f>
        <v/>
      </c>
      <c r="D993" s="15" t="str">
        <f t="shared" si="45"/>
        <v/>
      </c>
      <c r="E993" s="12"/>
      <c r="F993" s="15" t="str">
        <f>IF($A993="","",SUMIFS(Compras!$E$6:$E$1005,Compras!$A$6:$A$1005,$A993,Compras!$F$6:$F$1005,"Efectivo")+SUMIFS('Gastos Fijos'!$D$6:$D$1005,'Gastos Fijos'!$A$6:$A$1005,$A993,'Gastos Fijos'!$E$6:$E$1005,"Efectivo"))</f>
        <v/>
      </c>
      <c r="G993" s="15" t="str">
        <f t="shared" si="46"/>
        <v/>
      </c>
      <c r="H993" s="12"/>
      <c r="I993" s="8" t="str">
        <f t="shared" si="47"/>
        <v/>
      </c>
    </row>
    <row r="994" spans="1:9" x14ac:dyDescent="0.25">
      <c r="A994" s="16"/>
      <c r="B994" s="15" t="str">
        <f>IF($A994="","",SUMIFS(Ventas!$F$6:$F$3005,Ventas!$A$6:$A$3005,$A994,Ventas!$J$6:$J$3005,"Efectivo"))</f>
        <v/>
      </c>
      <c r="C994" s="15" t="str">
        <f>IF($A994="","",SUMIFS(Ventas!$F$6:$F$3005,Ventas!$A$6:$A$3005,$A994,Ventas!$J$6:$J$3005,"&lt;&gt;Efectivo"))</f>
        <v/>
      </c>
      <c r="D994" s="15" t="str">
        <f t="shared" si="45"/>
        <v/>
      </c>
      <c r="E994" s="12"/>
      <c r="F994" s="15" t="str">
        <f>IF($A994="","",SUMIFS(Compras!$E$6:$E$1005,Compras!$A$6:$A$1005,$A994,Compras!$F$6:$F$1005,"Efectivo")+SUMIFS('Gastos Fijos'!$D$6:$D$1005,'Gastos Fijos'!$A$6:$A$1005,$A994,'Gastos Fijos'!$E$6:$E$1005,"Efectivo"))</f>
        <v/>
      </c>
      <c r="G994" s="15" t="str">
        <f t="shared" si="46"/>
        <v/>
      </c>
      <c r="H994" s="12"/>
      <c r="I994" s="8" t="str">
        <f t="shared" si="47"/>
        <v/>
      </c>
    </row>
    <row r="995" spans="1:9" x14ac:dyDescent="0.25">
      <c r="A995" s="16"/>
      <c r="B995" s="15" t="str">
        <f>IF($A995="","",SUMIFS(Ventas!$F$6:$F$3005,Ventas!$A$6:$A$3005,$A995,Ventas!$J$6:$J$3005,"Efectivo"))</f>
        <v/>
      </c>
      <c r="C995" s="15" t="str">
        <f>IF($A995="","",SUMIFS(Ventas!$F$6:$F$3005,Ventas!$A$6:$A$3005,$A995,Ventas!$J$6:$J$3005,"&lt;&gt;Efectivo"))</f>
        <v/>
      </c>
      <c r="D995" s="15" t="str">
        <f t="shared" si="45"/>
        <v/>
      </c>
      <c r="E995" s="12"/>
      <c r="F995" s="15" t="str">
        <f>IF($A995="","",SUMIFS(Compras!$E$6:$E$1005,Compras!$A$6:$A$1005,$A995,Compras!$F$6:$F$1005,"Efectivo")+SUMIFS('Gastos Fijos'!$D$6:$D$1005,'Gastos Fijos'!$A$6:$A$1005,$A995,'Gastos Fijos'!$E$6:$E$1005,"Efectivo"))</f>
        <v/>
      </c>
      <c r="G995" s="15" t="str">
        <f t="shared" si="46"/>
        <v/>
      </c>
      <c r="H995" s="12"/>
      <c r="I995" s="8" t="str">
        <f t="shared" si="47"/>
        <v/>
      </c>
    </row>
    <row r="996" spans="1:9" x14ac:dyDescent="0.25">
      <c r="A996" s="16"/>
      <c r="B996" s="15" t="str">
        <f>IF($A996="","",SUMIFS(Ventas!$F$6:$F$3005,Ventas!$A$6:$A$3005,$A996,Ventas!$J$6:$J$3005,"Efectivo"))</f>
        <v/>
      </c>
      <c r="C996" s="15" t="str">
        <f>IF($A996="","",SUMIFS(Ventas!$F$6:$F$3005,Ventas!$A$6:$A$3005,$A996,Ventas!$J$6:$J$3005,"&lt;&gt;Efectivo"))</f>
        <v/>
      </c>
      <c r="D996" s="15" t="str">
        <f t="shared" si="45"/>
        <v/>
      </c>
      <c r="E996" s="12"/>
      <c r="F996" s="15" t="str">
        <f>IF($A996="","",SUMIFS(Compras!$E$6:$E$1005,Compras!$A$6:$A$1005,$A996,Compras!$F$6:$F$1005,"Efectivo")+SUMIFS('Gastos Fijos'!$D$6:$D$1005,'Gastos Fijos'!$A$6:$A$1005,$A996,'Gastos Fijos'!$E$6:$E$1005,"Efectivo"))</f>
        <v/>
      </c>
      <c r="G996" s="15" t="str">
        <f t="shared" si="46"/>
        <v/>
      </c>
      <c r="H996" s="12"/>
      <c r="I996" s="8" t="str">
        <f t="shared" si="47"/>
        <v/>
      </c>
    </row>
    <row r="997" spans="1:9" x14ac:dyDescent="0.25">
      <c r="A997" s="16"/>
      <c r="B997" s="15" t="str">
        <f>IF($A997="","",SUMIFS(Ventas!$F$6:$F$3005,Ventas!$A$6:$A$3005,$A997,Ventas!$J$6:$J$3005,"Efectivo"))</f>
        <v/>
      </c>
      <c r="C997" s="15" t="str">
        <f>IF($A997="","",SUMIFS(Ventas!$F$6:$F$3005,Ventas!$A$6:$A$3005,$A997,Ventas!$J$6:$J$3005,"&lt;&gt;Efectivo"))</f>
        <v/>
      </c>
      <c r="D997" s="15" t="str">
        <f t="shared" si="45"/>
        <v/>
      </c>
      <c r="E997" s="12"/>
      <c r="F997" s="15" t="str">
        <f>IF($A997="","",SUMIFS(Compras!$E$6:$E$1005,Compras!$A$6:$A$1005,$A997,Compras!$F$6:$F$1005,"Efectivo")+SUMIFS('Gastos Fijos'!$D$6:$D$1005,'Gastos Fijos'!$A$6:$A$1005,$A997,'Gastos Fijos'!$E$6:$E$1005,"Efectivo"))</f>
        <v/>
      </c>
      <c r="G997" s="15" t="str">
        <f t="shared" si="46"/>
        <v/>
      </c>
      <c r="H997" s="12"/>
      <c r="I997" s="8" t="str">
        <f t="shared" si="47"/>
        <v/>
      </c>
    </row>
    <row r="998" spans="1:9" x14ac:dyDescent="0.25">
      <c r="A998" s="16"/>
      <c r="B998" s="15" t="str">
        <f>IF($A998="","",SUMIFS(Ventas!$F$6:$F$3005,Ventas!$A$6:$A$3005,$A998,Ventas!$J$6:$J$3005,"Efectivo"))</f>
        <v/>
      </c>
      <c r="C998" s="15" t="str">
        <f>IF($A998="","",SUMIFS(Ventas!$F$6:$F$3005,Ventas!$A$6:$A$3005,$A998,Ventas!$J$6:$J$3005,"&lt;&gt;Efectivo"))</f>
        <v/>
      </c>
      <c r="D998" s="15" t="str">
        <f t="shared" si="45"/>
        <v/>
      </c>
      <c r="E998" s="12"/>
      <c r="F998" s="15" t="str">
        <f>IF($A998="","",SUMIFS(Compras!$E$6:$E$1005,Compras!$A$6:$A$1005,$A998,Compras!$F$6:$F$1005,"Efectivo")+SUMIFS('Gastos Fijos'!$D$6:$D$1005,'Gastos Fijos'!$A$6:$A$1005,$A998,'Gastos Fijos'!$E$6:$E$1005,"Efectivo"))</f>
        <v/>
      </c>
      <c r="G998" s="15" t="str">
        <f t="shared" si="46"/>
        <v/>
      </c>
      <c r="H998" s="12"/>
      <c r="I998" s="8" t="str">
        <f t="shared" si="47"/>
        <v/>
      </c>
    </row>
    <row r="999" spans="1:9" x14ac:dyDescent="0.25">
      <c r="A999" s="16"/>
      <c r="B999" s="15" t="str">
        <f>IF($A999="","",SUMIFS(Ventas!$F$6:$F$3005,Ventas!$A$6:$A$3005,$A999,Ventas!$J$6:$J$3005,"Efectivo"))</f>
        <v/>
      </c>
      <c r="C999" s="15" t="str">
        <f>IF($A999="","",SUMIFS(Ventas!$F$6:$F$3005,Ventas!$A$6:$A$3005,$A999,Ventas!$J$6:$J$3005,"&lt;&gt;Efectivo"))</f>
        <v/>
      </c>
      <c r="D999" s="15" t="str">
        <f t="shared" si="45"/>
        <v/>
      </c>
      <c r="E999" s="12"/>
      <c r="F999" s="15" t="str">
        <f>IF($A999="","",SUMIFS(Compras!$E$6:$E$1005,Compras!$A$6:$A$1005,$A999,Compras!$F$6:$F$1005,"Efectivo")+SUMIFS('Gastos Fijos'!$D$6:$D$1005,'Gastos Fijos'!$A$6:$A$1005,$A999,'Gastos Fijos'!$E$6:$E$1005,"Efectivo"))</f>
        <v/>
      </c>
      <c r="G999" s="15" t="str">
        <f t="shared" si="46"/>
        <v/>
      </c>
      <c r="H999" s="12"/>
      <c r="I999" s="8" t="str">
        <f t="shared" si="47"/>
        <v/>
      </c>
    </row>
    <row r="1000" spans="1:9" x14ac:dyDescent="0.25">
      <c r="A1000" s="16"/>
      <c r="B1000" s="15" t="str">
        <f>IF($A1000="","",SUMIFS(Ventas!$F$6:$F$3005,Ventas!$A$6:$A$3005,$A1000,Ventas!$J$6:$J$3005,"Efectivo"))</f>
        <v/>
      </c>
      <c r="C1000" s="15" t="str">
        <f>IF($A1000="","",SUMIFS(Ventas!$F$6:$F$3005,Ventas!$A$6:$A$3005,$A1000,Ventas!$J$6:$J$3005,"&lt;&gt;Efectivo"))</f>
        <v/>
      </c>
      <c r="D1000" s="15" t="str">
        <f t="shared" si="45"/>
        <v/>
      </c>
      <c r="E1000" s="12"/>
      <c r="F1000" s="15" t="str">
        <f>IF($A1000="","",SUMIFS(Compras!$E$6:$E$1005,Compras!$A$6:$A$1005,$A1000,Compras!$F$6:$F$1005,"Efectivo")+SUMIFS('Gastos Fijos'!$D$6:$D$1005,'Gastos Fijos'!$A$6:$A$1005,$A1000,'Gastos Fijos'!$E$6:$E$1005,"Efectivo"))</f>
        <v/>
      </c>
      <c r="G1000" s="15" t="str">
        <f t="shared" si="46"/>
        <v/>
      </c>
      <c r="H1000" s="12"/>
      <c r="I1000" s="8" t="str">
        <f t="shared" si="47"/>
        <v/>
      </c>
    </row>
    <row r="1001" spans="1:9" x14ac:dyDescent="0.25">
      <c r="A1001" s="16"/>
      <c r="B1001" s="15" t="str">
        <f>IF($A1001="","",SUMIFS(Ventas!$F$6:$F$3005,Ventas!$A$6:$A$3005,$A1001,Ventas!$J$6:$J$3005,"Efectivo"))</f>
        <v/>
      </c>
      <c r="C1001" s="15" t="str">
        <f>IF($A1001="","",SUMIFS(Ventas!$F$6:$F$3005,Ventas!$A$6:$A$3005,$A1001,Ventas!$J$6:$J$3005,"&lt;&gt;Efectivo"))</f>
        <v/>
      </c>
      <c r="D1001" s="15" t="str">
        <f t="shared" si="45"/>
        <v/>
      </c>
      <c r="E1001" s="12"/>
      <c r="F1001" s="15" t="str">
        <f>IF($A1001="","",SUMIFS(Compras!$E$6:$E$1005,Compras!$A$6:$A$1005,$A1001,Compras!$F$6:$F$1005,"Efectivo")+SUMIFS('Gastos Fijos'!$D$6:$D$1005,'Gastos Fijos'!$A$6:$A$1005,$A1001,'Gastos Fijos'!$E$6:$E$1005,"Efectivo"))</f>
        <v/>
      </c>
      <c r="G1001" s="15" t="str">
        <f t="shared" si="46"/>
        <v/>
      </c>
      <c r="H1001" s="12"/>
      <c r="I1001" s="8" t="str">
        <f t="shared" si="47"/>
        <v/>
      </c>
    </row>
    <row r="1002" spans="1:9" x14ac:dyDescent="0.25">
      <c r="A1002" s="16"/>
      <c r="B1002" s="15" t="str">
        <f>IF($A1002="","",SUMIFS(Ventas!$F$6:$F$3005,Ventas!$A$6:$A$3005,$A1002,Ventas!$J$6:$J$3005,"Efectivo"))</f>
        <v/>
      </c>
      <c r="C1002" s="15" t="str">
        <f>IF($A1002="","",SUMIFS(Ventas!$F$6:$F$3005,Ventas!$A$6:$A$3005,$A1002,Ventas!$J$6:$J$3005,"&lt;&gt;Efectivo"))</f>
        <v/>
      </c>
      <c r="D1002" s="15" t="str">
        <f t="shared" si="45"/>
        <v/>
      </c>
      <c r="E1002" s="12"/>
      <c r="F1002" s="15" t="str">
        <f>IF($A1002="","",SUMIFS(Compras!$E$6:$E$1005,Compras!$A$6:$A$1005,$A1002,Compras!$F$6:$F$1005,"Efectivo")+SUMIFS('Gastos Fijos'!$D$6:$D$1005,'Gastos Fijos'!$A$6:$A$1005,$A1002,'Gastos Fijos'!$E$6:$E$1005,"Efectivo"))</f>
        <v/>
      </c>
      <c r="G1002" s="15" t="str">
        <f t="shared" si="46"/>
        <v/>
      </c>
      <c r="H1002" s="12"/>
      <c r="I1002" s="8" t="str">
        <f t="shared" si="47"/>
        <v/>
      </c>
    </row>
    <row r="1003" spans="1:9" x14ac:dyDescent="0.25">
      <c r="A1003" s="16"/>
      <c r="B1003" s="15" t="str">
        <f>IF($A1003="","",SUMIFS(Ventas!$F$6:$F$3005,Ventas!$A$6:$A$3005,$A1003,Ventas!$J$6:$J$3005,"Efectivo"))</f>
        <v/>
      </c>
      <c r="C1003" s="15" t="str">
        <f>IF($A1003="","",SUMIFS(Ventas!$F$6:$F$3005,Ventas!$A$6:$A$3005,$A1003,Ventas!$J$6:$J$3005,"&lt;&gt;Efectivo"))</f>
        <v/>
      </c>
      <c r="D1003" s="15" t="str">
        <f t="shared" si="45"/>
        <v/>
      </c>
      <c r="E1003" s="12"/>
      <c r="F1003" s="15" t="str">
        <f>IF($A1003="","",SUMIFS(Compras!$E$6:$E$1005,Compras!$A$6:$A$1005,$A1003,Compras!$F$6:$F$1005,"Efectivo")+SUMIFS('Gastos Fijos'!$D$6:$D$1005,'Gastos Fijos'!$A$6:$A$1005,$A1003,'Gastos Fijos'!$E$6:$E$1005,"Efectivo"))</f>
        <v/>
      </c>
      <c r="G1003" s="15" t="str">
        <f t="shared" si="46"/>
        <v/>
      </c>
      <c r="H1003" s="12"/>
      <c r="I1003" s="8" t="str">
        <f t="shared" si="47"/>
        <v/>
      </c>
    </row>
    <row r="1004" spans="1:9" x14ac:dyDescent="0.25">
      <c r="A1004" s="16"/>
      <c r="B1004" s="15" t="str">
        <f>IF($A1004="","",SUMIFS(Ventas!$F$6:$F$3005,Ventas!$A$6:$A$3005,$A1004,Ventas!$J$6:$J$3005,"Efectivo"))</f>
        <v/>
      </c>
      <c r="C1004" s="15" t="str">
        <f>IF($A1004="","",SUMIFS(Ventas!$F$6:$F$3005,Ventas!$A$6:$A$3005,$A1004,Ventas!$J$6:$J$3005,"&lt;&gt;Efectivo"))</f>
        <v/>
      </c>
      <c r="D1004" s="15" t="str">
        <f t="shared" si="45"/>
        <v/>
      </c>
      <c r="E1004" s="12"/>
      <c r="F1004" s="15" t="str">
        <f>IF($A1004="","",SUMIFS(Compras!$E$6:$E$1005,Compras!$A$6:$A$1005,$A1004,Compras!$F$6:$F$1005,"Efectivo")+SUMIFS('Gastos Fijos'!$D$6:$D$1005,'Gastos Fijos'!$A$6:$A$1005,$A1004,'Gastos Fijos'!$E$6:$E$1005,"Efectivo"))</f>
        <v/>
      </c>
      <c r="G1004" s="15" t="str">
        <f t="shared" si="46"/>
        <v/>
      </c>
      <c r="H1004" s="12"/>
      <c r="I1004" s="8" t="str">
        <f t="shared" si="47"/>
        <v/>
      </c>
    </row>
    <row r="1005" spans="1:9" x14ac:dyDescent="0.25">
      <c r="A1005" s="16"/>
      <c r="B1005" s="15" t="str">
        <f>IF($A1005="","",SUMIFS(Ventas!$F$6:$F$3005,Ventas!$A$6:$A$3005,$A1005,Ventas!$J$6:$J$3005,"Efectivo"))</f>
        <v/>
      </c>
      <c r="C1005" s="15" t="str">
        <f>IF($A1005="","",SUMIFS(Ventas!$F$6:$F$3005,Ventas!$A$6:$A$3005,$A1005,Ventas!$J$6:$J$3005,"&lt;&gt;Efectivo"))</f>
        <v/>
      </c>
      <c r="D1005" s="15" t="str">
        <f t="shared" si="45"/>
        <v/>
      </c>
      <c r="E1005" s="12"/>
      <c r="F1005" s="15" t="str">
        <f>IF($A1005="","",SUMIFS(Compras!$E$6:$E$1005,Compras!$A$6:$A$1005,$A1005,Compras!$F$6:$F$1005,"Efectivo")+SUMIFS('Gastos Fijos'!$D$6:$D$1005,'Gastos Fijos'!$A$6:$A$1005,$A1005,'Gastos Fijos'!$E$6:$E$1005,"Efectivo"))</f>
        <v/>
      </c>
      <c r="G1005" s="15" t="str">
        <f t="shared" si="46"/>
        <v/>
      </c>
      <c r="H1005" s="12"/>
      <c r="I1005" s="8" t="str">
        <f t="shared" si="47"/>
        <v/>
      </c>
    </row>
    <row r="1006" spans="1:9" x14ac:dyDescent="0.25">
      <c r="A1006" s="16"/>
      <c r="B1006" s="15" t="str">
        <f>IF($A1006="","",SUMIFS(Ventas!$F$6:$F$3005,Ventas!$A$6:$A$3005,$A1006,Ventas!$J$6:$J$3005,"Efectivo"))</f>
        <v/>
      </c>
      <c r="C1006" s="15" t="str">
        <f>IF($A1006="","",SUMIFS(Ventas!$F$6:$F$3005,Ventas!$A$6:$A$3005,$A1006,Ventas!$J$6:$J$3005,"&lt;&gt;Efectivo"))</f>
        <v/>
      </c>
      <c r="D1006" s="15" t="str">
        <f t="shared" si="45"/>
        <v/>
      </c>
      <c r="E1006" s="12"/>
      <c r="F1006" s="15" t="str">
        <f>IF($A1006="","",SUMIFS(Compras!$E$6:$E$1005,Compras!$A$6:$A$1005,$A1006,Compras!$F$6:$F$1005,"Efectivo")+SUMIFS('Gastos Fijos'!$D$6:$D$1005,'Gastos Fijos'!$A$6:$A$1005,$A1006,'Gastos Fijos'!$E$6:$E$1005,"Efectivo"))</f>
        <v/>
      </c>
      <c r="G1006" s="15" t="str">
        <f t="shared" si="46"/>
        <v/>
      </c>
      <c r="H1006" s="12"/>
      <c r="I1006" s="8" t="str">
        <f t="shared" si="47"/>
        <v/>
      </c>
    </row>
    <row r="1007" spans="1:9" x14ac:dyDescent="0.25">
      <c r="A1007" s="16"/>
      <c r="B1007" s="15" t="str">
        <f>IF($A1007="","",SUMIFS(Ventas!$F$6:$F$3005,Ventas!$A$6:$A$3005,$A1007,Ventas!$J$6:$J$3005,"Efectivo"))</f>
        <v/>
      </c>
      <c r="C1007" s="15" t="str">
        <f>IF($A1007="","",SUMIFS(Ventas!$F$6:$F$3005,Ventas!$A$6:$A$3005,$A1007,Ventas!$J$6:$J$3005,"&lt;&gt;Efectivo"))</f>
        <v/>
      </c>
      <c r="D1007" s="15" t="str">
        <f t="shared" si="45"/>
        <v/>
      </c>
      <c r="E1007" s="12"/>
      <c r="F1007" s="15" t="str">
        <f>IF($A1007="","",SUMIFS(Compras!$E$6:$E$1005,Compras!$A$6:$A$1005,$A1007,Compras!$F$6:$F$1005,"Efectivo")+SUMIFS('Gastos Fijos'!$D$6:$D$1005,'Gastos Fijos'!$A$6:$A$1005,$A1007,'Gastos Fijos'!$E$6:$E$1005,"Efectivo"))</f>
        <v/>
      </c>
      <c r="G1007" s="15" t="str">
        <f t="shared" si="46"/>
        <v/>
      </c>
      <c r="H1007" s="12"/>
      <c r="I1007" s="8" t="str">
        <f t="shared" si="47"/>
        <v/>
      </c>
    </row>
    <row r="1008" spans="1:9" x14ac:dyDescent="0.25">
      <c r="A1008" s="16"/>
      <c r="B1008" s="15" t="str">
        <f>IF($A1008="","",SUMIFS(Ventas!$F$6:$F$3005,Ventas!$A$6:$A$3005,$A1008,Ventas!$J$6:$J$3005,"Efectivo"))</f>
        <v/>
      </c>
      <c r="C1008" s="15" t="str">
        <f>IF($A1008="","",SUMIFS(Ventas!$F$6:$F$3005,Ventas!$A$6:$A$3005,$A1008,Ventas!$J$6:$J$3005,"&lt;&gt;Efectivo"))</f>
        <v/>
      </c>
      <c r="D1008" s="15" t="str">
        <f t="shared" si="45"/>
        <v/>
      </c>
      <c r="E1008" s="12"/>
      <c r="F1008" s="15" t="str">
        <f>IF($A1008="","",SUMIFS(Compras!$E$6:$E$1005,Compras!$A$6:$A$1005,$A1008,Compras!$F$6:$F$1005,"Efectivo")+SUMIFS('Gastos Fijos'!$D$6:$D$1005,'Gastos Fijos'!$A$6:$A$1005,$A1008,'Gastos Fijos'!$E$6:$E$1005,"Efectivo"))</f>
        <v/>
      </c>
      <c r="G1008" s="15" t="str">
        <f t="shared" si="46"/>
        <v/>
      </c>
      <c r="H1008" s="12"/>
      <c r="I1008" s="8" t="str">
        <f t="shared" si="47"/>
        <v/>
      </c>
    </row>
    <row r="1009" spans="1:9" x14ac:dyDescent="0.25">
      <c r="A1009" s="16"/>
      <c r="B1009" s="15" t="str">
        <f>IF($A1009="","",SUMIFS(Ventas!$F$6:$F$3005,Ventas!$A$6:$A$3005,$A1009,Ventas!$J$6:$J$3005,"Efectivo"))</f>
        <v/>
      </c>
      <c r="C1009" s="15" t="str">
        <f>IF($A1009="","",SUMIFS(Ventas!$F$6:$F$3005,Ventas!$A$6:$A$3005,$A1009,Ventas!$J$6:$J$3005,"&lt;&gt;Efectivo"))</f>
        <v/>
      </c>
      <c r="D1009" s="15" t="str">
        <f t="shared" si="45"/>
        <v/>
      </c>
      <c r="E1009" s="12"/>
      <c r="F1009" s="15" t="str">
        <f>IF($A1009="","",SUMIFS(Compras!$E$6:$E$1005,Compras!$A$6:$A$1005,$A1009,Compras!$F$6:$F$1005,"Efectivo")+SUMIFS('Gastos Fijos'!$D$6:$D$1005,'Gastos Fijos'!$A$6:$A$1005,$A1009,'Gastos Fijos'!$E$6:$E$1005,"Efectivo"))</f>
        <v/>
      </c>
      <c r="G1009" s="15" t="str">
        <f t="shared" si="46"/>
        <v/>
      </c>
      <c r="H1009" s="12"/>
      <c r="I1009" s="8" t="str">
        <f t="shared" si="47"/>
        <v/>
      </c>
    </row>
    <row r="1010" spans="1:9" x14ac:dyDescent="0.25">
      <c r="A1010" s="16"/>
      <c r="B1010" s="15" t="str">
        <f>IF($A1010="","",SUMIFS(Ventas!$F$6:$F$3005,Ventas!$A$6:$A$3005,$A1010,Ventas!$J$6:$J$3005,"Efectivo"))</f>
        <v/>
      </c>
      <c r="C1010" s="15" t="str">
        <f>IF($A1010="","",SUMIFS(Ventas!$F$6:$F$3005,Ventas!$A$6:$A$3005,$A1010,Ventas!$J$6:$J$3005,"&lt;&gt;Efectivo"))</f>
        <v/>
      </c>
      <c r="D1010" s="15" t="str">
        <f t="shared" si="45"/>
        <v/>
      </c>
      <c r="E1010" s="12"/>
      <c r="F1010" s="15" t="str">
        <f>IF($A1010="","",SUMIFS(Compras!$E$6:$E$1005,Compras!$A$6:$A$1005,$A1010,Compras!$F$6:$F$1005,"Efectivo")+SUMIFS('Gastos Fijos'!$D$6:$D$1005,'Gastos Fijos'!$A$6:$A$1005,$A1010,'Gastos Fijos'!$E$6:$E$1005,"Efectivo"))</f>
        <v/>
      </c>
      <c r="G1010" s="15" t="str">
        <f t="shared" si="46"/>
        <v/>
      </c>
      <c r="H1010" s="12"/>
      <c r="I1010" s="8" t="str">
        <f t="shared" si="47"/>
        <v/>
      </c>
    </row>
    <row r="1011" spans="1:9" x14ac:dyDescent="0.25">
      <c r="A1011" s="16"/>
      <c r="B1011" s="15" t="str">
        <f>IF($A1011="","",SUMIFS(Ventas!$F$6:$F$3005,Ventas!$A$6:$A$3005,$A1011,Ventas!$J$6:$J$3005,"Efectivo"))</f>
        <v/>
      </c>
      <c r="C1011" s="15" t="str">
        <f>IF($A1011="","",SUMIFS(Ventas!$F$6:$F$3005,Ventas!$A$6:$A$3005,$A1011,Ventas!$J$6:$J$3005,"&lt;&gt;Efectivo"))</f>
        <v/>
      </c>
      <c r="D1011" s="15" t="str">
        <f t="shared" si="45"/>
        <v/>
      </c>
      <c r="E1011" s="12"/>
      <c r="F1011" s="15" t="str">
        <f>IF($A1011="","",SUMIFS(Compras!$E$6:$E$1005,Compras!$A$6:$A$1005,$A1011,Compras!$F$6:$F$1005,"Efectivo")+SUMIFS('Gastos Fijos'!$D$6:$D$1005,'Gastos Fijos'!$A$6:$A$1005,$A1011,'Gastos Fijos'!$E$6:$E$1005,"Efectivo"))</f>
        <v/>
      </c>
      <c r="G1011" s="15" t="str">
        <f t="shared" si="46"/>
        <v/>
      </c>
      <c r="H1011" s="12"/>
      <c r="I1011" s="8" t="str">
        <f t="shared" si="47"/>
        <v/>
      </c>
    </row>
    <row r="1012" spans="1:9" x14ac:dyDescent="0.25">
      <c r="A1012" s="16"/>
      <c r="B1012" s="15" t="str">
        <f>IF($A1012="","",SUMIFS(Ventas!$F$6:$F$3005,Ventas!$A$6:$A$3005,$A1012,Ventas!$J$6:$J$3005,"Efectivo"))</f>
        <v/>
      </c>
      <c r="C1012" s="15" t="str">
        <f>IF($A1012="","",SUMIFS(Ventas!$F$6:$F$3005,Ventas!$A$6:$A$3005,$A1012,Ventas!$J$6:$J$3005,"&lt;&gt;Efectivo"))</f>
        <v/>
      </c>
      <c r="D1012" s="15" t="str">
        <f t="shared" si="45"/>
        <v/>
      </c>
      <c r="E1012" s="12"/>
      <c r="F1012" s="15" t="str">
        <f>IF($A1012="","",SUMIFS(Compras!$E$6:$E$1005,Compras!$A$6:$A$1005,$A1012,Compras!$F$6:$F$1005,"Efectivo")+SUMIFS('Gastos Fijos'!$D$6:$D$1005,'Gastos Fijos'!$A$6:$A$1005,$A1012,'Gastos Fijos'!$E$6:$E$1005,"Efectivo"))</f>
        <v/>
      </c>
      <c r="G1012" s="15" t="str">
        <f t="shared" si="46"/>
        <v/>
      </c>
      <c r="H1012" s="12"/>
      <c r="I1012" s="8" t="str">
        <f t="shared" si="47"/>
        <v/>
      </c>
    </row>
    <row r="1013" spans="1:9" x14ac:dyDescent="0.25">
      <c r="A1013" s="16"/>
      <c r="B1013" s="15" t="str">
        <f>IF($A1013="","",SUMIFS(Ventas!$F$6:$F$3005,Ventas!$A$6:$A$3005,$A1013,Ventas!$J$6:$J$3005,"Efectivo"))</f>
        <v/>
      </c>
      <c r="C1013" s="15" t="str">
        <f>IF($A1013="","",SUMIFS(Ventas!$F$6:$F$3005,Ventas!$A$6:$A$3005,$A1013,Ventas!$J$6:$J$3005,"&lt;&gt;Efectivo"))</f>
        <v/>
      </c>
      <c r="D1013" s="15" t="str">
        <f t="shared" si="45"/>
        <v/>
      </c>
      <c r="E1013" s="12"/>
      <c r="F1013" s="15" t="str">
        <f>IF($A1013="","",SUMIFS(Compras!$E$6:$E$1005,Compras!$A$6:$A$1005,$A1013,Compras!$F$6:$F$1005,"Efectivo")+SUMIFS('Gastos Fijos'!$D$6:$D$1005,'Gastos Fijos'!$A$6:$A$1005,$A1013,'Gastos Fijos'!$E$6:$E$1005,"Efectivo"))</f>
        <v/>
      </c>
      <c r="G1013" s="15" t="str">
        <f t="shared" si="46"/>
        <v/>
      </c>
      <c r="H1013" s="12"/>
      <c r="I1013" s="8" t="str">
        <f t="shared" si="47"/>
        <v/>
      </c>
    </row>
    <row r="1014" spans="1:9" x14ac:dyDescent="0.25">
      <c r="A1014" s="16"/>
      <c r="B1014" s="15" t="str">
        <f>IF($A1014="","",SUMIFS(Ventas!$F$6:$F$3005,Ventas!$A$6:$A$3005,$A1014,Ventas!$J$6:$J$3005,"Efectivo"))</f>
        <v/>
      </c>
      <c r="C1014" s="15" t="str">
        <f>IF($A1014="","",SUMIFS(Ventas!$F$6:$F$3005,Ventas!$A$6:$A$3005,$A1014,Ventas!$J$6:$J$3005,"&lt;&gt;Efectivo"))</f>
        <v/>
      </c>
      <c r="D1014" s="15" t="str">
        <f t="shared" si="45"/>
        <v/>
      </c>
      <c r="E1014" s="12"/>
      <c r="F1014" s="15" t="str">
        <f>IF($A1014="","",SUMIFS(Compras!$E$6:$E$1005,Compras!$A$6:$A$1005,$A1014,Compras!$F$6:$F$1005,"Efectivo")+SUMIFS('Gastos Fijos'!$D$6:$D$1005,'Gastos Fijos'!$A$6:$A$1005,$A1014,'Gastos Fijos'!$E$6:$E$1005,"Efectivo"))</f>
        <v/>
      </c>
      <c r="G1014" s="15" t="str">
        <f t="shared" si="46"/>
        <v/>
      </c>
      <c r="H1014" s="12"/>
      <c r="I1014" s="8" t="str">
        <f t="shared" si="47"/>
        <v/>
      </c>
    </row>
    <row r="1015" spans="1:9" x14ac:dyDescent="0.25">
      <c r="A1015" s="16"/>
      <c r="B1015" s="15" t="str">
        <f>IF($A1015="","",SUMIFS(Ventas!$F$6:$F$3005,Ventas!$A$6:$A$3005,$A1015,Ventas!$J$6:$J$3005,"Efectivo"))</f>
        <v/>
      </c>
      <c r="C1015" s="15" t="str">
        <f>IF($A1015="","",SUMIFS(Ventas!$F$6:$F$3005,Ventas!$A$6:$A$3005,$A1015,Ventas!$J$6:$J$3005,"&lt;&gt;Efectivo"))</f>
        <v/>
      </c>
      <c r="D1015" s="15" t="str">
        <f t="shared" si="45"/>
        <v/>
      </c>
      <c r="E1015" s="12"/>
      <c r="F1015" s="15" t="str">
        <f>IF($A1015="","",SUMIFS(Compras!$E$6:$E$1005,Compras!$A$6:$A$1005,$A1015,Compras!$F$6:$F$1005,"Efectivo")+SUMIFS('Gastos Fijos'!$D$6:$D$1005,'Gastos Fijos'!$A$6:$A$1005,$A1015,'Gastos Fijos'!$E$6:$E$1005,"Efectivo"))</f>
        <v/>
      </c>
      <c r="G1015" s="15" t="str">
        <f t="shared" si="46"/>
        <v/>
      </c>
      <c r="H1015" s="12"/>
      <c r="I1015" s="8" t="str">
        <f t="shared" si="47"/>
        <v/>
      </c>
    </row>
    <row r="1016" spans="1:9" x14ac:dyDescent="0.25">
      <c r="A1016" s="16"/>
      <c r="B1016" s="15" t="str">
        <f>IF($A1016="","",SUMIFS(Ventas!$F$6:$F$3005,Ventas!$A$6:$A$3005,$A1016,Ventas!$J$6:$J$3005,"Efectivo"))</f>
        <v/>
      </c>
      <c r="C1016" s="15" t="str">
        <f>IF($A1016="","",SUMIFS(Ventas!$F$6:$F$3005,Ventas!$A$6:$A$3005,$A1016,Ventas!$J$6:$J$3005,"&lt;&gt;Efectivo"))</f>
        <v/>
      </c>
      <c r="D1016" s="15" t="str">
        <f t="shared" si="45"/>
        <v/>
      </c>
      <c r="E1016" s="12"/>
      <c r="F1016" s="15" t="str">
        <f>IF($A1016="","",SUMIFS(Compras!$E$6:$E$1005,Compras!$A$6:$A$1005,$A1016,Compras!$F$6:$F$1005,"Efectivo")+SUMIFS('Gastos Fijos'!$D$6:$D$1005,'Gastos Fijos'!$A$6:$A$1005,$A1016,'Gastos Fijos'!$E$6:$E$1005,"Efectivo"))</f>
        <v/>
      </c>
      <c r="G1016" s="15" t="str">
        <f t="shared" si="46"/>
        <v/>
      </c>
      <c r="H1016" s="12"/>
      <c r="I1016" s="8" t="str">
        <f t="shared" si="47"/>
        <v/>
      </c>
    </row>
    <row r="1017" spans="1:9" x14ac:dyDescent="0.25">
      <c r="A1017" s="16"/>
      <c r="B1017" s="15" t="str">
        <f>IF($A1017="","",SUMIFS(Ventas!$F$6:$F$3005,Ventas!$A$6:$A$3005,$A1017,Ventas!$J$6:$J$3005,"Efectivo"))</f>
        <v/>
      </c>
      <c r="C1017" s="15" t="str">
        <f>IF($A1017="","",SUMIFS(Ventas!$F$6:$F$3005,Ventas!$A$6:$A$3005,$A1017,Ventas!$J$6:$J$3005,"&lt;&gt;Efectivo"))</f>
        <v/>
      </c>
      <c r="D1017" s="15" t="str">
        <f t="shared" si="45"/>
        <v/>
      </c>
      <c r="E1017" s="12"/>
      <c r="F1017" s="15" t="str">
        <f>IF($A1017="","",SUMIFS(Compras!$E$6:$E$1005,Compras!$A$6:$A$1005,$A1017,Compras!$F$6:$F$1005,"Efectivo")+SUMIFS('Gastos Fijos'!$D$6:$D$1005,'Gastos Fijos'!$A$6:$A$1005,$A1017,'Gastos Fijos'!$E$6:$E$1005,"Efectivo"))</f>
        <v/>
      </c>
      <c r="G1017" s="15" t="str">
        <f t="shared" si="46"/>
        <v/>
      </c>
      <c r="H1017" s="12"/>
      <c r="I1017" s="8" t="str">
        <f t="shared" si="47"/>
        <v/>
      </c>
    </row>
    <row r="1018" spans="1:9" x14ac:dyDescent="0.25">
      <c r="A1018" s="16"/>
      <c r="B1018" s="15" t="str">
        <f>IF($A1018="","",SUMIFS(Ventas!$F$6:$F$3005,Ventas!$A$6:$A$3005,$A1018,Ventas!$J$6:$J$3005,"Efectivo"))</f>
        <v/>
      </c>
      <c r="C1018" s="15" t="str">
        <f>IF($A1018="","",SUMIFS(Ventas!$F$6:$F$3005,Ventas!$A$6:$A$3005,$A1018,Ventas!$J$6:$J$3005,"&lt;&gt;Efectivo"))</f>
        <v/>
      </c>
      <c r="D1018" s="15" t="str">
        <f t="shared" si="45"/>
        <v/>
      </c>
      <c r="E1018" s="12"/>
      <c r="F1018" s="15" t="str">
        <f>IF($A1018="","",SUMIFS(Compras!$E$6:$E$1005,Compras!$A$6:$A$1005,$A1018,Compras!$F$6:$F$1005,"Efectivo")+SUMIFS('Gastos Fijos'!$D$6:$D$1005,'Gastos Fijos'!$A$6:$A$1005,$A1018,'Gastos Fijos'!$E$6:$E$1005,"Efectivo"))</f>
        <v/>
      </c>
      <c r="G1018" s="15" t="str">
        <f t="shared" si="46"/>
        <v/>
      </c>
      <c r="H1018" s="12"/>
      <c r="I1018" s="8" t="str">
        <f t="shared" si="47"/>
        <v/>
      </c>
    </row>
    <row r="1019" spans="1:9" x14ac:dyDescent="0.25">
      <c r="A1019" s="16"/>
      <c r="B1019" s="15" t="str">
        <f>IF($A1019="","",SUMIFS(Ventas!$F$6:$F$3005,Ventas!$A$6:$A$3005,$A1019,Ventas!$J$6:$J$3005,"Efectivo"))</f>
        <v/>
      </c>
      <c r="C1019" s="15" t="str">
        <f>IF($A1019="","",SUMIFS(Ventas!$F$6:$F$3005,Ventas!$A$6:$A$3005,$A1019,Ventas!$J$6:$J$3005,"&lt;&gt;Efectivo"))</f>
        <v/>
      </c>
      <c r="D1019" s="15" t="str">
        <f t="shared" si="45"/>
        <v/>
      </c>
      <c r="E1019" s="12"/>
      <c r="F1019" s="15" t="str">
        <f>IF($A1019="","",SUMIFS(Compras!$E$6:$E$1005,Compras!$A$6:$A$1005,$A1019,Compras!$F$6:$F$1005,"Efectivo")+SUMIFS('Gastos Fijos'!$D$6:$D$1005,'Gastos Fijos'!$A$6:$A$1005,$A1019,'Gastos Fijos'!$E$6:$E$1005,"Efectivo"))</f>
        <v/>
      </c>
      <c r="G1019" s="15" t="str">
        <f t="shared" si="46"/>
        <v/>
      </c>
      <c r="H1019" s="12"/>
      <c r="I1019" s="8" t="str">
        <f t="shared" si="47"/>
        <v/>
      </c>
    </row>
    <row r="1020" spans="1:9" x14ac:dyDescent="0.25">
      <c r="A1020" s="16"/>
      <c r="B1020" s="15" t="str">
        <f>IF($A1020="","",SUMIFS(Ventas!$F$6:$F$3005,Ventas!$A$6:$A$3005,$A1020,Ventas!$J$6:$J$3005,"Efectivo"))</f>
        <v/>
      </c>
      <c r="C1020" s="15" t="str">
        <f>IF($A1020="","",SUMIFS(Ventas!$F$6:$F$3005,Ventas!$A$6:$A$3005,$A1020,Ventas!$J$6:$J$3005,"&lt;&gt;Efectivo"))</f>
        <v/>
      </c>
      <c r="D1020" s="15" t="str">
        <f t="shared" si="45"/>
        <v/>
      </c>
      <c r="E1020" s="12"/>
      <c r="F1020" s="15" t="str">
        <f>IF($A1020="","",SUMIFS(Compras!$E$6:$E$1005,Compras!$A$6:$A$1005,$A1020,Compras!$F$6:$F$1005,"Efectivo")+SUMIFS('Gastos Fijos'!$D$6:$D$1005,'Gastos Fijos'!$A$6:$A$1005,$A1020,'Gastos Fijos'!$E$6:$E$1005,"Efectivo"))</f>
        <v/>
      </c>
      <c r="G1020" s="15" t="str">
        <f t="shared" si="46"/>
        <v/>
      </c>
      <c r="H1020" s="12"/>
      <c r="I1020" s="8" t="str">
        <f t="shared" si="47"/>
        <v/>
      </c>
    </row>
    <row r="1021" spans="1:9" x14ac:dyDescent="0.25">
      <c r="A1021" s="16"/>
      <c r="B1021" s="15" t="str">
        <f>IF($A1021="","",SUMIFS(Ventas!$F$6:$F$3005,Ventas!$A$6:$A$3005,$A1021,Ventas!$J$6:$J$3005,"Efectivo"))</f>
        <v/>
      </c>
      <c r="C1021" s="15" t="str">
        <f>IF($A1021="","",SUMIFS(Ventas!$F$6:$F$3005,Ventas!$A$6:$A$3005,$A1021,Ventas!$J$6:$J$3005,"&lt;&gt;Efectivo"))</f>
        <v/>
      </c>
      <c r="D1021" s="15" t="str">
        <f t="shared" si="45"/>
        <v/>
      </c>
      <c r="E1021" s="12"/>
      <c r="F1021" s="15" t="str">
        <f>IF($A1021="","",SUMIFS(Compras!$E$6:$E$1005,Compras!$A$6:$A$1005,$A1021,Compras!$F$6:$F$1005,"Efectivo")+SUMIFS('Gastos Fijos'!$D$6:$D$1005,'Gastos Fijos'!$A$6:$A$1005,$A1021,'Gastos Fijos'!$E$6:$E$1005,"Efectivo"))</f>
        <v/>
      </c>
      <c r="G1021" s="15" t="str">
        <f t="shared" si="46"/>
        <v/>
      </c>
      <c r="H1021" s="12"/>
      <c r="I1021" s="8" t="str">
        <f t="shared" si="47"/>
        <v/>
      </c>
    </row>
    <row r="1022" spans="1:9" x14ac:dyDescent="0.25">
      <c r="A1022" s="16"/>
      <c r="B1022" s="15" t="str">
        <f>IF($A1022="","",SUMIFS(Ventas!$F$6:$F$3005,Ventas!$A$6:$A$3005,$A1022,Ventas!$J$6:$J$3005,"Efectivo"))</f>
        <v/>
      </c>
      <c r="C1022" s="15" t="str">
        <f>IF($A1022="","",SUMIFS(Ventas!$F$6:$F$3005,Ventas!$A$6:$A$3005,$A1022,Ventas!$J$6:$J$3005,"&lt;&gt;Efectivo"))</f>
        <v/>
      </c>
      <c r="D1022" s="15" t="str">
        <f t="shared" si="45"/>
        <v/>
      </c>
      <c r="E1022" s="12"/>
      <c r="F1022" s="15" t="str">
        <f>IF($A1022="","",SUMIFS(Compras!$E$6:$E$1005,Compras!$A$6:$A$1005,$A1022,Compras!$F$6:$F$1005,"Efectivo")+SUMIFS('Gastos Fijos'!$D$6:$D$1005,'Gastos Fijos'!$A$6:$A$1005,$A1022,'Gastos Fijos'!$E$6:$E$1005,"Efectivo"))</f>
        <v/>
      </c>
      <c r="G1022" s="15" t="str">
        <f t="shared" si="46"/>
        <v/>
      </c>
      <c r="H1022" s="12"/>
      <c r="I1022" s="8" t="str">
        <f t="shared" si="47"/>
        <v/>
      </c>
    </row>
    <row r="1023" spans="1:9" x14ac:dyDescent="0.25">
      <c r="A1023" s="16"/>
      <c r="B1023" s="15" t="str">
        <f>IF($A1023="","",SUMIFS(Ventas!$F$6:$F$3005,Ventas!$A$6:$A$3005,$A1023,Ventas!$J$6:$J$3005,"Efectivo"))</f>
        <v/>
      </c>
      <c r="C1023" s="15" t="str">
        <f>IF($A1023="","",SUMIFS(Ventas!$F$6:$F$3005,Ventas!$A$6:$A$3005,$A1023,Ventas!$J$6:$J$3005,"&lt;&gt;Efectivo"))</f>
        <v/>
      </c>
      <c r="D1023" s="15" t="str">
        <f t="shared" si="45"/>
        <v/>
      </c>
      <c r="E1023" s="12"/>
      <c r="F1023" s="15" t="str">
        <f>IF($A1023="","",SUMIFS(Compras!$E$6:$E$1005,Compras!$A$6:$A$1005,$A1023,Compras!$F$6:$F$1005,"Efectivo")+SUMIFS('Gastos Fijos'!$D$6:$D$1005,'Gastos Fijos'!$A$6:$A$1005,$A1023,'Gastos Fijos'!$E$6:$E$1005,"Efectivo"))</f>
        <v/>
      </c>
      <c r="G1023" s="15" t="str">
        <f t="shared" si="46"/>
        <v/>
      </c>
      <c r="H1023" s="12"/>
      <c r="I1023" s="8" t="str">
        <f t="shared" si="47"/>
        <v/>
      </c>
    </row>
    <row r="1024" spans="1:9" x14ac:dyDescent="0.25">
      <c r="A1024" s="16"/>
      <c r="B1024" s="15" t="str">
        <f>IF($A1024="","",SUMIFS(Ventas!$F$6:$F$3005,Ventas!$A$6:$A$3005,$A1024,Ventas!$J$6:$J$3005,"Efectivo"))</f>
        <v/>
      </c>
      <c r="C1024" s="15" t="str">
        <f>IF($A1024="","",SUMIFS(Ventas!$F$6:$F$3005,Ventas!$A$6:$A$3005,$A1024,Ventas!$J$6:$J$3005,"&lt;&gt;Efectivo"))</f>
        <v/>
      </c>
      <c r="D1024" s="15" t="str">
        <f t="shared" si="45"/>
        <v/>
      </c>
      <c r="E1024" s="12"/>
      <c r="F1024" s="15" t="str">
        <f>IF($A1024="","",SUMIFS(Compras!$E$6:$E$1005,Compras!$A$6:$A$1005,$A1024,Compras!$F$6:$F$1005,"Efectivo")+SUMIFS('Gastos Fijos'!$D$6:$D$1005,'Gastos Fijos'!$A$6:$A$1005,$A1024,'Gastos Fijos'!$E$6:$E$1005,"Efectivo"))</f>
        <v/>
      </c>
      <c r="G1024" s="15" t="str">
        <f t="shared" si="46"/>
        <v/>
      </c>
      <c r="H1024" s="12"/>
      <c r="I1024" s="8" t="str">
        <f t="shared" si="47"/>
        <v/>
      </c>
    </row>
    <row r="1025" spans="1:9" x14ac:dyDescent="0.25">
      <c r="A1025" s="16"/>
      <c r="B1025" s="15" t="str">
        <f>IF($A1025="","",SUMIFS(Ventas!$F$6:$F$3005,Ventas!$A$6:$A$3005,$A1025,Ventas!$J$6:$J$3005,"Efectivo"))</f>
        <v/>
      </c>
      <c r="C1025" s="15" t="str">
        <f>IF($A1025="","",SUMIFS(Ventas!$F$6:$F$3005,Ventas!$A$6:$A$3005,$A1025,Ventas!$J$6:$J$3005,"&lt;&gt;Efectivo"))</f>
        <v/>
      </c>
      <c r="D1025" s="15" t="str">
        <f t="shared" si="45"/>
        <v/>
      </c>
      <c r="E1025" s="12"/>
      <c r="F1025" s="15" t="str">
        <f>IF($A1025="","",SUMIFS(Compras!$E$6:$E$1005,Compras!$A$6:$A$1005,$A1025,Compras!$F$6:$F$1005,"Efectivo")+SUMIFS('Gastos Fijos'!$D$6:$D$1005,'Gastos Fijos'!$A$6:$A$1005,$A1025,'Gastos Fijos'!$E$6:$E$1005,"Efectivo"))</f>
        <v/>
      </c>
      <c r="G1025" s="15" t="str">
        <f t="shared" si="46"/>
        <v/>
      </c>
      <c r="H1025" s="12"/>
      <c r="I1025" s="8" t="str">
        <f t="shared" si="47"/>
        <v/>
      </c>
    </row>
    <row r="1026" spans="1:9" x14ac:dyDescent="0.25">
      <c r="A1026" s="16"/>
      <c r="B1026" s="15" t="str">
        <f>IF($A1026="","",SUMIFS(Ventas!$F$6:$F$3005,Ventas!$A$6:$A$3005,$A1026,Ventas!$J$6:$J$3005,"Efectivo"))</f>
        <v/>
      </c>
      <c r="C1026" s="15" t="str">
        <f>IF($A1026="","",SUMIFS(Ventas!$F$6:$F$3005,Ventas!$A$6:$A$3005,$A1026,Ventas!$J$6:$J$3005,"&lt;&gt;Efectivo"))</f>
        <v/>
      </c>
      <c r="D1026" s="15" t="str">
        <f t="shared" si="45"/>
        <v/>
      </c>
      <c r="E1026" s="12"/>
      <c r="F1026" s="15" t="str">
        <f>IF($A1026="","",SUMIFS(Compras!$E$6:$E$1005,Compras!$A$6:$A$1005,$A1026,Compras!$F$6:$F$1005,"Efectivo")+SUMIFS('Gastos Fijos'!$D$6:$D$1005,'Gastos Fijos'!$A$6:$A$1005,$A1026,'Gastos Fijos'!$E$6:$E$1005,"Efectivo"))</f>
        <v/>
      </c>
      <c r="G1026" s="15" t="str">
        <f t="shared" si="46"/>
        <v/>
      </c>
      <c r="H1026" s="12"/>
      <c r="I1026" s="8" t="str">
        <f t="shared" si="47"/>
        <v/>
      </c>
    </row>
    <row r="1027" spans="1:9" x14ac:dyDescent="0.25">
      <c r="A1027" s="16"/>
      <c r="B1027" s="15" t="str">
        <f>IF($A1027="","",SUMIFS(Ventas!$F$6:$F$3005,Ventas!$A$6:$A$3005,$A1027,Ventas!$J$6:$J$3005,"Efectivo"))</f>
        <v/>
      </c>
      <c r="C1027" s="15" t="str">
        <f>IF($A1027="","",SUMIFS(Ventas!$F$6:$F$3005,Ventas!$A$6:$A$3005,$A1027,Ventas!$J$6:$J$3005,"&lt;&gt;Efectivo"))</f>
        <v/>
      </c>
      <c r="D1027" s="15" t="str">
        <f t="shared" si="45"/>
        <v/>
      </c>
      <c r="E1027" s="12"/>
      <c r="F1027" s="15" t="str">
        <f>IF($A1027="","",SUMIFS(Compras!$E$6:$E$1005,Compras!$A$6:$A$1005,$A1027,Compras!$F$6:$F$1005,"Efectivo")+SUMIFS('Gastos Fijos'!$D$6:$D$1005,'Gastos Fijos'!$A$6:$A$1005,$A1027,'Gastos Fijos'!$E$6:$E$1005,"Efectivo"))</f>
        <v/>
      </c>
      <c r="G1027" s="15" t="str">
        <f t="shared" si="46"/>
        <v/>
      </c>
      <c r="H1027" s="12"/>
      <c r="I1027" s="8" t="str">
        <f t="shared" si="47"/>
        <v/>
      </c>
    </row>
    <row r="1028" spans="1:9" x14ac:dyDescent="0.25">
      <c r="A1028" s="16"/>
      <c r="B1028" s="15" t="str">
        <f>IF($A1028="","",SUMIFS(Ventas!$F$6:$F$3005,Ventas!$A$6:$A$3005,$A1028,Ventas!$J$6:$J$3005,"Efectivo"))</f>
        <v/>
      </c>
      <c r="C1028" s="15" t="str">
        <f>IF($A1028="","",SUMIFS(Ventas!$F$6:$F$3005,Ventas!$A$6:$A$3005,$A1028,Ventas!$J$6:$J$3005,"&lt;&gt;Efectivo"))</f>
        <v/>
      </c>
      <c r="D1028" s="15" t="str">
        <f t="shared" si="45"/>
        <v/>
      </c>
      <c r="E1028" s="12"/>
      <c r="F1028" s="15" t="str">
        <f>IF($A1028="","",SUMIFS(Compras!$E$6:$E$1005,Compras!$A$6:$A$1005,$A1028,Compras!$F$6:$F$1005,"Efectivo")+SUMIFS('Gastos Fijos'!$D$6:$D$1005,'Gastos Fijos'!$A$6:$A$1005,$A1028,'Gastos Fijos'!$E$6:$E$1005,"Efectivo"))</f>
        <v/>
      </c>
      <c r="G1028" s="15" t="str">
        <f t="shared" si="46"/>
        <v/>
      </c>
      <c r="H1028" s="12"/>
      <c r="I1028" s="8" t="str">
        <f t="shared" si="47"/>
        <v/>
      </c>
    </row>
    <row r="1029" spans="1:9" x14ac:dyDescent="0.25">
      <c r="A1029" s="16"/>
      <c r="B1029" s="15" t="str">
        <f>IF($A1029="","",SUMIFS(Ventas!$F$6:$F$3005,Ventas!$A$6:$A$3005,$A1029,Ventas!$J$6:$J$3005,"Efectivo"))</f>
        <v/>
      </c>
      <c r="C1029" s="15" t="str">
        <f>IF($A1029="","",SUMIFS(Ventas!$F$6:$F$3005,Ventas!$A$6:$A$3005,$A1029,Ventas!$J$6:$J$3005,"&lt;&gt;Efectivo"))</f>
        <v/>
      </c>
      <c r="D1029" s="15" t="str">
        <f t="shared" si="45"/>
        <v/>
      </c>
      <c r="E1029" s="12"/>
      <c r="F1029" s="15" t="str">
        <f>IF($A1029="","",SUMIFS(Compras!$E$6:$E$1005,Compras!$A$6:$A$1005,$A1029,Compras!$F$6:$F$1005,"Efectivo")+SUMIFS('Gastos Fijos'!$D$6:$D$1005,'Gastos Fijos'!$A$6:$A$1005,$A1029,'Gastos Fijos'!$E$6:$E$1005,"Efectivo"))</f>
        <v/>
      </c>
      <c r="G1029" s="15" t="str">
        <f t="shared" si="46"/>
        <v/>
      </c>
      <c r="H1029" s="12"/>
      <c r="I1029" s="8" t="str">
        <f t="shared" si="47"/>
        <v/>
      </c>
    </row>
    <row r="1030" spans="1:9" x14ac:dyDescent="0.25">
      <c r="A1030" s="16"/>
      <c r="B1030" s="15" t="str">
        <f>IF($A1030="","",SUMIFS(Ventas!$F$6:$F$3005,Ventas!$A$6:$A$3005,$A1030,Ventas!$J$6:$J$3005,"Efectivo"))</f>
        <v/>
      </c>
      <c r="C1030" s="15" t="str">
        <f>IF($A1030="","",SUMIFS(Ventas!$F$6:$F$3005,Ventas!$A$6:$A$3005,$A1030,Ventas!$J$6:$J$3005,"&lt;&gt;Efectivo"))</f>
        <v/>
      </c>
      <c r="D1030" s="15" t="str">
        <f t="shared" ref="D1030:D1093" si="48">IF($A1030="","",$B1030+$C1030)</f>
        <v/>
      </c>
      <c r="E1030" s="12"/>
      <c r="F1030" s="15" t="str">
        <f>IF($A1030="","",SUMIFS(Compras!$E$6:$E$1005,Compras!$A$6:$A$1005,$A1030,Compras!$F$6:$F$1005,"Efectivo")+SUMIFS('Gastos Fijos'!$D$6:$D$1005,'Gastos Fijos'!$A$6:$A$1005,$A1030,'Gastos Fijos'!$E$6:$E$1005,"Efectivo"))</f>
        <v/>
      </c>
      <c r="G1030" s="15" t="str">
        <f t="shared" ref="G1030:G1093" si="49">IF($A1030="","",$E1030+$B1030-$F1030)</f>
        <v/>
      </c>
      <c r="H1030" s="12"/>
      <c r="I1030" s="8" t="str">
        <f t="shared" ref="I1030:I1093" si="50">IF(OR($A1030="",$H1030=""),"",$H1030-$G1030)</f>
        <v/>
      </c>
    </row>
    <row r="1031" spans="1:9" x14ac:dyDescent="0.25">
      <c r="A1031" s="16"/>
      <c r="B1031" s="15" t="str">
        <f>IF($A1031="","",SUMIFS(Ventas!$F$6:$F$3005,Ventas!$A$6:$A$3005,$A1031,Ventas!$J$6:$J$3005,"Efectivo"))</f>
        <v/>
      </c>
      <c r="C1031" s="15" t="str">
        <f>IF($A1031="","",SUMIFS(Ventas!$F$6:$F$3005,Ventas!$A$6:$A$3005,$A1031,Ventas!$J$6:$J$3005,"&lt;&gt;Efectivo"))</f>
        <v/>
      </c>
      <c r="D1031" s="15" t="str">
        <f t="shared" si="48"/>
        <v/>
      </c>
      <c r="E1031" s="12"/>
      <c r="F1031" s="15" t="str">
        <f>IF($A1031="","",SUMIFS(Compras!$E$6:$E$1005,Compras!$A$6:$A$1005,$A1031,Compras!$F$6:$F$1005,"Efectivo")+SUMIFS('Gastos Fijos'!$D$6:$D$1005,'Gastos Fijos'!$A$6:$A$1005,$A1031,'Gastos Fijos'!$E$6:$E$1005,"Efectivo"))</f>
        <v/>
      </c>
      <c r="G1031" s="15" t="str">
        <f t="shared" si="49"/>
        <v/>
      </c>
      <c r="H1031" s="12"/>
      <c r="I1031" s="8" t="str">
        <f t="shared" si="50"/>
        <v/>
      </c>
    </row>
    <row r="1032" spans="1:9" x14ac:dyDescent="0.25">
      <c r="A1032" s="16"/>
      <c r="B1032" s="15" t="str">
        <f>IF($A1032="","",SUMIFS(Ventas!$F$6:$F$3005,Ventas!$A$6:$A$3005,$A1032,Ventas!$J$6:$J$3005,"Efectivo"))</f>
        <v/>
      </c>
      <c r="C1032" s="15" t="str">
        <f>IF($A1032="","",SUMIFS(Ventas!$F$6:$F$3005,Ventas!$A$6:$A$3005,$A1032,Ventas!$J$6:$J$3005,"&lt;&gt;Efectivo"))</f>
        <v/>
      </c>
      <c r="D1032" s="15" t="str">
        <f t="shared" si="48"/>
        <v/>
      </c>
      <c r="E1032" s="12"/>
      <c r="F1032" s="15" t="str">
        <f>IF($A1032="","",SUMIFS(Compras!$E$6:$E$1005,Compras!$A$6:$A$1005,$A1032,Compras!$F$6:$F$1005,"Efectivo")+SUMIFS('Gastos Fijos'!$D$6:$D$1005,'Gastos Fijos'!$A$6:$A$1005,$A1032,'Gastos Fijos'!$E$6:$E$1005,"Efectivo"))</f>
        <v/>
      </c>
      <c r="G1032" s="15" t="str">
        <f t="shared" si="49"/>
        <v/>
      </c>
      <c r="H1032" s="12"/>
      <c r="I1032" s="8" t="str">
        <f t="shared" si="50"/>
        <v/>
      </c>
    </row>
    <row r="1033" spans="1:9" x14ac:dyDescent="0.25">
      <c r="A1033" s="16"/>
      <c r="B1033" s="15" t="str">
        <f>IF($A1033="","",SUMIFS(Ventas!$F$6:$F$3005,Ventas!$A$6:$A$3005,$A1033,Ventas!$J$6:$J$3005,"Efectivo"))</f>
        <v/>
      </c>
      <c r="C1033" s="15" t="str">
        <f>IF($A1033="","",SUMIFS(Ventas!$F$6:$F$3005,Ventas!$A$6:$A$3005,$A1033,Ventas!$J$6:$J$3005,"&lt;&gt;Efectivo"))</f>
        <v/>
      </c>
      <c r="D1033" s="15" t="str">
        <f t="shared" si="48"/>
        <v/>
      </c>
      <c r="E1033" s="12"/>
      <c r="F1033" s="15" t="str">
        <f>IF($A1033="","",SUMIFS(Compras!$E$6:$E$1005,Compras!$A$6:$A$1005,$A1033,Compras!$F$6:$F$1005,"Efectivo")+SUMIFS('Gastos Fijos'!$D$6:$D$1005,'Gastos Fijos'!$A$6:$A$1005,$A1033,'Gastos Fijos'!$E$6:$E$1005,"Efectivo"))</f>
        <v/>
      </c>
      <c r="G1033" s="15" t="str">
        <f t="shared" si="49"/>
        <v/>
      </c>
      <c r="H1033" s="12"/>
      <c r="I1033" s="8" t="str">
        <f t="shared" si="50"/>
        <v/>
      </c>
    </row>
    <row r="1034" spans="1:9" x14ac:dyDescent="0.25">
      <c r="A1034" s="16"/>
      <c r="B1034" s="15" t="str">
        <f>IF($A1034="","",SUMIFS(Ventas!$F$6:$F$3005,Ventas!$A$6:$A$3005,$A1034,Ventas!$J$6:$J$3005,"Efectivo"))</f>
        <v/>
      </c>
      <c r="C1034" s="15" t="str">
        <f>IF($A1034="","",SUMIFS(Ventas!$F$6:$F$3005,Ventas!$A$6:$A$3005,$A1034,Ventas!$J$6:$J$3005,"&lt;&gt;Efectivo"))</f>
        <v/>
      </c>
      <c r="D1034" s="15" t="str">
        <f t="shared" si="48"/>
        <v/>
      </c>
      <c r="E1034" s="12"/>
      <c r="F1034" s="15" t="str">
        <f>IF($A1034="","",SUMIFS(Compras!$E$6:$E$1005,Compras!$A$6:$A$1005,$A1034,Compras!$F$6:$F$1005,"Efectivo")+SUMIFS('Gastos Fijos'!$D$6:$D$1005,'Gastos Fijos'!$A$6:$A$1005,$A1034,'Gastos Fijos'!$E$6:$E$1005,"Efectivo"))</f>
        <v/>
      </c>
      <c r="G1034" s="15" t="str">
        <f t="shared" si="49"/>
        <v/>
      </c>
      <c r="H1034" s="12"/>
      <c r="I1034" s="8" t="str">
        <f t="shared" si="50"/>
        <v/>
      </c>
    </row>
    <row r="1035" spans="1:9" x14ac:dyDescent="0.25">
      <c r="A1035" s="16"/>
      <c r="B1035" s="15" t="str">
        <f>IF($A1035="","",SUMIFS(Ventas!$F$6:$F$3005,Ventas!$A$6:$A$3005,$A1035,Ventas!$J$6:$J$3005,"Efectivo"))</f>
        <v/>
      </c>
      <c r="C1035" s="15" t="str">
        <f>IF($A1035="","",SUMIFS(Ventas!$F$6:$F$3005,Ventas!$A$6:$A$3005,$A1035,Ventas!$J$6:$J$3005,"&lt;&gt;Efectivo"))</f>
        <v/>
      </c>
      <c r="D1035" s="15" t="str">
        <f t="shared" si="48"/>
        <v/>
      </c>
      <c r="E1035" s="12"/>
      <c r="F1035" s="15" t="str">
        <f>IF($A1035="","",SUMIFS(Compras!$E$6:$E$1005,Compras!$A$6:$A$1005,$A1035,Compras!$F$6:$F$1005,"Efectivo")+SUMIFS('Gastos Fijos'!$D$6:$D$1005,'Gastos Fijos'!$A$6:$A$1005,$A1035,'Gastos Fijos'!$E$6:$E$1005,"Efectivo"))</f>
        <v/>
      </c>
      <c r="G1035" s="15" t="str">
        <f t="shared" si="49"/>
        <v/>
      </c>
      <c r="H1035" s="12"/>
      <c r="I1035" s="8" t="str">
        <f t="shared" si="50"/>
        <v/>
      </c>
    </row>
    <row r="1036" spans="1:9" x14ac:dyDescent="0.25">
      <c r="A1036" s="16"/>
      <c r="B1036" s="15" t="str">
        <f>IF($A1036="","",SUMIFS(Ventas!$F$6:$F$3005,Ventas!$A$6:$A$3005,$A1036,Ventas!$J$6:$J$3005,"Efectivo"))</f>
        <v/>
      </c>
      <c r="C1036" s="15" t="str">
        <f>IF($A1036="","",SUMIFS(Ventas!$F$6:$F$3005,Ventas!$A$6:$A$3005,$A1036,Ventas!$J$6:$J$3005,"&lt;&gt;Efectivo"))</f>
        <v/>
      </c>
      <c r="D1036" s="15" t="str">
        <f t="shared" si="48"/>
        <v/>
      </c>
      <c r="E1036" s="12"/>
      <c r="F1036" s="15" t="str">
        <f>IF($A1036="","",SUMIFS(Compras!$E$6:$E$1005,Compras!$A$6:$A$1005,$A1036,Compras!$F$6:$F$1005,"Efectivo")+SUMIFS('Gastos Fijos'!$D$6:$D$1005,'Gastos Fijos'!$A$6:$A$1005,$A1036,'Gastos Fijos'!$E$6:$E$1005,"Efectivo"))</f>
        <v/>
      </c>
      <c r="G1036" s="15" t="str">
        <f t="shared" si="49"/>
        <v/>
      </c>
      <c r="H1036" s="12"/>
      <c r="I1036" s="8" t="str">
        <f t="shared" si="50"/>
        <v/>
      </c>
    </row>
    <row r="1037" spans="1:9" x14ac:dyDescent="0.25">
      <c r="A1037" s="16"/>
      <c r="B1037" s="15" t="str">
        <f>IF($A1037="","",SUMIFS(Ventas!$F$6:$F$3005,Ventas!$A$6:$A$3005,$A1037,Ventas!$J$6:$J$3005,"Efectivo"))</f>
        <v/>
      </c>
      <c r="C1037" s="15" t="str">
        <f>IF($A1037="","",SUMIFS(Ventas!$F$6:$F$3005,Ventas!$A$6:$A$3005,$A1037,Ventas!$J$6:$J$3005,"&lt;&gt;Efectivo"))</f>
        <v/>
      </c>
      <c r="D1037" s="15" t="str">
        <f t="shared" si="48"/>
        <v/>
      </c>
      <c r="E1037" s="12"/>
      <c r="F1037" s="15" t="str">
        <f>IF($A1037="","",SUMIFS(Compras!$E$6:$E$1005,Compras!$A$6:$A$1005,$A1037,Compras!$F$6:$F$1005,"Efectivo")+SUMIFS('Gastos Fijos'!$D$6:$D$1005,'Gastos Fijos'!$A$6:$A$1005,$A1037,'Gastos Fijos'!$E$6:$E$1005,"Efectivo"))</f>
        <v/>
      </c>
      <c r="G1037" s="15" t="str">
        <f t="shared" si="49"/>
        <v/>
      </c>
      <c r="H1037" s="12"/>
      <c r="I1037" s="8" t="str">
        <f t="shared" si="50"/>
        <v/>
      </c>
    </row>
    <row r="1038" spans="1:9" x14ac:dyDescent="0.25">
      <c r="A1038" s="16"/>
      <c r="B1038" s="15" t="str">
        <f>IF($A1038="","",SUMIFS(Ventas!$F$6:$F$3005,Ventas!$A$6:$A$3005,$A1038,Ventas!$J$6:$J$3005,"Efectivo"))</f>
        <v/>
      </c>
      <c r="C1038" s="15" t="str">
        <f>IF($A1038="","",SUMIFS(Ventas!$F$6:$F$3005,Ventas!$A$6:$A$3005,$A1038,Ventas!$J$6:$J$3005,"&lt;&gt;Efectivo"))</f>
        <v/>
      </c>
      <c r="D1038" s="15" t="str">
        <f t="shared" si="48"/>
        <v/>
      </c>
      <c r="E1038" s="12"/>
      <c r="F1038" s="15" t="str">
        <f>IF($A1038="","",SUMIFS(Compras!$E$6:$E$1005,Compras!$A$6:$A$1005,$A1038,Compras!$F$6:$F$1005,"Efectivo")+SUMIFS('Gastos Fijos'!$D$6:$D$1005,'Gastos Fijos'!$A$6:$A$1005,$A1038,'Gastos Fijos'!$E$6:$E$1005,"Efectivo"))</f>
        <v/>
      </c>
      <c r="G1038" s="15" t="str">
        <f t="shared" si="49"/>
        <v/>
      </c>
      <c r="H1038" s="12"/>
      <c r="I1038" s="8" t="str">
        <f t="shared" si="50"/>
        <v/>
      </c>
    </row>
    <row r="1039" spans="1:9" x14ac:dyDescent="0.25">
      <c r="A1039" s="16"/>
      <c r="B1039" s="15" t="str">
        <f>IF($A1039="","",SUMIFS(Ventas!$F$6:$F$3005,Ventas!$A$6:$A$3005,$A1039,Ventas!$J$6:$J$3005,"Efectivo"))</f>
        <v/>
      </c>
      <c r="C1039" s="15" t="str">
        <f>IF($A1039="","",SUMIFS(Ventas!$F$6:$F$3005,Ventas!$A$6:$A$3005,$A1039,Ventas!$J$6:$J$3005,"&lt;&gt;Efectivo"))</f>
        <v/>
      </c>
      <c r="D1039" s="15" t="str">
        <f t="shared" si="48"/>
        <v/>
      </c>
      <c r="E1039" s="12"/>
      <c r="F1039" s="15" t="str">
        <f>IF($A1039="","",SUMIFS(Compras!$E$6:$E$1005,Compras!$A$6:$A$1005,$A1039,Compras!$F$6:$F$1005,"Efectivo")+SUMIFS('Gastos Fijos'!$D$6:$D$1005,'Gastos Fijos'!$A$6:$A$1005,$A1039,'Gastos Fijos'!$E$6:$E$1005,"Efectivo"))</f>
        <v/>
      </c>
      <c r="G1039" s="15" t="str">
        <f t="shared" si="49"/>
        <v/>
      </c>
      <c r="H1039" s="12"/>
      <c r="I1039" s="8" t="str">
        <f t="shared" si="50"/>
        <v/>
      </c>
    </row>
    <row r="1040" spans="1:9" x14ac:dyDescent="0.25">
      <c r="A1040" s="16"/>
      <c r="B1040" s="15" t="str">
        <f>IF($A1040="","",SUMIFS(Ventas!$F$6:$F$3005,Ventas!$A$6:$A$3005,$A1040,Ventas!$J$6:$J$3005,"Efectivo"))</f>
        <v/>
      </c>
      <c r="C1040" s="15" t="str">
        <f>IF($A1040="","",SUMIFS(Ventas!$F$6:$F$3005,Ventas!$A$6:$A$3005,$A1040,Ventas!$J$6:$J$3005,"&lt;&gt;Efectivo"))</f>
        <v/>
      </c>
      <c r="D1040" s="15" t="str">
        <f t="shared" si="48"/>
        <v/>
      </c>
      <c r="E1040" s="12"/>
      <c r="F1040" s="15" t="str">
        <f>IF($A1040="","",SUMIFS(Compras!$E$6:$E$1005,Compras!$A$6:$A$1005,$A1040,Compras!$F$6:$F$1005,"Efectivo")+SUMIFS('Gastos Fijos'!$D$6:$D$1005,'Gastos Fijos'!$A$6:$A$1005,$A1040,'Gastos Fijos'!$E$6:$E$1005,"Efectivo"))</f>
        <v/>
      </c>
      <c r="G1040" s="15" t="str">
        <f t="shared" si="49"/>
        <v/>
      </c>
      <c r="H1040" s="12"/>
      <c r="I1040" s="8" t="str">
        <f t="shared" si="50"/>
        <v/>
      </c>
    </row>
    <row r="1041" spans="1:9" x14ac:dyDescent="0.25">
      <c r="A1041" s="16"/>
      <c r="B1041" s="15" t="str">
        <f>IF($A1041="","",SUMIFS(Ventas!$F$6:$F$3005,Ventas!$A$6:$A$3005,$A1041,Ventas!$J$6:$J$3005,"Efectivo"))</f>
        <v/>
      </c>
      <c r="C1041" s="15" t="str">
        <f>IF($A1041="","",SUMIFS(Ventas!$F$6:$F$3005,Ventas!$A$6:$A$3005,$A1041,Ventas!$J$6:$J$3005,"&lt;&gt;Efectivo"))</f>
        <v/>
      </c>
      <c r="D1041" s="15" t="str">
        <f t="shared" si="48"/>
        <v/>
      </c>
      <c r="E1041" s="12"/>
      <c r="F1041" s="15" t="str">
        <f>IF($A1041="","",SUMIFS(Compras!$E$6:$E$1005,Compras!$A$6:$A$1005,$A1041,Compras!$F$6:$F$1005,"Efectivo")+SUMIFS('Gastos Fijos'!$D$6:$D$1005,'Gastos Fijos'!$A$6:$A$1005,$A1041,'Gastos Fijos'!$E$6:$E$1005,"Efectivo"))</f>
        <v/>
      </c>
      <c r="G1041" s="15" t="str">
        <f t="shared" si="49"/>
        <v/>
      </c>
      <c r="H1041" s="12"/>
      <c r="I1041" s="8" t="str">
        <f t="shared" si="50"/>
        <v/>
      </c>
    </row>
    <row r="1042" spans="1:9" x14ac:dyDescent="0.25">
      <c r="A1042" s="16"/>
      <c r="B1042" s="15" t="str">
        <f>IF($A1042="","",SUMIFS(Ventas!$F$6:$F$3005,Ventas!$A$6:$A$3005,$A1042,Ventas!$J$6:$J$3005,"Efectivo"))</f>
        <v/>
      </c>
      <c r="C1042" s="15" t="str">
        <f>IF($A1042="","",SUMIFS(Ventas!$F$6:$F$3005,Ventas!$A$6:$A$3005,$A1042,Ventas!$J$6:$J$3005,"&lt;&gt;Efectivo"))</f>
        <v/>
      </c>
      <c r="D1042" s="15" t="str">
        <f t="shared" si="48"/>
        <v/>
      </c>
      <c r="E1042" s="12"/>
      <c r="F1042" s="15" t="str">
        <f>IF($A1042="","",SUMIFS(Compras!$E$6:$E$1005,Compras!$A$6:$A$1005,$A1042,Compras!$F$6:$F$1005,"Efectivo")+SUMIFS('Gastos Fijos'!$D$6:$D$1005,'Gastos Fijos'!$A$6:$A$1005,$A1042,'Gastos Fijos'!$E$6:$E$1005,"Efectivo"))</f>
        <v/>
      </c>
      <c r="G1042" s="15" t="str">
        <f t="shared" si="49"/>
        <v/>
      </c>
      <c r="H1042" s="12"/>
      <c r="I1042" s="8" t="str">
        <f t="shared" si="50"/>
        <v/>
      </c>
    </row>
    <row r="1043" spans="1:9" x14ac:dyDescent="0.25">
      <c r="A1043" s="16"/>
      <c r="B1043" s="15" t="str">
        <f>IF($A1043="","",SUMIFS(Ventas!$F$6:$F$3005,Ventas!$A$6:$A$3005,$A1043,Ventas!$J$6:$J$3005,"Efectivo"))</f>
        <v/>
      </c>
      <c r="C1043" s="15" t="str">
        <f>IF($A1043="","",SUMIFS(Ventas!$F$6:$F$3005,Ventas!$A$6:$A$3005,$A1043,Ventas!$J$6:$J$3005,"&lt;&gt;Efectivo"))</f>
        <v/>
      </c>
      <c r="D1043" s="15" t="str">
        <f t="shared" si="48"/>
        <v/>
      </c>
      <c r="E1043" s="12"/>
      <c r="F1043" s="15" t="str">
        <f>IF($A1043="","",SUMIFS(Compras!$E$6:$E$1005,Compras!$A$6:$A$1005,$A1043,Compras!$F$6:$F$1005,"Efectivo")+SUMIFS('Gastos Fijos'!$D$6:$D$1005,'Gastos Fijos'!$A$6:$A$1005,$A1043,'Gastos Fijos'!$E$6:$E$1005,"Efectivo"))</f>
        <v/>
      </c>
      <c r="G1043" s="15" t="str">
        <f t="shared" si="49"/>
        <v/>
      </c>
      <c r="H1043" s="12"/>
      <c r="I1043" s="8" t="str">
        <f t="shared" si="50"/>
        <v/>
      </c>
    </row>
    <row r="1044" spans="1:9" x14ac:dyDescent="0.25">
      <c r="A1044" s="16"/>
      <c r="B1044" s="15" t="str">
        <f>IF($A1044="","",SUMIFS(Ventas!$F$6:$F$3005,Ventas!$A$6:$A$3005,$A1044,Ventas!$J$6:$J$3005,"Efectivo"))</f>
        <v/>
      </c>
      <c r="C1044" s="15" t="str">
        <f>IF($A1044="","",SUMIFS(Ventas!$F$6:$F$3005,Ventas!$A$6:$A$3005,$A1044,Ventas!$J$6:$J$3005,"&lt;&gt;Efectivo"))</f>
        <v/>
      </c>
      <c r="D1044" s="15" t="str">
        <f t="shared" si="48"/>
        <v/>
      </c>
      <c r="E1044" s="12"/>
      <c r="F1044" s="15" t="str">
        <f>IF($A1044="","",SUMIFS(Compras!$E$6:$E$1005,Compras!$A$6:$A$1005,$A1044,Compras!$F$6:$F$1005,"Efectivo")+SUMIFS('Gastos Fijos'!$D$6:$D$1005,'Gastos Fijos'!$A$6:$A$1005,$A1044,'Gastos Fijos'!$E$6:$E$1005,"Efectivo"))</f>
        <v/>
      </c>
      <c r="G1044" s="15" t="str">
        <f t="shared" si="49"/>
        <v/>
      </c>
      <c r="H1044" s="12"/>
      <c r="I1044" s="8" t="str">
        <f t="shared" si="50"/>
        <v/>
      </c>
    </row>
    <row r="1045" spans="1:9" x14ac:dyDescent="0.25">
      <c r="A1045" s="16"/>
      <c r="B1045" s="15" t="str">
        <f>IF($A1045="","",SUMIFS(Ventas!$F$6:$F$3005,Ventas!$A$6:$A$3005,$A1045,Ventas!$J$6:$J$3005,"Efectivo"))</f>
        <v/>
      </c>
      <c r="C1045" s="15" t="str">
        <f>IF($A1045="","",SUMIFS(Ventas!$F$6:$F$3005,Ventas!$A$6:$A$3005,$A1045,Ventas!$J$6:$J$3005,"&lt;&gt;Efectivo"))</f>
        <v/>
      </c>
      <c r="D1045" s="15" t="str">
        <f t="shared" si="48"/>
        <v/>
      </c>
      <c r="E1045" s="12"/>
      <c r="F1045" s="15" t="str">
        <f>IF($A1045="","",SUMIFS(Compras!$E$6:$E$1005,Compras!$A$6:$A$1005,$A1045,Compras!$F$6:$F$1005,"Efectivo")+SUMIFS('Gastos Fijos'!$D$6:$D$1005,'Gastos Fijos'!$A$6:$A$1005,$A1045,'Gastos Fijos'!$E$6:$E$1005,"Efectivo"))</f>
        <v/>
      </c>
      <c r="G1045" s="15" t="str">
        <f t="shared" si="49"/>
        <v/>
      </c>
      <c r="H1045" s="12"/>
      <c r="I1045" s="8" t="str">
        <f t="shared" si="50"/>
        <v/>
      </c>
    </row>
    <row r="1046" spans="1:9" x14ac:dyDescent="0.25">
      <c r="A1046" s="16"/>
      <c r="B1046" s="15" t="str">
        <f>IF($A1046="","",SUMIFS(Ventas!$F$6:$F$3005,Ventas!$A$6:$A$3005,$A1046,Ventas!$J$6:$J$3005,"Efectivo"))</f>
        <v/>
      </c>
      <c r="C1046" s="15" t="str">
        <f>IF($A1046="","",SUMIFS(Ventas!$F$6:$F$3005,Ventas!$A$6:$A$3005,$A1046,Ventas!$J$6:$J$3005,"&lt;&gt;Efectivo"))</f>
        <v/>
      </c>
      <c r="D1046" s="15" t="str">
        <f t="shared" si="48"/>
        <v/>
      </c>
      <c r="E1046" s="12"/>
      <c r="F1046" s="15" t="str">
        <f>IF($A1046="","",SUMIFS(Compras!$E$6:$E$1005,Compras!$A$6:$A$1005,$A1046,Compras!$F$6:$F$1005,"Efectivo")+SUMIFS('Gastos Fijos'!$D$6:$D$1005,'Gastos Fijos'!$A$6:$A$1005,$A1046,'Gastos Fijos'!$E$6:$E$1005,"Efectivo"))</f>
        <v/>
      </c>
      <c r="G1046" s="15" t="str">
        <f t="shared" si="49"/>
        <v/>
      </c>
      <c r="H1046" s="12"/>
      <c r="I1046" s="8" t="str">
        <f t="shared" si="50"/>
        <v/>
      </c>
    </row>
    <row r="1047" spans="1:9" x14ac:dyDescent="0.25">
      <c r="A1047" s="16"/>
      <c r="B1047" s="15" t="str">
        <f>IF($A1047="","",SUMIFS(Ventas!$F$6:$F$3005,Ventas!$A$6:$A$3005,$A1047,Ventas!$J$6:$J$3005,"Efectivo"))</f>
        <v/>
      </c>
      <c r="C1047" s="15" t="str">
        <f>IF($A1047="","",SUMIFS(Ventas!$F$6:$F$3005,Ventas!$A$6:$A$3005,$A1047,Ventas!$J$6:$J$3005,"&lt;&gt;Efectivo"))</f>
        <v/>
      </c>
      <c r="D1047" s="15" t="str">
        <f t="shared" si="48"/>
        <v/>
      </c>
      <c r="E1047" s="12"/>
      <c r="F1047" s="15" t="str">
        <f>IF($A1047="","",SUMIFS(Compras!$E$6:$E$1005,Compras!$A$6:$A$1005,$A1047,Compras!$F$6:$F$1005,"Efectivo")+SUMIFS('Gastos Fijos'!$D$6:$D$1005,'Gastos Fijos'!$A$6:$A$1005,$A1047,'Gastos Fijos'!$E$6:$E$1005,"Efectivo"))</f>
        <v/>
      </c>
      <c r="G1047" s="15" t="str">
        <f t="shared" si="49"/>
        <v/>
      </c>
      <c r="H1047" s="12"/>
      <c r="I1047" s="8" t="str">
        <f t="shared" si="50"/>
        <v/>
      </c>
    </row>
    <row r="1048" spans="1:9" x14ac:dyDescent="0.25">
      <c r="A1048" s="16"/>
      <c r="B1048" s="15" t="str">
        <f>IF($A1048="","",SUMIFS(Ventas!$F$6:$F$3005,Ventas!$A$6:$A$3005,$A1048,Ventas!$J$6:$J$3005,"Efectivo"))</f>
        <v/>
      </c>
      <c r="C1048" s="15" t="str">
        <f>IF($A1048="","",SUMIFS(Ventas!$F$6:$F$3005,Ventas!$A$6:$A$3005,$A1048,Ventas!$J$6:$J$3005,"&lt;&gt;Efectivo"))</f>
        <v/>
      </c>
      <c r="D1048" s="15" t="str">
        <f t="shared" si="48"/>
        <v/>
      </c>
      <c r="E1048" s="12"/>
      <c r="F1048" s="15" t="str">
        <f>IF($A1048="","",SUMIFS(Compras!$E$6:$E$1005,Compras!$A$6:$A$1005,$A1048,Compras!$F$6:$F$1005,"Efectivo")+SUMIFS('Gastos Fijos'!$D$6:$D$1005,'Gastos Fijos'!$A$6:$A$1005,$A1048,'Gastos Fijos'!$E$6:$E$1005,"Efectivo"))</f>
        <v/>
      </c>
      <c r="G1048" s="15" t="str">
        <f t="shared" si="49"/>
        <v/>
      </c>
      <c r="H1048" s="12"/>
      <c r="I1048" s="8" t="str">
        <f t="shared" si="50"/>
        <v/>
      </c>
    </row>
    <row r="1049" spans="1:9" x14ac:dyDescent="0.25">
      <c r="A1049" s="16"/>
      <c r="B1049" s="15" t="str">
        <f>IF($A1049="","",SUMIFS(Ventas!$F$6:$F$3005,Ventas!$A$6:$A$3005,$A1049,Ventas!$J$6:$J$3005,"Efectivo"))</f>
        <v/>
      </c>
      <c r="C1049" s="15" t="str">
        <f>IF($A1049="","",SUMIFS(Ventas!$F$6:$F$3005,Ventas!$A$6:$A$3005,$A1049,Ventas!$J$6:$J$3005,"&lt;&gt;Efectivo"))</f>
        <v/>
      </c>
      <c r="D1049" s="15" t="str">
        <f t="shared" si="48"/>
        <v/>
      </c>
      <c r="E1049" s="12"/>
      <c r="F1049" s="15" t="str">
        <f>IF($A1049="","",SUMIFS(Compras!$E$6:$E$1005,Compras!$A$6:$A$1005,$A1049,Compras!$F$6:$F$1005,"Efectivo")+SUMIFS('Gastos Fijos'!$D$6:$D$1005,'Gastos Fijos'!$A$6:$A$1005,$A1049,'Gastos Fijos'!$E$6:$E$1005,"Efectivo"))</f>
        <v/>
      </c>
      <c r="G1049" s="15" t="str">
        <f t="shared" si="49"/>
        <v/>
      </c>
      <c r="H1049" s="12"/>
      <c r="I1049" s="8" t="str">
        <f t="shared" si="50"/>
        <v/>
      </c>
    </row>
    <row r="1050" spans="1:9" x14ac:dyDescent="0.25">
      <c r="A1050" s="16"/>
      <c r="B1050" s="15" t="str">
        <f>IF($A1050="","",SUMIFS(Ventas!$F$6:$F$3005,Ventas!$A$6:$A$3005,$A1050,Ventas!$J$6:$J$3005,"Efectivo"))</f>
        <v/>
      </c>
      <c r="C1050" s="15" t="str">
        <f>IF($A1050="","",SUMIFS(Ventas!$F$6:$F$3005,Ventas!$A$6:$A$3005,$A1050,Ventas!$J$6:$J$3005,"&lt;&gt;Efectivo"))</f>
        <v/>
      </c>
      <c r="D1050" s="15" t="str">
        <f t="shared" si="48"/>
        <v/>
      </c>
      <c r="E1050" s="12"/>
      <c r="F1050" s="15" t="str">
        <f>IF($A1050="","",SUMIFS(Compras!$E$6:$E$1005,Compras!$A$6:$A$1005,$A1050,Compras!$F$6:$F$1005,"Efectivo")+SUMIFS('Gastos Fijos'!$D$6:$D$1005,'Gastos Fijos'!$A$6:$A$1005,$A1050,'Gastos Fijos'!$E$6:$E$1005,"Efectivo"))</f>
        <v/>
      </c>
      <c r="G1050" s="15" t="str">
        <f t="shared" si="49"/>
        <v/>
      </c>
      <c r="H1050" s="12"/>
      <c r="I1050" s="8" t="str">
        <f t="shared" si="50"/>
        <v/>
      </c>
    </row>
    <row r="1051" spans="1:9" x14ac:dyDescent="0.25">
      <c r="A1051" s="16"/>
      <c r="B1051" s="15" t="str">
        <f>IF($A1051="","",SUMIFS(Ventas!$F$6:$F$3005,Ventas!$A$6:$A$3005,$A1051,Ventas!$J$6:$J$3005,"Efectivo"))</f>
        <v/>
      </c>
      <c r="C1051" s="15" t="str">
        <f>IF($A1051="","",SUMIFS(Ventas!$F$6:$F$3005,Ventas!$A$6:$A$3005,$A1051,Ventas!$J$6:$J$3005,"&lt;&gt;Efectivo"))</f>
        <v/>
      </c>
      <c r="D1051" s="15" t="str">
        <f t="shared" si="48"/>
        <v/>
      </c>
      <c r="E1051" s="12"/>
      <c r="F1051" s="15" t="str">
        <f>IF($A1051="","",SUMIFS(Compras!$E$6:$E$1005,Compras!$A$6:$A$1005,$A1051,Compras!$F$6:$F$1005,"Efectivo")+SUMIFS('Gastos Fijos'!$D$6:$D$1005,'Gastos Fijos'!$A$6:$A$1005,$A1051,'Gastos Fijos'!$E$6:$E$1005,"Efectivo"))</f>
        <v/>
      </c>
      <c r="G1051" s="15" t="str">
        <f t="shared" si="49"/>
        <v/>
      </c>
      <c r="H1051" s="12"/>
      <c r="I1051" s="8" t="str">
        <f t="shared" si="50"/>
        <v/>
      </c>
    </row>
    <row r="1052" spans="1:9" x14ac:dyDescent="0.25">
      <c r="A1052" s="16"/>
      <c r="B1052" s="15" t="str">
        <f>IF($A1052="","",SUMIFS(Ventas!$F$6:$F$3005,Ventas!$A$6:$A$3005,$A1052,Ventas!$J$6:$J$3005,"Efectivo"))</f>
        <v/>
      </c>
      <c r="C1052" s="15" t="str">
        <f>IF($A1052="","",SUMIFS(Ventas!$F$6:$F$3005,Ventas!$A$6:$A$3005,$A1052,Ventas!$J$6:$J$3005,"&lt;&gt;Efectivo"))</f>
        <v/>
      </c>
      <c r="D1052" s="15" t="str">
        <f t="shared" si="48"/>
        <v/>
      </c>
      <c r="E1052" s="12"/>
      <c r="F1052" s="15" t="str">
        <f>IF($A1052="","",SUMIFS(Compras!$E$6:$E$1005,Compras!$A$6:$A$1005,$A1052,Compras!$F$6:$F$1005,"Efectivo")+SUMIFS('Gastos Fijos'!$D$6:$D$1005,'Gastos Fijos'!$A$6:$A$1005,$A1052,'Gastos Fijos'!$E$6:$E$1005,"Efectivo"))</f>
        <v/>
      </c>
      <c r="G1052" s="15" t="str">
        <f t="shared" si="49"/>
        <v/>
      </c>
      <c r="H1052" s="12"/>
      <c r="I1052" s="8" t="str">
        <f t="shared" si="50"/>
        <v/>
      </c>
    </row>
    <row r="1053" spans="1:9" x14ac:dyDescent="0.25">
      <c r="A1053" s="16"/>
      <c r="B1053" s="15" t="str">
        <f>IF($A1053="","",SUMIFS(Ventas!$F$6:$F$3005,Ventas!$A$6:$A$3005,$A1053,Ventas!$J$6:$J$3005,"Efectivo"))</f>
        <v/>
      </c>
      <c r="C1053" s="15" t="str">
        <f>IF($A1053="","",SUMIFS(Ventas!$F$6:$F$3005,Ventas!$A$6:$A$3005,$A1053,Ventas!$J$6:$J$3005,"&lt;&gt;Efectivo"))</f>
        <v/>
      </c>
      <c r="D1053" s="15" t="str">
        <f t="shared" si="48"/>
        <v/>
      </c>
      <c r="E1053" s="12"/>
      <c r="F1053" s="15" t="str">
        <f>IF($A1053="","",SUMIFS(Compras!$E$6:$E$1005,Compras!$A$6:$A$1005,$A1053,Compras!$F$6:$F$1005,"Efectivo")+SUMIFS('Gastos Fijos'!$D$6:$D$1005,'Gastos Fijos'!$A$6:$A$1005,$A1053,'Gastos Fijos'!$E$6:$E$1005,"Efectivo"))</f>
        <v/>
      </c>
      <c r="G1053" s="15" t="str">
        <f t="shared" si="49"/>
        <v/>
      </c>
      <c r="H1053" s="12"/>
      <c r="I1053" s="8" t="str">
        <f t="shared" si="50"/>
        <v/>
      </c>
    </row>
    <row r="1054" spans="1:9" x14ac:dyDescent="0.25">
      <c r="A1054" s="16"/>
      <c r="B1054" s="15" t="str">
        <f>IF($A1054="","",SUMIFS(Ventas!$F$6:$F$3005,Ventas!$A$6:$A$3005,$A1054,Ventas!$J$6:$J$3005,"Efectivo"))</f>
        <v/>
      </c>
      <c r="C1054" s="15" t="str">
        <f>IF($A1054="","",SUMIFS(Ventas!$F$6:$F$3005,Ventas!$A$6:$A$3005,$A1054,Ventas!$J$6:$J$3005,"&lt;&gt;Efectivo"))</f>
        <v/>
      </c>
      <c r="D1054" s="15" t="str">
        <f t="shared" si="48"/>
        <v/>
      </c>
      <c r="E1054" s="12"/>
      <c r="F1054" s="15" t="str">
        <f>IF($A1054="","",SUMIFS(Compras!$E$6:$E$1005,Compras!$A$6:$A$1005,$A1054,Compras!$F$6:$F$1005,"Efectivo")+SUMIFS('Gastos Fijos'!$D$6:$D$1005,'Gastos Fijos'!$A$6:$A$1005,$A1054,'Gastos Fijos'!$E$6:$E$1005,"Efectivo"))</f>
        <v/>
      </c>
      <c r="G1054" s="15" t="str">
        <f t="shared" si="49"/>
        <v/>
      </c>
      <c r="H1054" s="12"/>
      <c r="I1054" s="8" t="str">
        <f t="shared" si="50"/>
        <v/>
      </c>
    </row>
    <row r="1055" spans="1:9" x14ac:dyDescent="0.25">
      <c r="A1055" s="16"/>
      <c r="B1055" s="15" t="str">
        <f>IF($A1055="","",SUMIFS(Ventas!$F$6:$F$3005,Ventas!$A$6:$A$3005,$A1055,Ventas!$J$6:$J$3005,"Efectivo"))</f>
        <v/>
      </c>
      <c r="C1055" s="15" t="str">
        <f>IF($A1055="","",SUMIFS(Ventas!$F$6:$F$3005,Ventas!$A$6:$A$3005,$A1055,Ventas!$J$6:$J$3005,"&lt;&gt;Efectivo"))</f>
        <v/>
      </c>
      <c r="D1055" s="15" t="str">
        <f t="shared" si="48"/>
        <v/>
      </c>
      <c r="E1055" s="12"/>
      <c r="F1055" s="15" t="str">
        <f>IF($A1055="","",SUMIFS(Compras!$E$6:$E$1005,Compras!$A$6:$A$1005,$A1055,Compras!$F$6:$F$1005,"Efectivo")+SUMIFS('Gastos Fijos'!$D$6:$D$1005,'Gastos Fijos'!$A$6:$A$1005,$A1055,'Gastos Fijos'!$E$6:$E$1005,"Efectivo"))</f>
        <v/>
      </c>
      <c r="G1055" s="15" t="str">
        <f t="shared" si="49"/>
        <v/>
      </c>
      <c r="H1055" s="12"/>
      <c r="I1055" s="8" t="str">
        <f t="shared" si="50"/>
        <v/>
      </c>
    </row>
    <row r="1056" spans="1:9" x14ac:dyDescent="0.25">
      <c r="A1056" s="16"/>
      <c r="B1056" s="15" t="str">
        <f>IF($A1056="","",SUMIFS(Ventas!$F$6:$F$3005,Ventas!$A$6:$A$3005,$A1056,Ventas!$J$6:$J$3005,"Efectivo"))</f>
        <v/>
      </c>
      <c r="C1056" s="15" t="str">
        <f>IF($A1056="","",SUMIFS(Ventas!$F$6:$F$3005,Ventas!$A$6:$A$3005,$A1056,Ventas!$J$6:$J$3005,"&lt;&gt;Efectivo"))</f>
        <v/>
      </c>
      <c r="D1056" s="15" t="str">
        <f t="shared" si="48"/>
        <v/>
      </c>
      <c r="E1056" s="12"/>
      <c r="F1056" s="15" t="str">
        <f>IF($A1056="","",SUMIFS(Compras!$E$6:$E$1005,Compras!$A$6:$A$1005,$A1056,Compras!$F$6:$F$1005,"Efectivo")+SUMIFS('Gastos Fijos'!$D$6:$D$1005,'Gastos Fijos'!$A$6:$A$1005,$A1056,'Gastos Fijos'!$E$6:$E$1005,"Efectivo"))</f>
        <v/>
      </c>
      <c r="G1056" s="15" t="str">
        <f t="shared" si="49"/>
        <v/>
      </c>
      <c r="H1056" s="12"/>
      <c r="I1056" s="8" t="str">
        <f t="shared" si="50"/>
        <v/>
      </c>
    </row>
    <row r="1057" spans="1:9" x14ac:dyDescent="0.25">
      <c r="A1057" s="16"/>
      <c r="B1057" s="15" t="str">
        <f>IF($A1057="","",SUMIFS(Ventas!$F$6:$F$3005,Ventas!$A$6:$A$3005,$A1057,Ventas!$J$6:$J$3005,"Efectivo"))</f>
        <v/>
      </c>
      <c r="C1057" s="15" t="str">
        <f>IF($A1057="","",SUMIFS(Ventas!$F$6:$F$3005,Ventas!$A$6:$A$3005,$A1057,Ventas!$J$6:$J$3005,"&lt;&gt;Efectivo"))</f>
        <v/>
      </c>
      <c r="D1057" s="15" t="str">
        <f t="shared" si="48"/>
        <v/>
      </c>
      <c r="E1057" s="12"/>
      <c r="F1057" s="15" t="str">
        <f>IF($A1057="","",SUMIFS(Compras!$E$6:$E$1005,Compras!$A$6:$A$1005,$A1057,Compras!$F$6:$F$1005,"Efectivo")+SUMIFS('Gastos Fijos'!$D$6:$D$1005,'Gastos Fijos'!$A$6:$A$1005,$A1057,'Gastos Fijos'!$E$6:$E$1005,"Efectivo"))</f>
        <v/>
      </c>
      <c r="G1057" s="15" t="str">
        <f t="shared" si="49"/>
        <v/>
      </c>
      <c r="H1057" s="12"/>
      <c r="I1057" s="8" t="str">
        <f t="shared" si="50"/>
        <v/>
      </c>
    </row>
    <row r="1058" spans="1:9" x14ac:dyDescent="0.25">
      <c r="A1058" s="16"/>
      <c r="B1058" s="15" t="str">
        <f>IF($A1058="","",SUMIFS(Ventas!$F$6:$F$3005,Ventas!$A$6:$A$3005,$A1058,Ventas!$J$6:$J$3005,"Efectivo"))</f>
        <v/>
      </c>
      <c r="C1058" s="15" t="str">
        <f>IF($A1058="","",SUMIFS(Ventas!$F$6:$F$3005,Ventas!$A$6:$A$3005,$A1058,Ventas!$J$6:$J$3005,"&lt;&gt;Efectivo"))</f>
        <v/>
      </c>
      <c r="D1058" s="15" t="str">
        <f t="shared" si="48"/>
        <v/>
      </c>
      <c r="E1058" s="12"/>
      <c r="F1058" s="15" t="str">
        <f>IF($A1058="","",SUMIFS(Compras!$E$6:$E$1005,Compras!$A$6:$A$1005,$A1058,Compras!$F$6:$F$1005,"Efectivo")+SUMIFS('Gastos Fijos'!$D$6:$D$1005,'Gastos Fijos'!$A$6:$A$1005,$A1058,'Gastos Fijos'!$E$6:$E$1005,"Efectivo"))</f>
        <v/>
      </c>
      <c r="G1058" s="15" t="str">
        <f t="shared" si="49"/>
        <v/>
      </c>
      <c r="H1058" s="12"/>
      <c r="I1058" s="8" t="str">
        <f t="shared" si="50"/>
        <v/>
      </c>
    </row>
    <row r="1059" spans="1:9" x14ac:dyDescent="0.25">
      <c r="A1059" s="16"/>
      <c r="B1059" s="15" t="str">
        <f>IF($A1059="","",SUMIFS(Ventas!$F$6:$F$3005,Ventas!$A$6:$A$3005,$A1059,Ventas!$J$6:$J$3005,"Efectivo"))</f>
        <v/>
      </c>
      <c r="C1059" s="15" t="str">
        <f>IF($A1059="","",SUMIFS(Ventas!$F$6:$F$3005,Ventas!$A$6:$A$3005,$A1059,Ventas!$J$6:$J$3005,"&lt;&gt;Efectivo"))</f>
        <v/>
      </c>
      <c r="D1059" s="15" t="str">
        <f t="shared" si="48"/>
        <v/>
      </c>
      <c r="E1059" s="12"/>
      <c r="F1059" s="15" t="str">
        <f>IF($A1059="","",SUMIFS(Compras!$E$6:$E$1005,Compras!$A$6:$A$1005,$A1059,Compras!$F$6:$F$1005,"Efectivo")+SUMIFS('Gastos Fijos'!$D$6:$D$1005,'Gastos Fijos'!$A$6:$A$1005,$A1059,'Gastos Fijos'!$E$6:$E$1005,"Efectivo"))</f>
        <v/>
      </c>
      <c r="G1059" s="15" t="str">
        <f t="shared" si="49"/>
        <v/>
      </c>
      <c r="H1059" s="12"/>
      <c r="I1059" s="8" t="str">
        <f t="shared" si="50"/>
        <v/>
      </c>
    </row>
    <row r="1060" spans="1:9" x14ac:dyDescent="0.25">
      <c r="A1060" s="16"/>
      <c r="B1060" s="15" t="str">
        <f>IF($A1060="","",SUMIFS(Ventas!$F$6:$F$3005,Ventas!$A$6:$A$3005,$A1060,Ventas!$J$6:$J$3005,"Efectivo"))</f>
        <v/>
      </c>
      <c r="C1060" s="15" t="str">
        <f>IF($A1060="","",SUMIFS(Ventas!$F$6:$F$3005,Ventas!$A$6:$A$3005,$A1060,Ventas!$J$6:$J$3005,"&lt;&gt;Efectivo"))</f>
        <v/>
      </c>
      <c r="D1060" s="15" t="str">
        <f t="shared" si="48"/>
        <v/>
      </c>
      <c r="E1060" s="12"/>
      <c r="F1060" s="15" t="str">
        <f>IF($A1060="","",SUMIFS(Compras!$E$6:$E$1005,Compras!$A$6:$A$1005,$A1060,Compras!$F$6:$F$1005,"Efectivo")+SUMIFS('Gastos Fijos'!$D$6:$D$1005,'Gastos Fijos'!$A$6:$A$1005,$A1060,'Gastos Fijos'!$E$6:$E$1005,"Efectivo"))</f>
        <v/>
      </c>
      <c r="G1060" s="15" t="str">
        <f t="shared" si="49"/>
        <v/>
      </c>
      <c r="H1060" s="12"/>
      <c r="I1060" s="8" t="str">
        <f t="shared" si="50"/>
        <v/>
      </c>
    </row>
    <row r="1061" spans="1:9" x14ac:dyDescent="0.25">
      <c r="A1061" s="16"/>
      <c r="B1061" s="15" t="str">
        <f>IF($A1061="","",SUMIFS(Ventas!$F$6:$F$3005,Ventas!$A$6:$A$3005,$A1061,Ventas!$J$6:$J$3005,"Efectivo"))</f>
        <v/>
      </c>
      <c r="C1061" s="15" t="str">
        <f>IF($A1061="","",SUMIFS(Ventas!$F$6:$F$3005,Ventas!$A$6:$A$3005,$A1061,Ventas!$J$6:$J$3005,"&lt;&gt;Efectivo"))</f>
        <v/>
      </c>
      <c r="D1061" s="15" t="str">
        <f t="shared" si="48"/>
        <v/>
      </c>
      <c r="E1061" s="12"/>
      <c r="F1061" s="15" t="str">
        <f>IF($A1061="","",SUMIFS(Compras!$E$6:$E$1005,Compras!$A$6:$A$1005,$A1061,Compras!$F$6:$F$1005,"Efectivo")+SUMIFS('Gastos Fijos'!$D$6:$D$1005,'Gastos Fijos'!$A$6:$A$1005,$A1061,'Gastos Fijos'!$E$6:$E$1005,"Efectivo"))</f>
        <v/>
      </c>
      <c r="G1061" s="15" t="str">
        <f t="shared" si="49"/>
        <v/>
      </c>
      <c r="H1061" s="12"/>
      <c r="I1061" s="8" t="str">
        <f t="shared" si="50"/>
        <v/>
      </c>
    </row>
    <row r="1062" spans="1:9" x14ac:dyDescent="0.25">
      <c r="A1062" s="16"/>
      <c r="B1062" s="15" t="str">
        <f>IF($A1062="","",SUMIFS(Ventas!$F$6:$F$3005,Ventas!$A$6:$A$3005,$A1062,Ventas!$J$6:$J$3005,"Efectivo"))</f>
        <v/>
      </c>
      <c r="C1062" s="15" t="str">
        <f>IF($A1062="","",SUMIFS(Ventas!$F$6:$F$3005,Ventas!$A$6:$A$3005,$A1062,Ventas!$J$6:$J$3005,"&lt;&gt;Efectivo"))</f>
        <v/>
      </c>
      <c r="D1062" s="15" t="str">
        <f t="shared" si="48"/>
        <v/>
      </c>
      <c r="E1062" s="12"/>
      <c r="F1062" s="15" t="str">
        <f>IF($A1062="","",SUMIFS(Compras!$E$6:$E$1005,Compras!$A$6:$A$1005,$A1062,Compras!$F$6:$F$1005,"Efectivo")+SUMIFS('Gastos Fijos'!$D$6:$D$1005,'Gastos Fijos'!$A$6:$A$1005,$A1062,'Gastos Fijos'!$E$6:$E$1005,"Efectivo"))</f>
        <v/>
      </c>
      <c r="G1062" s="15" t="str">
        <f t="shared" si="49"/>
        <v/>
      </c>
      <c r="H1062" s="12"/>
      <c r="I1062" s="8" t="str">
        <f t="shared" si="50"/>
        <v/>
      </c>
    </row>
    <row r="1063" spans="1:9" x14ac:dyDescent="0.25">
      <c r="A1063" s="16"/>
      <c r="B1063" s="15" t="str">
        <f>IF($A1063="","",SUMIFS(Ventas!$F$6:$F$3005,Ventas!$A$6:$A$3005,$A1063,Ventas!$J$6:$J$3005,"Efectivo"))</f>
        <v/>
      </c>
      <c r="C1063" s="15" t="str">
        <f>IF($A1063="","",SUMIFS(Ventas!$F$6:$F$3005,Ventas!$A$6:$A$3005,$A1063,Ventas!$J$6:$J$3005,"&lt;&gt;Efectivo"))</f>
        <v/>
      </c>
      <c r="D1063" s="15" t="str">
        <f t="shared" si="48"/>
        <v/>
      </c>
      <c r="E1063" s="12"/>
      <c r="F1063" s="15" t="str">
        <f>IF($A1063="","",SUMIFS(Compras!$E$6:$E$1005,Compras!$A$6:$A$1005,$A1063,Compras!$F$6:$F$1005,"Efectivo")+SUMIFS('Gastos Fijos'!$D$6:$D$1005,'Gastos Fijos'!$A$6:$A$1005,$A1063,'Gastos Fijos'!$E$6:$E$1005,"Efectivo"))</f>
        <v/>
      </c>
      <c r="G1063" s="15" t="str">
        <f t="shared" si="49"/>
        <v/>
      </c>
      <c r="H1063" s="12"/>
      <c r="I1063" s="8" t="str">
        <f t="shared" si="50"/>
        <v/>
      </c>
    </row>
    <row r="1064" spans="1:9" x14ac:dyDescent="0.25">
      <c r="A1064" s="16"/>
      <c r="B1064" s="15" t="str">
        <f>IF($A1064="","",SUMIFS(Ventas!$F$6:$F$3005,Ventas!$A$6:$A$3005,$A1064,Ventas!$J$6:$J$3005,"Efectivo"))</f>
        <v/>
      </c>
      <c r="C1064" s="15" t="str">
        <f>IF($A1064="","",SUMIFS(Ventas!$F$6:$F$3005,Ventas!$A$6:$A$3005,$A1064,Ventas!$J$6:$J$3005,"&lt;&gt;Efectivo"))</f>
        <v/>
      </c>
      <c r="D1064" s="15" t="str">
        <f t="shared" si="48"/>
        <v/>
      </c>
      <c r="E1064" s="12"/>
      <c r="F1064" s="15" t="str">
        <f>IF($A1064="","",SUMIFS(Compras!$E$6:$E$1005,Compras!$A$6:$A$1005,$A1064,Compras!$F$6:$F$1005,"Efectivo")+SUMIFS('Gastos Fijos'!$D$6:$D$1005,'Gastos Fijos'!$A$6:$A$1005,$A1064,'Gastos Fijos'!$E$6:$E$1005,"Efectivo"))</f>
        <v/>
      </c>
      <c r="G1064" s="15" t="str">
        <f t="shared" si="49"/>
        <v/>
      </c>
      <c r="H1064" s="12"/>
      <c r="I1064" s="8" t="str">
        <f t="shared" si="50"/>
        <v/>
      </c>
    </row>
    <row r="1065" spans="1:9" x14ac:dyDescent="0.25">
      <c r="A1065" s="16"/>
      <c r="B1065" s="15" t="str">
        <f>IF($A1065="","",SUMIFS(Ventas!$F$6:$F$3005,Ventas!$A$6:$A$3005,$A1065,Ventas!$J$6:$J$3005,"Efectivo"))</f>
        <v/>
      </c>
      <c r="C1065" s="15" t="str">
        <f>IF($A1065="","",SUMIFS(Ventas!$F$6:$F$3005,Ventas!$A$6:$A$3005,$A1065,Ventas!$J$6:$J$3005,"&lt;&gt;Efectivo"))</f>
        <v/>
      </c>
      <c r="D1065" s="15" t="str">
        <f t="shared" si="48"/>
        <v/>
      </c>
      <c r="E1065" s="12"/>
      <c r="F1065" s="15" t="str">
        <f>IF($A1065="","",SUMIFS(Compras!$E$6:$E$1005,Compras!$A$6:$A$1005,$A1065,Compras!$F$6:$F$1005,"Efectivo")+SUMIFS('Gastos Fijos'!$D$6:$D$1005,'Gastos Fijos'!$A$6:$A$1005,$A1065,'Gastos Fijos'!$E$6:$E$1005,"Efectivo"))</f>
        <v/>
      </c>
      <c r="G1065" s="15" t="str">
        <f t="shared" si="49"/>
        <v/>
      </c>
      <c r="H1065" s="12"/>
      <c r="I1065" s="8" t="str">
        <f t="shared" si="50"/>
        <v/>
      </c>
    </row>
    <row r="1066" spans="1:9" x14ac:dyDescent="0.25">
      <c r="A1066" s="16"/>
      <c r="B1066" s="15" t="str">
        <f>IF($A1066="","",SUMIFS(Ventas!$F$6:$F$3005,Ventas!$A$6:$A$3005,$A1066,Ventas!$J$6:$J$3005,"Efectivo"))</f>
        <v/>
      </c>
      <c r="C1066" s="15" t="str">
        <f>IF($A1066="","",SUMIFS(Ventas!$F$6:$F$3005,Ventas!$A$6:$A$3005,$A1066,Ventas!$J$6:$J$3005,"&lt;&gt;Efectivo"))</f>
        <v/>
      </c>
      <c r="D1066" s="15" t="str">
        <f t="shared" si="48"/>
        <v/>
      </c>
      <c r="E1066" s="12"/>
      <c r="F1066" s="15" t="str">
        <f>IF($A1066="","",SUMIFS(Compras!$E$6:$E$1005,Compras!$A$6:$A$1005,$A1066,Compras!$F$6:$F$1005,"Efectivo")+SUMIFS('Gastos Fijos'!$D$6:$D$1005,'Gastos Fijos'!$A$6:$A$1005,$A1066,'Gastos Fijos'!$E$6:$E$1005,"Efectivo"))</f>
        <v/>
      </c>
      <c r="G1066" s="15" t="str">
        <f t="shared" si="49"/>
        <v/>
      </c>
      <c r="H1066" s="12"/>
      <c r="I1066" s="8" t="str">
        <f t="shared" si="50"/>
        <v/>
      </c>
    </row>
    <row r="1067" spans="1:9" x14ac:dyDescent="0.25">
      <c r="A1067" s="16"/>
      <c r="B1067" s="15" t="str">
        <f>IF($A1067="","",SUMIFS(Ventas!$F$6:$F$3005,Ventas!$A$6:$A$3005,$A1067,Ventas!$J$6:$J$3005,"Efectivo"))</f>
        <v/>
      </c>
      <c r="C1067" s="15" t="str">
        <f>IF($A1067="","",SUMIFS(Ventas!$F$6:$F$3005,Ventas!$A$6:$A$3005,$A1067,Ventas!$J$6:$J$3005,"&lt;&gt;Efectivo"))</f>
        <v/>
      </c>
      <c r="D1067" s="15" t="str">
        <f t="shared" si="48"/>
        <v/>
      </c>
      <c r="E1067" s="12"/>
      <c r="F1067" s="15" t="str">
        <f>IF($A1067="","",SUMIFS(Compras!$E$6:$E$1005,Compras!$A$6:$A$1005,$A1067,Compras!$F$6:$F$1005,"Efectivo")+SUMIFS('Gastos Fijos'!$D$6:$D$1005,'Gastos Fijos'!$A$6:$A$1005,$A1067,'Gastos Fijos'!$E$6:$E$1005,"Efectivo"))</f>
        <v/>
      </c>
      <c r="G1067" s="15" t="str">
        <f t="shared" si="49"/>
        <v/>
      </c>
      <c r="H1067" s="12"/>
      <c r="I1067" s="8" t="str">
        <f t="shared" si="50"/>
        <v/>
      </c>
    </row>
    <row r="1068" spans="1:9" x14ac:dyDescent="0.25">
      <c r="A1068" s="16"/>
      <c r="B1068" s="15" t="str">
        <f>IF($A1068="","",SUMIFS(Ventas!$F$6:$F$3005,Ventas!$A$6:$A$3005,$A1068,Ventas!$J$6:$J$3005,"Efectivo"))</f>
        <v/>
      </c>
      <c r="C1068" s="15" t="str">
        <f>IF($A1068="","",SUMIFS(Ventas!$F$6:$F$3005,Ventas!$A$6:$A$3005,$A1068,Ventas!$J$6:$J$3005,"&lt;&gt;Efectivo"))</f>
        <v/>
      </c>
      <c r="D1068" s="15" t="str">
        <f t="shared" si="48"/>
        <v/>
      </c>
      <c r="E1068" s="12"/>
      <c r="F1068" s="15" t="str">
        <f>IF($A1068="","",SUMIFS(Compras!$E$6:$E$1005,Compras!$A$6:$A$1005,$A1068,Compras!$F$6:$F$1005,"Efectivo")+SUMIFS('Gastos Fijos'!$D$6:$D$1005,'Gastos Fijos'!$A$6:$A$1005,$A1068,'Gastos Fijos'!$E$6:$E$1005,"Efectivo"))</f>
        <v/>
      </c>
      <c r="G1068" s="15" t="str">
        <f t="shared" si="49"/>
        <v/>
      </c>
      <c r="H1068" s="12"/>
      <c r="I1068" s="8" t="str">
        <f t="shared" si="50"/>
        <v/>
      </c>
    </row>
    <row r="1069" spans="1:9" x14ac:dyDescent="0.25">
      <c r="A1069" s="16"/>
      <c r="B1069" s="15" t="str">
        <f>IF($A1069="","",SUMIFS(Ventas!$F$6:$F$3005,Ventas!$A$6:$A$3005,$A1069,Ventas!$J$6:$J$3005,"Efectivo"))</f>
        <v/>
      </c>
      <c r="C1069" s="15" t="str">
        <f>IF($A1069="","",SUMIFS(Ventas!$F$6:$F$3005,Ventas!$A$6:$A$3005,$A1069,Ventas!$J$6:$J$3005,"&lt;&gt;Efectivo"))</f>
        <v/>
      </c>
      <c r="D1069" s="15" t="str">
        <f t="shared" si="48"/>
        <v/>
      </c>
      <c r="E1069" s="12"/>
      <c r="F1069" s="15" t="str">
        <f>IF($A1069="","",SUMIFS(Compras!$E$6:$E$1005,Compras!$A$6:$A$1005,$A1069,Compras!$F$6:$F$1005,"Efectivo")+SUMIFS('Gastos Fijos'!$D$6:$D$1005,'Gastos Fijos'!$A$6:$A$1005,$A1069,'Gastos Fijos'!$E$6:$E$1005,"Efectivo"))</f>
        <v/>
      </c>
      <c r="G1069" s="15" t="str">
        <f t="shared" si="49"/>
        <v/>
      </c>
      <c r="H1069" s="12"/>
      <c r="I1069" s="8" t="str">
        <f t="shared" si="50"/>
        <v/>
      </c>
    </row>
    <row r="1070" spans="1:9" x14ac:dyDescent="0.25">
      <c r="A1070" s="16"/>
      <c r="B1070" s="15" t="str">
        <f>IF($A1070="","",SUMIFS(Ventas!$F$6:$F$3005,Ventas!$A$6:$A$3005,$A1070,Ventas!$J$6:$J$3005,"Efectivo"))</f>
        <v/>
      </c>
      <c r="C1070" s="15" t="str">
        <f>IF($A1070="","",SUMIFS(Ventas!$F$6:$F$3005,Ventas!$A$6:$A$3005,$A1070,Ventas!$J$6:$J$3005,"&lt;&gt;Efectivo"))</f>
        <v/>
      </c>
      <c r="D1070" s="15" t="str">
        <f t="shared" si="48"/>
        <v/>
      </c>
      <c r="E1070" s="12"/>
      <c r="F1070" s="15" t="str">
        <f>IF($A1070="","",SUMIFS(Compras!$E$6:$E$1005,Compras!$A$6:$A$1005,$A1070,Compras!$F$6:$F$1005,"Efectivo")+SUMIFS('Gastos Fijos'!$D$6:$D$1005,'Gastos Fijos'!$A$6:$A$1005,$A1070,'Gastos Fijos'!$E$6:$E$1005,"Efectivo"))</f>
        <v/>
      </c>
      <c r="G1070" s="15" t="str">
        <f t="shared" si="49"/>
        <v/>
      </c>
      <c r="H1070" s="12"/>
      <c r="I1070" s="8" t="str">
        <f t="shared" si="50"/>
        <v/>
      </c>
    </row>
    <row r="1071" spans="1:9" x14ac:dyDescent="0.25">
      <c r="A1071" s="16"/>
      <c r="B1071" s="15" t="str">
        <f>IF($A1071="","",SUMIFS(Ventas!$F$6:$F$3005,Ventas!$A$6:$A$3005,$A1071,Ventas!$J$6:$J$3005,"Efectivo"))</f>
        <v/>
      </c>
      <c r="C1071" s="15" t="str">
        <f>IF($A1071="","",SUMIFS(Ventas!$F$6:$F$3005,Ventas!$A$6:$A$3005,$A1071,Ventas!$J$6:$J$3005,"&lt;&gt;Efectivo"))</f>
        <v/>
      </c>
      <c r="D1071" s="15" t="str">
        <f t="shared" si="48"/>
        <v/>
      </c>
      <c r="E1071" s="12"/>
      <c r="F1071" s="15" t="str">
        <f>IF($A1071="","",SUMIFS(Compras!$E$6:$E$1005,Compras!$A$6:$A$1005,$A1071,Compras!$F$6:$F$1005,"Efectivo")+SUMIFS('Gastos Fijos'!$D$6:$D$1005,'Gastos Fijos'!$A$6:$A$1005,$A1071,'Gastos Fijos'!$E$6:$E$1005,"Efectivo"))</f>
        <v/>
      </c>
      <c r="G1071" s="15" t="str">
        <f t="shared" si="49"/>
        <v/>
      </c>
      <c r="H1071" s="12"/>
      <c r="I1071" s="8" t="str">
        <f t="shared" si="50"/>
        <v/>
      </c>
    </row>
    <row r="1072" spans="1:9" x14ac:dyDescent="0.25">
      <c r="A1072" s="16"/>
      <c r="B1072" s="15" t="str">
        <f>IF($A1072="","",SUMIFS(Ventas!$F$6:$F$3005,Ventas!$A$6:$A$3005,$A1072,Ventas!$J$6:$J$3005,"Efectivo"))</f>
        <v/>
      </c>
      <c r="C1072" s="15" t="str">
        <f>IF($A1072="","",SUMIFS(Ventas!$F$6:$F$3005,Ventas!$A$6:$A$3005,$A1072,Ventas!$J$6:$J$3005,"&lt;&gt;Efectivo"))</f>
        <v/>
      </c>
      <c r="D1072" s="15" t="str">
        <f t="shared" si="48"/>
        <v/>
      </c>
      <c r="E1072" s="12"/>
      <c r="F1072" s="15" t="str">
        <f>IF($A1072="","",SUMIFS(Compras!$E$6:$E$1005,Compras!$A$6:$A$1005,$A1072,Compras!$F$6:$F$1005,"Efectivo")+SUMIFS('Gastos Fijos'!$D$6:$D$1005,'Gastos Fijos'!$A$6:$A$1005,$A1072,'Gastos Fijos'!$E$6:$E$1005,"Efectivo"))</f>
        <v/>
      </c>
      <c r="G1072" s="15" t="str">
        <f t="shared" si="49"/>
        <v/>
      </c>
      <c r="H1072" s="12"/>
      <c r="I1072" s="8" t="str">
        <f t="shared" si="50"/>
        <v/>
      </c>
    </row>
    <row r="1073" spans="1:9" x14ac:dyDescent="0.25">
      <c r="A1073" s="16"/>
      <c r="B1073" s="15" t="str">
        <f>IF($A1073="","",SUMIFS(Ventas!$F$6:$F$3005,Ventas!$A$6:$A$3005,$A1073,Ventas!$J$6:$J$3005,"Efectivo"))</f>
        <v/>
      </c>
      <c r="C1073" s="15" t="str">
        <f>IF($A1073="","",SUMIFS(Ventas!$F$6:$F$3005,Ventas!$A$6:$A$3005,$A1073,Ventas!$J$6:$J$3005,"&lt;&gt;Efectivo"))</f>
        <v/>
      </c>
      <c r="D1073" s="15" t="str">
        <f t="shared" si="48"/>
        <v/>
      </c>
      <c r="E1073" s="12"/>
      <c r="F1073" s="15" t="str">
        <f>IF($A1073="","",SUMIFS(Compras!$E$6:$E$1005,Compras!$A$6:$A$1005,$A1073,Compras!$F$6:$F$1005,"Efectivo")+SUMIFS('Gastos Fijos'!$D$6:$D$1005,'Gastos Fijos'!$A$6:$A$1005,$A1073,'Gastos Fijos'!$E$6:$E$1005,"Efectivo"))</f>
        <v/>
      </c>
      <c r="G1073" s="15" t="str">
        <f t="shared" si="49"/>
        <v/>
      </c>
      <c r="H1073" s="12"/>
      <c r="I1073" s="8" t="str">
        <f t="shared" si="50"/>
        <v/>
      </c>
    </row>
    <row r="1074" spans="1:9" x14ac:dyDescent="0.25">
      <c r="A1074" s="16"/>
      <c r="B1074" s="15" t="str">
        <f>IF($A1074="","",SUMIFS(Ventas!$F$6:$F$3005,Ventas!$A$6:$A$3005,$A1074,Ventas!$J$6:$J$3005,"Efectivo"))</f>
        <v/>
      </c>
      <c r="C1074" s="15" t="str">
        <f>IF($A1074="","",SUMIFS(Ventas!$F$6:$F$3005,Ventas!$A$6:$A$3005,$A1074,Ventas!$J$6:$J$3005,"&lt;&gt;Efectivo"))</f>
        <v/>
      </c>
      <c r="D1074" s="15" t="str">
        <f t="shared" si="48"/>
        <v/>
      </c>
      <c r="E1074" s="12"/>
      <c r="F1074" s="15" t="str">
        <f>IF($A1074="","",SUMIFS(Compras!$E$6:$E$1005,Compras!$A$6:$A$1005,$A1074,Compras!$F$6:$F$1005,"Efectivo")+SUMIFS('Gastos Fijos'!$D$6:$D$1005,'Gastos Fijos'!$A$6:$A$1005,$A1074,'Gastos Fijos'!$E$6:$E$1005,"Efectivo"))</f>
        <v/>
      </c>
      <c r="G1074" s="15" t="str">
        <f t="shared" si="49"/>
        <v/>
      </c>
      <c r="H1074" s="12"/>
      <c r="I1074" s="8" t="str">
        <f t="shared" si="50"/>
        <v/>
      </c>
    </row>
    <row r="1075" spans="1:9" x14ac:dyDescent="0.25">
      <c r="A1075" s="16"/>
      <c r="B1075" s="15" t="str">
        <f>IF($A1075="","",SUMIFS(Ventas!$F$6:$F$3005,Ventas!$A$6:$A$3005,$A1075,Ventas!$J$6:$J$3005,"Efectivo"))</f>
        <v/>
      </c>
      <c r="C1075" s="15" t="str">
        <f>IF($A1075="","",SUMIFS(Ventas!$F$6:$F$3005,Ventas!$A$6:$A$3005,$A1075,Ventas!$J$6:$J$3005,"&lt;&gt;Efectivo"))</f>
        <v/>
      </c>
      <c r="D1075" s="15" t="str">
        <f t="shared" si="48"/>
        <v/>
      </c>
      <c r="E1075" s="12"/>
      <c r="F1075" s="15" t="str">
        <f>IF($A1075="","",SUMIFS(Compras!$E$6:$E$1005,Compras!$A$6:$A$1005,$A1075,Compras!$F$6:$F$1005,"Efectivo")+SUMIFS('Gastos Fijos'!$D$6:$D$1005,'Gastos Fijos'!$A$6:$A$1005,$A1075,'Gastos Fijos'!$E$6:$E$1005,"Efectivo"))</f>
        <v/>
      </c>
      <c r="G1075" s="15" t="str">
        <f t="shared" si="49"/>
        <v/>
      </c>
      <c r="H1075" s="12"/>
      <c r="I1075" s="8" t="str">
        <f t="shared" si="50"/>
        <v/>
      </c>
    </row>
    <row r="1076" spans="1:9" x14ac:dyDescent="0.25">
      <c r="A1076" s="16"/>
      <c r="B1076" s="15" t="str">
        <f>IF($A1076="","",SUMIFS(Ventas!$F$6:$F$3005,Ventas!$A$6:$A$3005,$A1076,Ventas!$J$6:$J$3005,"Efectivo"))</f>
        <v/>
      </c>
      <c r="C1076" s="15" t="str">
        <f>IF($A1076="","",SUMIFS(Ventas!$F$6:$F$3005,Ventas!$A$6:$A$3005,$A1076,Ventas!$J$6:$J$3005,"&lt;&gt;Efectivo"))</f>
        <v/>
      </c>
      <c r="D1076" s="15" t="str">
        <f t="shared" si="48"/>
        <v/>
      </c>
      <c r="E1076" s="12"/>
      <c r="F1076" s="15" t="str">
        <f>IF($A1076="","",SUMIFS(Compras!$E$6:$E$1005,Compras!$A$6:$A$1005,$A1076,Compras!$F$6:$F$1005,"Efectivo")+SUMIFS('Gastos Fijos'!$D$6:$D$1005,'Gastos Fijos'!$A$6:$A$1005,$A1076,'Gastos Fijos'!$E$6:$E$1005,"Efectivo"))</f>
        <v/>
      </c>
      <c r="G1076" s="15" t="str">
        <f t="shared" si="49"/>
        <v/>
      </c>
      <c r="H1076" s="12"/>
      <c r="I1076" s="8" t="str">
        <f t="shared" si="50"/>
        <v/>
      </c>
    </row>
    <row r="1077" spans="1:9" x14ac:dyDescent="0.25">
      <c r="A1077" s="16"/>
      <c r="B1077" s="15" t="str">
        <f>IF($A1077="","",SUMIFS(Ventas!$F$6:$F$3005,Ventas!$A$6:$A$3005,$A1077,Ventas!$J$6:$J$3005,"Efectivo"))</f>
        <v/>
      </c>
      <c r="C1077" s="15" t="str">
        <f>IF($A1077="","",SUMIFS(Ventas!$F$6:$F$3005,Ventas!$A$6:$A$3005,$A1077,Ventas!$J$6:$J$3005,"&lt;&gt;Efectivo"))</f>
        <v/>
      </c>
      <c r="D1077" s="15" t="str">
        <f t="shared" si="48"/>
        <v/>
      </c>
      <c r="E1077" s="12"/>
      <c r="F1077" s="15" t="str">
        <f>IF($A1077="","",SUMIFS(Compras!$E$6:$E$1005,Compras!$A$6:$A$1005,$A1077,Compras!$F$6:$F$1005,"Efectivo")+SUMIFS('Gastos Fijos'!$D$6:$D$1005,'Gastos Fijos'!$A$6:$A$1005,$A1077,'Gastos Fijos'!$E$6:$E$1005,"Efectivo"))</f>
        <v/>
      </c>
      <c r="G1077" s="15" t="str">
        <f t="shared" si="49"/>
        <v/>
      </c>
      <c r="H1077" s="12"/>
      <c r="I1077" s="8" t="str">
        <f t="shared" si="50"/>
        <v/>
      </c>
    </row>
    <row r="1078" spans="1:9" x14ac:dyDescent="0.25">
      <c r="A1078" s="16"/>
      <c r="B1078" s="15" t="str">
        <f>IF($A1078="","",SUMIFS(Ventas!$F$6:$F$3005,Ventas!$A$6:$A$3005,$A1078,Ventas!$J$6:$J$3005,"Efectivo"))</f>
        <v/>
      </c>
      <c r="C1078" s="15" t="str">
        <f>IF($A1078="","",SUMIFS(Ventas!$F$6:$F$3005,Ventas!$A$6:$A$3005,$A1078,Ventas!$J$6:$J$3005,"&lt;&gt;Efectivo"))</f>
        <v/>
      </c>
      <c r="D1078" s="15" t="str">
        <f t="shared" si="48"/>
        <v/>
      </c>
      <c r="E1078" s="12"/>
      <c r="F1078" s="15" t="str">
        <f>IF($A1078="","",SUMIFS(Compras!$E$6:$E$1005,Compras!$A$6:$A$1005,$A1078,Compras!$F$6:$F$1005,"Efectivo")+SUMIFS('Gastos Fijos'!$D$6:$D$1005,'Gastos Fijos'!$A$6:$A$1005,$A1078,'Gastos Fijos'!$E$6:$E$1005,"Efectivo"))</f>
        <v/>
      </c>
      <c r="G1078" s="15" t="str">
        <f t="shared" si="49"/>
        <v/>
      </c>
      <c r="H1078" s="12"/>
      <c r="I1078" s="8" t="str">
        <f t="shared" si="50"/>
        <v/>
      </c>
    </row>
    <row r="1079" spans="1:9" x14ac:dyDescent="0.25">
      <c r="A1079" s="16"/>
      <c r="B1079" s="15" t="str">
        <f>IF($A1079="","",SUMIFS(Ventas!$F$6:$F$3005,Ventas!$A$6:$A$3005,$A1079,Ventas!$J$6:$J$3005,"Efectivo"))</f>
        <v/>
      </c>
      <c r="C1079" s="15" t="str">
        <f>IF($A1079="","",SUMIFS(Ventas!$F$6:$F$3005,Ventas!$A$6:$A$3005,$A1079,Ventas!$J$6:$J$3005,"&lt;&gt;Efectivo"))</f>
        <v/>
      </c>
      <c r="D1079" s="15" t="str">
        <f t="shared" si="48"/>
        <v/>
      </c>
      <c r="E1079" s="12"/>
      <c r="F1079" s="15" t="str">
        <f>IF($A1079="","",SUMIFS(Compras!$E$6:$E$1005,Compras!$A$6:$A$1005,$A1079,Compras!$F$6:$F$1005,"Efectivo")+SUMIFS('Gastos Fijos'!$D$6:$D$1005,'Gastos Fijos'!$A$6:$A$1005,$A1079,'Gastos Fijos'!$E$6:$E$1005,"Efectivo"))</f>
        <v/>
      </c>
      <c r="G1079" s="15" t="str">
        <f t="shared" si="49"/>
        <v/>
      </c>
      <c r="H1079" s="12"/>
      <c r="I1079" s="8" t="str">
        <f t="shared" si="50"/>
        <v/>
      </c>
    </row>
    <row r="1080" spans="1:9" x14ac:dyDescent="0.25">
      <c r="A1080" s="16"/>
      <c r="B1080" s="15" t="str">
        <f>IF($A1080="","",SUMIFS(Ventas!$F$6:$F$3005,Ventas!$A$6:$A$3005,$A1080,Ventas!$J$6:$J$3005,"Efectivo"))</f>
        <v/>
      </c>
      <c r="C1080" s="15" t="str">
        <f>IF($A1080="","",SUMIFS(Ventas!$F$6:$F$3005,Ventas!$A$6:$A$3005,$A1080,Ventas!$J$6:$J$3005,"&lt;&gt;Efectivo"))</f>
        <v/>
      </c>
      <c r="D1080" s="15" t="str">
        <f t="shared" si="48"/>
        <v/>
      </c>
      <c r="E1080" s="12"/>
      <c r="F1080" s="15" t="str">
        <f>IF($A1080="","",SUMIFS(Compras!$E$6:$E$1005,Compras!$A$6:$A$1005,$A1080,Compras!$F$6:$F$1005,"Efectivo")+SUMIFS('Gastos Fijos'!$D$6:$D$1005,'Gastos Fijos'!$A$6:$A$1005,$A1080,'Gastos Fijos'!$E$6:$E$1005,"Efectivo"))</f>
        <v/>
      </c>
      <c r="G1080" s="15" t="str">
        <f t="shared" si="49"/>
        <v/>
      </c>
      <c r="H1080" s="12"/>
      <c r="I1080" s="8" t="str">
        <f t="shared" si="50"/>
        <v/>
      </c>
    </row>
    <row r="1081" spans="1:9" x14ac:dyDescent="0.25">
      <c r="A1081" s="16"/>
      <c r="B1081" s="15" t="str">
        <f>IF($A1081="","",SUMIFS(Ventas!$F$6:$F$3005,Ventas!$A$6:$A$3005,$A1081,Ventas!$J$6:$J$3005,"Efectivo"))</f>
        <v/>
      </c>
      <c r="C1081" s="15" t="str">
        <f>IF($A1081="","",SUMIFS(Ventas!$F$6:$F$3005,Ventas!$A$6:$A$3005,$A1081,Ventas!$J$6:$J$3005,"&lt;&gt;Efectivo"))</f>
        <v/>
      </c>
      <c r="D1081" s="15" t="str">
        <f t="shared" si="48"/>
        <v/>
      </c>
      <c r="E1081" s="12"/>
      <c r="F1081" s="15" t="str">
        <f>IF($A1081="","",SUMIFS(Compras!$E$6:$E$1005,Compras!$A$6:$A$1005,$A1081,Compras!$F$6:$F$1005,"Efectivo")+SUMIFS('Gastos Fijos'!$D$6:$D$1005,'Gastos Fijos'!$A$6:$A$1005,$A1081,'Gastos Fijos'!$E$6:$E$1005,"Efectivo"))</f>
        <v/>
      </c>
      <c r="G1081" s="15" t="str">
        <f t="shared" si="49"/>
        <v/>
      </c>
      <c r="H1081" s="12"/>
      <c r="I1081" s="8" t="str">
        <f t="shared" si="50"/>
        <v/>
      </c>
    </row>
    <row r="1082" spans="1:9" x14ac:dyDescent="0.25">
      <c r="A1082" s="16"/>
      <c r="B1082" s="15" t="str">
        <f>IF($A1082="","",SUMIFS(Ventas!$F$6:$F$3005,Ventas!$A$6:$A$3005,$A1082,Ventas!$J$6:$J$3005,"Efectivo"))</f>
        <v/>
      </c>
      <c r="C1082" s="15" t="str">
        <f>IF($A1082="","",SUMIFS(Ventas!$F$6:$F$3005,Ventas!$A$6:$A$3005,$A1082,Ventas!$J$6:$J$3005,"&lt;&gt;Efectivo"))</f>
        <v/>
      </c>
      <c r="D1082" s="15" t="str">
        <f t="shared" si="48"/>
        <v/>
      </c>
      <c r="E1082" s="12"/>
      <c r="F1082" s="15" t="str">
        <f>IF($A1082="","",SUMIFS(Compras!$E$6:$E$1005,Compras!$A$6:$A$1005,$A1082,Compras!$F$6:$F$1005,"Efectivo")+SUMIFS('Gastos Fijos'!$D$6:$D$1005,'Gastos Fijos'!$A$6:$A$1005,$A1082,'Gastos Fijos'!$E$6:$E$1005,"Efectivo"))</f>
        <v/>
      </c>
      <c r="G1082" s="15" t="str">
        <f t="shared" si="49"/>
        <v/>
      </c>
      <c r="H1082" s="12"/>
      <c r="I1082" s="8" t="str">
        <f t="shared" si="50"/>
        <v/>
      </c>
    </row>
    <row r="1083" spans="1:9" x14ac:dyDescent="0.25">
      <c r="A1083" s="16"/>
      <c r="B1083" s="15" t="str">
        <f>IF($A1083="","",SUMIFS(Ventas!$F$6:$F$3005,Ventas!$A$6:$A$3005,$A1083,Ventas!$J$6:$J$3005,"Efectivo"))</f>
        <v/>
      </c>
      <c r="C1083" s="15" t="str">
        <f>IF($A1083="","",SUMIFS(Ventas!$F$6:$F$3005,Ventas!$A$6:$A$3005,$A1083,Ventas!$J$6:$J$3005,"&lt;&gt;Efectivo"))</f>
        <v/>
      </c>
      <c r="D1083" s="15" t="str">
        <f t="shared" si="48"/>
        <v/>
      </c>
      <c r="E1083" s="12"/>
      <c r="F1083" s="15" t="str">
        <f>IF($A1083="","",SUMIFS(Compras!$E$6:$E$1005,Compras!$A$6:$A$1005,$A1083,Compras!$F$6:$F$1005,"Efectivo")+SUMIFS('Gastos Fijos'!$D$6:$D$1005,'Gastos Fijos'!$A$6:$A$1005,$A1083,'Gastos Fijos'!$E$6:$E$1005,"Efectivo"))</f>
        <v/>
      </c>
      <c r="G1083" s="15" t="str">
        <f t="shared" si="49"/>
        <v/>
      </c>
      <c r="H1083" s="12"/>
      <c r="I1083" s="8" t="str">
        <f t="shared" si="50"/>
        <v/>
      </c>
    </row>
    <row r="1084" spans="1:9" x14ac:dyDescent="0.25">
      <c r="A1084" s="16"/>
      <c r="B1084" s="15" t="str">
        <f>IF($A1084="","",SUMIFS(Ventas!$F$6:$F$3005,Ventas!$A$6:$A$3005,$A1084,Ventas!$J$6:$J$3005,"Efectivo"))</f>
        <v/>
      </c>
      <c r="C1084" s="15" t="str">
        <f>IF($A1084="","",SUMIFS(Ventas!$F$6:$F$3005,Ventas!$A$6:$A$3005,$A1084,Ventas!$J$6:$J$3005,"&lt;&gt;Efectivo"))</f>
        <v/>
      </c>
      <c r="D1084" s="15" t="str">
        <f t="shared" si="48"/>
        <v/>
      </c>
      <c r="E1084" s="12"/>
      <c r="F1084" s="15" t="str">
        <f>IF($A1084="","",SUMIFS(Compras!$E$6:$E$1005,Compras!$A$6:$A$1005,$A1084,Compras!$F$6:$F$1005,"Efectivo")+SUMIFS('Gastos Fijos'!$D$6:$D$1005,'Gastos Fijos'!$A$6:$A$1005,$A1084,'Gastos Fijos'!$E$6:$E$1005,"Efectivo"))</f>
        <v/>
      </c>
      <c r="G1084" s="15" t="str">
        <f t="shared" si="49"/>
        <v/>
      </c>
      <c r="H1084" s="12"/>
      <c r="I1084" s="8" t="str">
        <f t="shared" si="50"/>
        <v/>
      </c>
    </row>
    <row r="1085" spans="1:9" x14ac:dyDescent="0.25">
      <c r="A1085" s="16"/>
      <c r="B1085" s="15" t="str">
        <f>IF($A1085="","",SUMIFS(Ventas!$F$6:$F$3005,Ventas!$A$6:$A$3005,$A1085,Ventas!$J$6:$J$3005,"Efectivo"))</f>
        <v/>
      </c>
      <c r="C1085" s="15" t="str">
        <f>IF($A1085="","",SUMIFS(Ventas!$F$6:$F$3005,Ventas!$A$6:$A$3005,$A1085,Ventas!$J$6:$J$3005,"&lt;&gt;Efectivo"))</f>
        <v/>
      </c>
      <c r="D1085" s="15" t="str">
        <f t="shared" si="48"/>
        <v/>
      </c>
      <c r="E1085" s="12"/>
      <c r="F1085" s="15" t="str">
        <f>IF($A1085="","",SUMIFS(Compras!$E$6:$E$1005,Compras!$A$6:$A$1005,$A1085,Compras!$F$6:$F$1005,"Efectivo")+SUMIFS('Gastos Fijos'!$D$6:$D$1005,'Gastos Fijos'!$A$6:$A$1005,$A1085,'Gastos Fijos'!$E$6:$E$1005,"Efectivo"))</f>
        <v/>
      </c>
      <c r="G1085" s="15" t="str">
        <f t="shared" si="49"/>
        <v/>
      </c>
      <c r="H1085" s="12"/>
      <c r="I1085" s="8" t="str">
        <f t="shared" si="50"/>
        <v/>
      </c>
    </row>
    <row r="1086" spans="1:9" x14ac:dyDescent="0.25">
      <c r="A1086" s="16"/>
      <c r="B1086" s="15" t="str">
        <f>IF($A1086="","",SUMIFS(Ventas!$F$6:$F$3005,Ventas!$A$6:$A$3005,$A1086,Ventas!$J$6:$J$3005,"Efectivo"))</f>
        <v/>
      </c>
      <c r="C1086" s="15" t="str">
        <f>IF($A1086="","",SUMIFS(Ventas!$F$6:$F$3005,Ventas!$A$6:$A$3005,$A1086,Ventas!$J$6:$J$3005,"&lt;&gt;Efectivo"))</f>
        <v/>
      </c>
      <c r="D1086" s="15" t="str">
        <f t="shared" si="48"/>
        <v/>
      </c>
      <c r="E1086" s="12"/>
      <c r="F1086" s="15" t="str">
        <f>IF($A1086="","",SUMIFS(Compras!$E$6:$E$1005,Compras!$A$6:$A$1005,$A1086,Compras!$F$6:$F$1005,"Efectivo")+SUMIFS('Gastos Fijos'!$D$6:$D$1005,'Gastos Fijos'!$A$6:$A$1005,$A1086,'Gastos Fijos'!$E$6:$E$1005,"Efectivo"))</f>
        <v/>
      </c>
      <c r="G1086" s="15" t="str">
        <f t="shared" si="49"/>
        <v/>
      </c>
      <c r="H1086" s="12"/>
      <c r="I1086" s="8" t="str">
        <f t="shared" si="50"/>
        <v/>
      </c>
    </row>
    <row r="1087" spans="1:9" x14ac:dyDescent="0.25">
      <c r="A1087" s="16"/>
      <c r="B1087" s="15" t="str">
        <f>IF($A1087="","",SUMIFS(Ventas!$F$6:$F$3005,Ventas!$A$6:$A$3005,$A1087,Ventas!$J$6:$J$3005,"Efectivo"))</f>
        <v/>
      </c>
      <c r="C1087" s="15" t="str">
        <f>IF($A1087="","",SUMIFS(Ventas!$F$6:$F$3005,Ventas!$A$6:$A$3005,$A1087,Ventas!$J$6:$J$3005,"&lt;&gt;Efectivo"))</f>
        <v/>
      </c>
      <c r="D1087" s="15" t="str">
        <f t="shared" si="48"/>
        <v/>
      </c>
      <c r="E1087" s="12"/>
      <c r="F1087" s="15" t="str">
        <f>IF($A1087="","",SUMIFS(Compras!$E$6:$E$1005,Compras!$A$6:$A$1005,$A1087,Compras!$F$6:$F$1005,"Efectivo")+SUMIFS('Gastos Fijos'!$D$6:$D$1005,'Gastos Fijos'!$A$6:$A$1005,$A1087,'Gastos Fijos'!$E$6:$E$1005,"Efectivo"))</f>
        <v/>
      </c>
      <c r="G1087" s="15" t="str">
        <f t="shared" si="49"/>
        <v/>
      </c>
      <c r="H1087" s="12"/>
      <c r="I1087" s="8" t="str">
        <f t="shared" si="50"/>
        <v/>
      </c>
    </row>
    <row r="1088" spans="1:9" x14ac:dyDescent="0.25">
      <c r="A1088" s="16"/>
      <c r="B1088" s="15" t="str">
        <f>IF($A1088="","",SUMIFS(Ventas!$F$6:$F$3005,Ventas!$A$6:$A$3005,$A1088,Ventas!$J$6:$J$3005,"Efectivo"))</f>
        <v/>
      </c>
      <c r="C1088" s="15" t="str">
        <f>IF($A1088="","",SUMIFS(Ventas!$F$6:$F$3005,Ventas!$A$6:$A$3005,$A1088,Ventas!$J$6:$J$3005,"&lt;&gt;Efectivo"))</f>
        <v/>
      </c>
      <c r="D1088" s="15" t="str">
        <f t="shared" si="48"/>
        <v/>
      </c>
      <c r="E1088" s="12"/>
      <c r="F1088" s="15" t="str">
        <f>IF($A1088="","",SUMIFS(Compras!$E$6:$E$1005,Compras!$A$6:$A$1005,$A1088,Compras!$F$6:$F$1005,"Efectivo")+SUMIFS('Gastos Fijos'!$D$6:$D$1005,'Gastos Fijos'!$A$6:$A$1005,$A1088,'Gastos Fijos'!$E$6:$E$1005,"Efectivo"))</f>
        <v/>
      </c>
      <c r="G1088" s="15" t="str">
        <f t="shared" si="49"/>
        <v/>
      </c>
      <c r="H1088" s="12"/>
      <c r="I1088" s="8" t="str">
        <f t="shared" si="50"/>
        <v/>
      </c>
    </row>
    <row r="1089" spans="1:9" x14ac:dyDescent="0.25">
      <c r="A1089" s="16"/>
      <c r="B1089" s="15" t="str">
        <f>IF($A1089="","",SUMIFS(Ventas!$F$6:$F$3005,Ventas!$A$6:$A$3005,$A1089,Ventas!$J$6:$J$3005,"Efectivo"))</f>
        <v/>
      </c>
      <c r="C1089" s="15" t="str">
        <f>IF($A1089="","",SUMIFS(Ventas!$F$6:$F$3005,Ventas!$A$6:$A$3005,$A1089,Ventas!$J$6:$J$3005,"&lt;&gt;Efectivo"))</f>
        <v/>
      </c>
      <c r="D1089" s="15" t="str">
        <f t="shared" si="48"/>
        <v/>
      </c>
      <c r="E1089" s="12"/>
      <c r="F1089" s="15" t="str">
        <f>IF($A1089="","",SUMIFS(Compras!$E$6:$E$1005,Compras!$A$6:$A$1005,$A1089,Compras!$F$6:$F$1005,"Efectivo")+SUMIFS('Gastos Fijos'!$D$6:$D$1005,'Gastos Fijos'!$A$6:$A$1005,$A1089,'Gastos Fijos'!$E$6:$E$1005,"Efectivo"))</f>
        <v/>
      </c>
      <c r="G1089" s="15" t="str">
        <f t="shared" si="49"/>
        <v/>
      </c>
      <c r="H1089" s="12"/>
      <c r="I1089" s="8" t="str">
        <f t="shared" si="50"/>
        <v/>
      </c>
    </row>
    <row r="1090" spans="1:9" x14ac:dyDescent="0.25">
      <c r="A1090" s="16"/>
      <c r="B1090" s="15" t="str">
        <f>IF($A1090="","",SUMIFS(Ventas!$F$6:$F$3005,Ventas!$A$6:$A$3005,$A1090,Ventas!$J$6:$J$3005,"Efectivo"))</f>
        <v/>
      </c>
      <c r="C1090" s="15" t="str">
        <f>IF($A1090="","",SUMIFS(Ventas!$F$6:$F$3005,Ventas!$A$6:$A$3005,$A1090,Ventas!$J$6:$J$3005,"&lt;&gt;Efectivo"))</f>
        <v/>
      </c>
      <c r="D1090" s="15" t="str">
        <f t="shared" si="48"/>
        <v/>
      </c>
      <c r="E1090" s="12"/>
      <c r="F1090" s="15" t="str">
        <f>IF($A1090="","",SUMIFS(Compras!$E$6:$E$1005,Compras!$A$6:$A$1005,$A1090,Compras!$F$6:$F$1005,"Efectivo")+SUMIFS('Gastos Fijos'!$D$6:$D$1005,'Gastos Fijos'!$A$6:$A$1005,$A1090,'Gastos Fijos'!$E$6:$E$1005,"Efectivo"))</f>
        <v/>
      </c>
      <c r="G1090" s="15" t="str">
        <f t="shared" si="49"/>
        <v/>
      </c>
      <c r="H1090" s="12"/>
      <c r="I1090" s="8" t="str">
        <f t="shared" si="50"/>
        <v/>
      </c>
    </row>
    <row r="1091" spans="1:9" x14ac:dyDescent="0.25">
      <c r="A1091" s="16"/>
      <c r="B1091" s="15" t="str">
        <f>IF($A1091="","",SUMIFS(Ventas!$F$6:$F$3005,Ventas!$A$6:$A$3005,$A1091,Ventas!$J$6:$J$3005,"Efectivo"))</f>
        <v/>
      </c>
      <c r="C1091" s="15" t="str">
        <f>IF($A1091="","",SUMIFS(Ventas!$F$6:$F$3005,Ventas!$A$6:$A$3005,$A1091,Ventas!$J$6:$J$3005,"&lt;&gt;Efectivo"))</f>
        <v/>
      </c>
      <c r="D1091" s="15" t="str">
        <f t="shared" si="48"/>
        <v/>
      </c>
      <c r="E1091" s="12"/>
      <c r="F1091" s="15" t="str">
        <f>IF($A1091="","",SUMIFS(Compras!$E$6:$E$1005,Compras!$A$6:$A$1005,$A1091,Compras!$F$6:$F$1005,"Efectivo")+SUMIFS('Gastos Fijos'!$D$6:$D$1005,'Gastos Fijos'!$A$6:$A$1005,$A1091,'Gastos Fijos'!$E$6:$E$1005,"Efectivo"))</f>
        <v/>
      </c>
      <c r="G1091" s="15" t="str">
        <f t="shared" si="49"/>
        <v/>
      </c>
      <c r="H1091" s="12"/>
      <c r="I1091" s="8" t="str">
        <f t="shared" si="50"/>
        <v/>
      </c>
    </row>
    <row r="1092" spans="1:9" x14ac:dyDescent="0.25">
      <c r="A1092" s="16"/>
      <c r="B1092" s="15" t="str">
        <f>IF($A1092="","",SUMIFS(Ventas!$F$6:$F$3005,Ventas!$A$6:$A$3005,$A1092,Ventas!$J$6:$J$3005,"Efectivo"))</f>
        <v/>
      </c>
      <c r="C1092" s="15" t="str">
        <f>IF($A1092="","",SUMIFS(Ventas!$F$6:$F$3005,Ventas!$A$6:$A$3005,$A1092,Ventas!$J$6:$J$3005,"&lt;&gt;Efectivo"))</f>
        <v/>
      </c>
      <c r="D1092" s="15" t="str">
        <f t="shared" si="48"/>
        <v/>
      </c>
      <c r="E1092" s="12"/>
      <c r="F1092" s="15" t="str">
        <f>IF($A1092="","",SUMIFS(Compras!$E$6:$E$1005,Compras!$A$6:$A$1005,$A1092,Compras!$F$6:$F$1005,"Efectivo")+SUMIFS('Gastos Fijos'!$D$6:$D$1005,'Gastos Fijos'!$A$6:$A$1005,$A1092,'Gastos Fijos'!$E$6:$E$1005,"Efectivo"))</f>
        <v/>
      </c>
      <c r="G1092" s="15" t="str">
        <f t="shared" si="49"/>
        <v/>
      </c>
      <c r="H1092" s="12"/>
      <c r="I1092" s="8" t="str">
        <f t="shared" si="50"/>
        <v/>
      </c>
    </row>
    <row r="1093" spans="1:9" x14ac:dyDescent="0.25">
      <c r="A1093" s="16"/>
      <c r="B1093" s="15" t="str">
        <f>IF($A1093="","",SUMIFS(Ventas!$F$6:$F$3005,Ventas!$A$6:$A$3005,$A1093,Ventas!$J$6:$J$3005,"Efectivo"))</f>
        <v/>
      </c>
      <c r="C1093" s="15" t="str">
        <f>IF($A1093="","",SUMIFS(Ventas!$F$6:$F$3005,Ventas!$A$6:$A$3005,$A1093,Ventas!$J$6:$J$3005,"&lt;&gt;Efectivo"))</f>
        <v/>
      </c>
      <c r="D1093" s="15" t="str">
        <f t="shared" si="48"/>
        <v/>
      </c>
      <c r="E1093" s="12"/>
      <c r="F1093" s="15" t="str">
        <f>IF($A1093="","",SUMIFS(Compras!$E$6:$E$1005,Compras!$A$6:$A$1005,$A1093,Compras!$F$6:$F$1005,"Efectivo")+SUMIFS('Gastos Fijos'!$D$6:$D$1005,'Gastos Fijos'!$A$6:$A$1005,$A1093,'Gastos Fijos'!$E$6:$E$1005,"Efectivo"))</f>
        <v/>
      </c>
      <c r="G1093" s="15" t="str">
        <f t="shared" si="49"/>
        <v/>
      </c>
      <c r="H1093" s="12"/>
      <c r="I1093" s="8" t="str">
        <f t="shared" si="50"/>
        <v/>
      </c>
    </row>
    <row r="1094" spans="1:9" x14ac:dyDescent="0.25">
      <c r="A1094" s="16"/>
      <c r="B1094" s="15" t="str">
        <f>IF($A1094="","",SUMIFS(Ventas!$F$6:$F$3005,Ventas!$A$6:$A$3005,$A1094,Ventas!$J$6:$J$3005,"Efectivo"))</f>
        <v/>
      </c>
      <c r="C1094" s="15" t="str">
        <f>IF($A1094="","",SUMIFS(Ventas!$F$6:$F$3005,Ventas!$A$6:$A$3005,$A1094,Ventas!$J$6:$J$3005,"&lt;&gt;Efectivo"))</f>
        <v/>
      </c>
      <c r="D1094" s="15" t="str">
        <f t="shared" ref="D1094:D1157" si="51">IF($A1094="","",$B1094+$C1094)</f>
        <v/>
      </c>
      <c r="E1094" s="12"/>
      <c r="F1094" s="15" t="str">
        <f>IF($A1094="","",SUMIFS(Compras!$E$6:$E$1005,Compras!$A$6:$A$1005,$A1094,Compras!$F$6:$F$1005,"Efectivo")+SUMIFS('Gastos Fijos'!$D$6:$D$1005,'Gastos Fijos'!$A$6:$A$1005,$A1094,'Gastos Fijos'!$E$6:$E$1005,"Efectivo"))</f>
        <v/>
      </c>
      <c r="G1094" s="15" t="str">
        <f t="shared" ref="G1094:G1157" si="52">IF($A1094="","",$E1094+$B1094-$F1094)</f>
        <v/>
      </c>
      <c r="H1094" s="12"/>
      <c r="I1094" s="8" t="str">
        <f t="shared" ref="I1094:I1157" si="53">IF(OR($A1094="",$H1094=""),"",$H1094-$G1094)</f>
        <v/>
      </c>
    </row>
    <row r="1095" spans="1:9" x14ac:dyDescent="0.25">
      <c r="A1095" s="16"/>
      <c r="B1095" s="15" t="str">
        <f>IF($A1095="","",SUMIFS(Ventas!$F$6:$F$3005,Ventas!$A$6:$A$3005,$A1095,Ventas!$J$6:$J$3005,"Efectivo"))</f>
        <v/>
      </c>
      <c r="C1095" s="15" t="str">
        <f>IF($A1095="","",SUMIFS(Ventas!$F$6:$F$3005,Ventas!$A$6:$A$3005,$A1095,Ventas!$J$6:$J$3005,"&lt;&gt;Efectivo"))</f>
        <v/>
      </c>
      <c r="D1095" s="15" t="str">
        <f t="shared" si="51"/>
        <v/>
      </c>
      <c r="E1095" s="12"/>
      <c r="F1095" s="15" t="str">
        <f>IF($A1095="","",SUMIFS(Compras!$E$6:$E$1005,Compras!$A$6:$A$1005,$A1095,Compras!$F$6:$F$1005,"Efectivo")+SUMIFS('Gastos Fijos'!$D$6:$D$1005,'Gastos Fijos'!$A$6:$A$1005,$A1095,'Gastos Fijos'!$E$6:$E$1005,"Efectivo"))</f>
        <v/>
      </c>
      <c r="G1095" s="15" t="str">
        <f t="shared" si="52"/>
        <v/>
      </c>
      <c r="H1095" s="12"/>
      <c r="I1095" s="8" t="str">
        <f t="shared" si="53"/>
        <v/>
      </c>
    </row>
    <row r="1096" spans="1:9" x14ac:dyDescent="0.25">
      <c r="A1096" s="16"/>
      <c r="B1096" s="15" t="str">
        <f>IF($A1096="","",SUMIFS(Ventas!$F$6:$F$3005,Ventas!$A$6:$A$3005,$A1096,Ventas!$J$6:$J$3005,"Efectivo"))</f>
        <v/>
      </c>
      <c r="C1096" s="15" t="str">
        <f>IF($A1096="","",SUMIFS(Ventas!$F$6:$F$3005,Ventas!$A$6:$A$3005,$A1096,Ventas!$J$6:$J$3005,"&lt;&gt;Efectivo"))</f>
        <v/>
      </c>
      <c r="D1096" s="15" t="str">
        <f t="shared" si="51"/>
        <v/>
      </c>
      <c r="E1096" s="12"/>
      <c r="F1096" s="15" t="str">
        <f>IF($A1096="","",SUMIFS(Compras!$E$6:$E$1005,Compras!$A$6:$A$1005,$A1096,Compras!$F$6:$F$1005,"Efectivo")+SUMIFS('Gastos Fijos'!$D$6:$D$1005,'Gastos Fijos'!$A$6:$A$1005,$A1096,'Gastos Fijos'!$E$6:$E$1005,"Efectivo"))</f>
        <v/>
      </c>
      <c r="G1096" s="15" t="str">
        <f t="shared" si="52"/>
        <v/>
      </c>
      <c r="H1096" s="12"/>
      <c r="I1096" s="8" t="str">
        <f t="shared" si="53"/>
        <v/>
      </c>
    </row>
    <row r="1097" spans="1:9" x14ac:dyDescent="0.25">
      <c r="A1097" s="16"/>
      <c r="B1097" s="15" t="str">
        <f>IF($A1097="","",SUMIFS(Ventas!$F$6:$F$3005,Ventas!$A$6:$A$3005,$A1097,Ventas!$J$6:$J$3005,"Efectivo"))</f>
        <v/>
      </c>
      <c r="C1097" s="15" t="str">
        <f>IF($A1097="","",SUMIFS(Ventas!$F$6:$F$3005,Ventas!$A$6:$A$3005,$A1097,Ventas!$J$6:$J$3005,"&lt;&gt;Efectivo"))</f>
        <v/>
      </c>
      <c r="D1097" s="15" t="str">
        <f t="shared" si="51"/>
        <v/>
      </c>
      <c r="E1097" s="12"/>
      <c r="F1097" s="15" t="str">
        <f>IF($A1097="","",SUMIFS(Compras!$E$6:$E$1005,Compras!$A$6:$A$1005,$A1097,Compras!$F$6:$F$1005,"Efectivo")+SUMIFS('Gastos Fijos'!$D$6:$D$1005,'Gastos Fijos'!$A$6:$A$1005,$A1097,'Gastos Fijos'!$E$6:$E$1005,"Efectivo"))</f>
        <v/>
      </c>
      <c r="G1097" s="15" t="str">
        <f t="shared" si="52"/>
        <v/>
      </c>
      <c r="H1097" s="12"/>
      <c r="I1097" s="8" t="str">
        <f t="shared" si="53"/>
        <v/>
      </c>
    </row>
    <row r="1098" spans="1:9" x14ac:dyDescent="0.25">
      <c r="A1098" s="16"/>
      <c r="B1098" s="15" t="str">
        <f>IF($A1098="","",SUMIFS(Ventas!$F$6:$F$3005,Ventas!$A$6:$A$3005,$A1098,Ventas!$J$6:$J$3005,"Efectivo"))</f>
        <v/>
      </c>
      <c r="C1098" s="15" t="str">
        <f>IF($A1098="","",SUMIFS(Ventas!$F$6:$F$3005,Ventas!$A$6:$A$3005,$A1098,Ventas!$J$6:$J$3005,"&lt;&gt;Efectivo"))</f>
        <v/>
      </c>
      <c r="D1098" s="15" t="str">
        <f t="shared" si="51"/>
        <v/>
      </c>
      <c r="E1098" s="12"/>
      <c r="F1098" s="15" t="str">
        <f>IF($A1098="","",SUMIFS(Compras!$E$6:$E$1005,Compras!$A$6:$A$1005,$A1098,Compras!$F$6:$F$1005,"Efectivo")+SUMIFS('Gastos Fijos'!$D$6:$D$1005,'Gastos Fijos'!$A$6:$A$1005,$A1098,'Gastos Fijos'!$E$6:$E$1005,"Efectivo"))</f>
        <v/>
      </c>
      <c r="G1098" s="15" t="str">
        <f t="shared" si="52"/>
        <v/>
      </c>
      <c r="H1098" s="12"/>
      <c r="I1098" s="8" t="str">
        <f t="shared" si="53"/>
        <v/>
      </c>
    </row>
    <row r="1099" spans="1:9" x14ac:dyDescent="0.25">
      <c r="A1099" s="16"/>
      <c r="B1099" s="15" t="str">
        <f>IF($A1099="","",SUMIFS(Ventas!$F$6:$F$3005,Ventas!$A$6:$A$3005,$A1099,Ventas!$J$6:$J$3005,"Efectivo"))</f>
        <v/>
      </c>
      <c r="C1099" s="15" t="str">
        <f>IF($A1099="","",SUMIFS(Ventas!$F$6:$F$3005,Ventas!$A$6:$A$3005,$A1099,Ventas!$J$6:$J$3005,"&lt;&gt;Efectivo"))</f>
        <v/>
      </c>
      <c r="D1099" s="15" t="str">
        <f t="shared" si="51"/>
        <v/>
      </c>
      <c r="E1099" s="12"/>
      <c r="F1099" s="15" t="str">
        <f>IF($A1099="","",SUMIFS(Compras!$E$6:$E$1005,Compras!$A$6:$A$1005,$A1099,Compras!$F$6:$F$1005,"Efectivo")+SUMIFS('Gastos Fijos'!$D$6:$D$1005,'Gastos Fijos'!$A$6:$A$1005,$A1099,'Gastos Fijos'!$E$6:$E$1005,"Efectivo"))</f>
        <v/>
      </c>
      <c r="G1099" s="15" t="str">
        <f t="shared" si="52"/>
        <v/>
      </c>
      <c r="H1099" s="12"/>
      <c r="I1099" s="8" t="str">
        <f t="shared" si="53"/>
        <v/>
      </c>
    </row>
    <row r="1100" spans="1:9" x14ac:dyDescent="0.25">
      <c r="A1100" s="16"/>
      <c r="B1100" s="15" t="str">
        <f>IF($A1100="","",SUMIFS(Ventas!$F$6:$F$3005,Ventas!$A$6:$A$3005,$A1100,Ventas!$J$6:$J$3005,"Efectivo"))</f>
        <v/>
      </c>
      <c r="C1100" s="15" t="str">
        <f>IF($A1100="","",SUMIFS(Ventas!$F$6:$F$3005,Ventas!$A$6:$A$3005,$A1100,Ventas!$J$6:$J$3005,"&lt;&gt;Efectivo"))</f>
        <v/>
      </c>
      <c r="D1100" s="15" t="str">
        <f t="shared" si="51"/>
        <v/>
      </c>
      <c r="E1100" s="12"/>
      <c r="F1100" s="15" t="str">
        <f>IF($A1100="","",SUMIFS(Compras!$E$6:$E$1005,Compras!$A$6:$A$1005,$A1100,Compras!$F$6:$F$1005,"Efectivo")+SUMIFS('Gastos Fijos'!$D$6:$D$1005,'Gastos Fijos'!$A$6:$A$1005,$A1100,'Gastos Fijos'!$E$6:$E$1005,"Efectivo"))</f>
        <v/>
      </c>
      <c r="G1100" s="15" t="str">
        <f t="shared" si="52"/>
        <v/>
      </c>
      <c r="H1100" s="12"/>
      <c r="I1100" s="8" t="str">
        <f t="shared" si="53"/>
        <v/>
      </c>
    </row>
    <row r="1101" spans="1:9" x14ac:dyDescent="0.25">
      <c r="A1101" s="16"/>
      <c r="B1101" s="15" t="str">
        <f>IF($A1101="","",SUMIFS(Ventas!$F$6:$F$3005,Ventas!$A$6:$A$3005,$A1101,Ventas!$J$6:$J$3005,"Efectivo"))</f>
        <v/>
      </c>
      <c r="C1101" s="15" t="str">
        <f>IF($A1101="","",SUMIFS(Ventas!$F$6:$F$3005,Ventas!$A$6:$A$3005,$A1101,Ventas!$J$6:$J$3005,"&lt;&gt;Efectivo"))</f>
        <v/>
      </c>
      <c r="D1101" s="15" t="str">
        <f t="shared" si="51"/>
        <v/>
      </c>
      <c r="E1101" s="12"/>
      <c r="F1101" s="15" t="str">
        <f>IF($A1101="","",SUMIFS(Compras!$E$6:$E$1005,Compras!$A$6:$A$1005,$A1101,Compras!$F$6:$F$1005,"Efectivo")+SUMIFS('Gastos Fijos'!$D$6:$D$1005,'Gastos Fijos'!$A$6:$A$1005,$A1101,'Gastos Fijos'!$E$6:$E$1005,"Efectivo"))</f>
        <v/>
      </c>
      <c r="G1101" s="15" t="str">
        <f t="shared" si="52"/>
        <v/>
      </c>
      <c r="H1101" s="12"/>
      <c r="I1101" s="8" t="str">
        <f t="shared" si="53"/>
        <v/>
      </c>
    </row>
    <row r="1102" spans="1:9" x14ac:dyDescent="0.25">
      <c r="A1102" s="16"/>
      <c r="B1102" s="15" t="str">
        <f>IF($A1102="","",SUMIFS(Ventas!$F$6:$F$3005,Ventas!$A$6:$A$3005,$A1102,Ventas!$J$6:$J$3005,"Efectivo"))</f>
        <v/>
      </c>
      <c r="C1102" s="15" t="str">
        <f>IF($A1102="","",SUMIFS(Ventas!$F$6:$F$3005,Ventas!$A$6:$A$3005,$A1102,Ventas!$J$6:$J$3005,"&lt;&gt;Efectivo"))</f>
        <v/>
      </c>
      <c r="D1102" s="15" t="str">
        <f t="shared" si="51"/>
        <v/>
      </c>
      <c r="E1102" s="12"/>
      <c r="F1102" s="15" t="str">
        <f>IF($A1102="","",SUMIFS(Compras!$E$6:$E$1005,Compras!$A$6:$A$1005,$A1102,Compras!$F$6:$F$1005,"Efectivo")+SUMIFS('Gastos Fijos'!$D$6:$D$1005,'Gastos Fijos'!$A$6:$A$1005,$A1102,'Gastos Fijos'!$E$6:$E$1005,"Efectivo"))</f>
        <v/>
      </c>
      <c r="G1102" s="15" t="str">
        <f t="shared" si="52"/>
        <v/>
      </c>
      <c r="H1102" s="12"/>
      <c r="I1102" s="8" t="str">
        <f t="shared" si="53"/>
        <v/>
      </c>
    </row>
    <row r="1103" spans="1:9" x14ac:dyDescent="0.25">
      <c r="A1103" s="16"/>
      <c r="B1103" s="15" t="str">
        <f>IF($A1103="","",SUMIFS(Ventas!$F$6:$F$3005,Ventas!$A$6:$A$3005,$A1103,Ventas!$J$6:$J$3005,"Efectivo"))</f>
        <v/>
      </c>
      <c r="C1103" s="15" t="str">
        <f>IF($A1103="","",SUMIFS(Ventas!$F$6:$F$3005,Ventas!$A$6:$A$3005,$A1103,Ventas!$J$6:$J$3005,"&lt;&gt;Efectivo"))</f>
        <v/>
      </c>
      <c r="D1103" s="15" t="str">
        <f t="shared" si="51"/>
        <v/>
      </c>
      <c r="E1103" s="12"/>
      <c r="F1103" s="15" t="str">
        <f>IF($A1103="","",SUMIFS(Compras!$E$6:$E$1005,Compras!$A$6:$A$1005,$A1103,Compras!$F$6:$F$1005,"Efectivo")+SUMIFS('Gastos Fijos'!$D$6:$D$1005,'Gastos Fijos'!$A$6:$A$1005,$A1103,'Gastos Fijos'!$E$6:$E$1005,"Efectivo"))</f>
        <v/>
      </c>
      <c r="G1103" s="15" t="str">
        <f t="shared" si="52"/>
        <v/>
      </c>
      <c r="H1103" s="12"/>
      <c r="I1103" s="8" t="str">
        <f t="shared" si="53"/>
        <v/>
      </c>
    </row>
    <row r="1104" spans="1:9" x14ac:dyDescent="0.25">
      <c r="A1104" s="16"/>
      <c r="B1104" s="15" t="str">
        <f>IF($A1104="","",SUMIFS(Ventas!$F$6:$F$3005,Ventas!$A$6:$A$3005,$A1104,Ventas!$J$6:$J$3005,"Efectivo"))</f>
        <v/>
      </c>
      <c r="C1104" s="15" t="str">
        <f>IF($A1104="","",SUMIFS(Ventas!$F$6:$F$3005,Ventas!$A$6:$A$3005,$A1104,Ventas!$J$6:$J$3005,"&lt;&gt;Efectivo"))</f>
        <v/>
      </c>
      <c r="D1104" s="15" t="str">
        <f t="shared" si="51"/>
        <v/>
      </c>
      <c r="E1104" s="12"/>
      <c r="F1104" s="15" t="str">
        <f>IF($A1104="","",SUMIFS(Compras!$E$6:$E$1005,Compras!$A$6:$A$1005,$A1104,Compras!$F$6:$F$1005,"Efectivo")+SUMIFS('Gastos Fijos'!$D$6:$D$1005,'Gastos Fijos'!$A$6:$A$1005,$A1104,'Gastos Fijos'!$E$6:$E$1005,"Efectivo"))</f>
        <v/>
      </c>
      <c r="G1104" s="15" t="str">
        <f t="shared" si="52"/>
        <v/>
      </c>
      <c r="H1104" s="12"/>
      <c r="I1104" s="8" t="str">
        <f t="shared" si="53"/>
        <v/>
      </c>
    </row>
    <row r="1105" spans="1:9" x14ac:dyDescent="0.25">
      <c r="A1105" s="16"/>
      <c r="B1105" s="15" t="str">
        <f>IF($A1105="","",SUMIFS(Ventas!$F$6:$F$3005,Ventas!$A$6:$A$3005,$A1105,Ventas!$J$6:$J$3005,"Efectivo"))</f>
        <v/>
      </c>
      <c r="C1105" s="15" t="str">
        <f>IF($A1105="","",SUMIFS(Ventas!$F$6:$F$3005,Ventas!$A$6:$A$3005,$A1105,Ventas!$J$6:$J$3005,"&lt;&gt;Efectivo"))</f>
        <v/>
      </c>
      <c r="D1105" s="15" t="str">
        <f t="shared" si="51"/>
        <v/>
      </c>
      <c r="E1105" s="12"/>
      <c r="F1105" s="15" t="str">
        <f>IF($A1105="","",SUMIFS(Compras!$E$6:$E$1005,Compras!$A$6:$A$1005,$A1105,Compras!$F$6:$F$1005,"Efectivo")+SUMIFS('Gastos Fijos'!$D$6:$D$1005,'Gastos Fijos'!$A$6:$A$1005,$A1105,'Gastos Fijos'!$E$6:$E$1005,"Efectivo"))</f>
        <v/>
      </c>
      <c r="G1105" s="15" t="str">
        <f t="shared" si="52"/>
        <v/>
      </c>
      <c r="H1105" s="12"/>
      <c r="I1105" s="8" t="str">
        <f t="shared" si="53"/>
        <v/>
      </c>
    </row>
    <row r="1106" spans="1:9" x14ac:dyDescent="0.25">
      <c r="A1106" s="16"/>
      <c r="B1106" s="15" t="str">
        <f>IF($A1106="","",SUMIFS(Ventas!$F$6:$F$3005,Ventas!$A$6:$A$3005,$A1106,Ventas!$J$6:$J$3005,"Efectivo"))</f>
        <v/>
      </c>
      <c r="C1106" s="15" t="str">
        <f>IF($A1106="","",SUMIFS(Ventas!$F$6:$F$3005,Ventas!$A$6:$A$3005,$A1106,Ventas!$J$6:$J$3005,"&lt;&gt;Efectivo"))</f>
        <v/>
      </c>
      <c r="D1106" s="15" t="str">
        <f t="shared" si="51"/>
        <v/>
      </c>
      <c r="E1106" s="12"/>
      <c r="F1106" s="15" t="str">
        <f>IF($A1106="","",SUMIFS(Compras!$E$6:$E$1005,Compras!$A$6:$A$1005,$A1106,Compras!$F$6:$F$1005,"Efectivo")+SUMIFS('Gastos Fijos'!$D$6:$D$1005,'Gastos Fijos'!$A$6:$A$1005,$A1106,'Gastos Fijos'!$E$6:$E$1005,"Efectivo"))</f>
        <v/>
      </c>
      <c r="G1106" s="15" t="str">
        <f t="shared" si="52"/>
        <v/>
      </c>
      <c r="H1106" s="12"/>
      <c r="I1106" s="8" t="str">
        <f t="shared" si="53"/>
        <v/>
      </c>
    </row>
    <row r="1107" spans="1:9" x14ac:dyDescent="0.25">
      <c r="A1107" s="16"/>
      <c r="B1107" s="15" t="str">
        <f>IF($A1107="","",SUMIFS(Ventas!$F$6:$F$3005,Ventas!$A$6:$A$3005,$A1107,Ventas!$J$6:$J$3005,"Efectivo"))</f>
        <v/>
      </c>
      <c r="C1107" s="15" t="str">
        <f>IF($A1107="","",SUMIFS(Ventas!$F$6:$F$3005,Ventas!$A$6:$A$3005,$A1107,Ventas!$J$6:$J$3005,"&lt;&gt;Efectivo"))</f>
        <v/>
      </c>
      <c r="D1107" s="15" t="str">
        <f t="shared" si="51"/>
        <v/>
      </c>
      <c r="E1107" s="12"/>
      <c r="F1107" s="15" t="str">
        <f>IF($A1107="","",SUMIFS(Compras!$E$6:$E$1005,Compras!$A$6:$A$1005,$A1107,Compras!$F$6:$F$1005,"Efectivo")+SUMIFS('Gastos Fijos'!$D$6:$D$1005,'Gastos Fijos'!$A$6:$A$1005,$A1107,'Gastos Fijos'!$E$6:$E$1005,"Efectivo"))</f>
        <v/>
      </c>
      <c r="G1107" s="15" t="str">
        <f t="shared" si="52"/>
        <v/>
      </c>
      <c r="H1107" s="12"/>
      <c r="I1107" s="8" t="str">
        <f t="shared" si="53"/>
        <v/>
      </c>
    </row>
    <row r="1108" spans="1:9" x14ac:dyDescent="0.25">
      <c r="A1108" s="16"/>
      <c r="B1108" s="15" t="str">
        <f>IF($A1108="","",SUMIFS(Ventas!$F$6:$F$3005,Ventas!$A$6:$A$3005,$A1108,Ventas!$J$6:$J$3005,"Efectivo"))</f>
        <v/>
      </c>
      <c r="C1108" s="15" t="str">
        <f>IF($A1108="","",SUMIFS(Ventas!$F$6:$F$3005,Ventas!$A$6:$A$3005,$A1108,Ventas!$J$6:$J$3005,"&lt;&gt;Efectivo"))</f>
        <v/>
      </c>
      <c r="D1108" s="15" t="str">
        <f t="shared" si="51"/>
        <v/>
      </c>
      <c r="E1108" s="12"/>
      <c r="F1108" s="15" t="str">
        <f>IF($A1108="","",SUMIFS(Compras!$E$6:$E$1005,Compras!$A$6:$A$1005,$A1108,Compras!$F$6:$F$1005,"Efectivo")+SUMIFS('Gastos Fijos'!$D$6:$D$1005,'Gastos Fijos'!$A$6:$A$1005,$A1108,'Gastos Fijos'!$E$6:$E$1005,"Efectivo"))</f>
        <v/>
      </c>
      <c r="G1108" s="15" t="str">
        <f t="shared" si="52"/>
        <v/>
      </c>
      <c r="H1108" s="12"/>
      <c r="I1108" s="8" t="str">
        <f t="shared" si="53"/>
        <v/>
      </c>
    </row>
    <row r="1109" spans="1:9" x14ac:dyDescent="0.25">
      <c r="A1109" s="16"/>
      <c r="B1109" s="15" t="str">
        <f>IF($A1109="","",SUMIFS(Ventas!$F$6:$F$3005,Ventas!$A$6:$A$3005,$A1109,Ventas!$J$6:$J$3005,"Efectivo"))</f>
        <v/>
      </c>
      <c r="C1109" s="15" t="str">
        <f>IF($A1109="","",SUMIFS(Ventas!$F$6:$F$3005,Ventas!$A$6:$A$3005,$A1109,Ventas!$J$6:$J$3005,"&lt;&gt;Efectivo"))</f>
        <v/>
      </c>
      <c r="D1109" s="15" t="str">
        <f t="shared" si="51"/>
        <v/>
      </c>
      <c r="E1109" s="12"/>
      <c r="F1109" s="15" t="str">
        <f>IF($A1109="","",SUMIFS(Compras!$E$6:$E$1005,Compras!$A$6:$A$1005,$A1109,Compras!$F$6:$F$1005,"Efectivo")+SUMIFS('Gastos Fijos'!$D$6:$D$1005,'Gastos Fijos'!$A$6:$A$1005,$A1109,'Gastos Fijos'!$E$6:$E$1005,"Efectivo"))</f>
        <v/>
      </c>
      <c r="G1109" s="15" t="str">
        <f t="shared" si="52"/>
        <v/>
      </c>
      <c r="H1109" s="12"/>
      <c r="I1109" s="8" t="str">
        <f t="shared" si="53"/>
        <v/>
      </c>
    </row>
    <row r="1110" spans="1:9" x14ac:dyDescent="0.25">
      <c r="A1110" s="16"/>
      <c r="B1110" s="15" t="str">
        <f>IF($A1110="","",SUMIFS(Ventas!$F$6:$F$3005,Ventas!$A$6:$A$3005,$A1110,Ventas!$J$6:$J$3005,"Efectivo"))</f>
        <v/>
      </c>
      <c r="C1110" s="15" t="str">
        <f>IF($A1110="","",SUMIFS(Ventas!$F$6:$F$3005,Ventas!$A$6:$A$3005,$A1110,Ventas!$J$6:$J$3005,"&lt;&gt;Efectivo"))</f>
        <v/>
      </c>
      <c r="D1110" s="15" t="str">
        <f t="shared" si="51"/>
        <v/>
      </c>
      <c r="E1110" s="12"/>
      <c r="F1110" s="15" t="str">
        <f>IF($A1110="","",SUMIFS(Compras!$E$6:$E$1005,Compras!$A$6:$A$1005,$A1110,Compras!$F$6:$F$1005,"Efectivo")+SUMIFS('Gastos Fijos'!$D$6:$D$1005,'Gastos Fijos'!$A$6:$A$1005,$A1110,'Gastos Fijos'!$E$6:$E$1005,"Efectivo"))</f>
        <v/>
      </c>
      <c r="G1110" s="15" t="str">
        <f t="shared" si="52"/>
        <v/>
      </c>
      <c r="H1110" s="12"/>
      <c r="I1110" s="8" t="str">
        <f t="shared" si="53"/>
        <v/>
      </c>
    </row>
    <row r="1111" spans="1:9" x14ac:dyDescent="0.25">
      <c r="A1111" s="16"/>
      <c r="B1111" s="15" t="str">
        <f>IF($A1111="","",SUMIFS(Ventas!$F$6:$F$3005,Ventas!$A$6:$A$3005,$A1111,Ventas!$J$6:$J$3005,"Efectivo"))</f>
        <v/>
      </c>
      <c r="C1111" s="15" t="str">
        <f>IF($A1111="","",SUMIFS(Ventas!$F$6:$F$3005,Ventas!$A$6:$A$3005,$A1111,Ventas!$J$6:$J$3005,"&lt;&gt;Efectivo"))</f>
        <v/>
      </c>
      <c r="D1111" s="15" t="str">
        <f t="shared" si="51"/>
        <v/>
      </c>
      <c r="E1111" s="12"/>
      <c r="F1111" s="15" t="str">
        <f>IF($A1111="","",SUMIFS(Compras!$E$6:$E$1005,Compras!$A$6:$A$1005,$A1111,Compras!$F$6:$F$1005,"Efectivo")+SUMIFS('Gastos Fijos'!$D$6:$D$1005,'Gastos Fijos'!$A$6:$A$1005,$A1111,'Gastos Fijos'!$E$6:$E$1005,"Efectivo"))</f>
        <v/>
      </c>
      <c r="G1111" s="15" t="str">
        <f t="shared" si="52"/>
        <v/>
      </c>
      <c r="H1111" s="12"/>
      <c r="I1111" s="8" t="str">
        <f t="shared" si="53"/>
        <v/>
      </c>
    </row>
    <row r="1112" spans="1:9" x14ac:dyDescent="0.25">
      <c r="A1112" s="16"/>
      <c r="B1112" s="15" t="str">
        <f>IF($A1112="","",SUMIFS(Ventas!$F$6:$F$3005,Ventas!$A$6:$A$3005,$A1112,Ventas!$J$6:$J$3005,"Efectivo"))</f>
        <v/>
      </c>
      <c r="C1112" s="15" t="str">
        <f>IF($A1112="","",SUMIFS(Ventas!$F$6:$F$3005,Ventas!$A$6:$A$3005,$A1112,Ventas!$J$6:$J$3005,"&lt;&gt;Efectivo"))</f>
        <v/>
      </c>
      <c r="D1112" s="15" t="str">
        <f t="shared" si="51"/>
        <v/>
      </c>
      <c r="E1112" s="12"/>
      <c r="F1112" s="15" t="str">
        <f>IF($A1112="","",SUMIFS(Compras!$E$6:$E$1005,Compras!$A$6:$A$1005,$A1112,Compras!$F$6:$F$1005,"Efectivo")+SUMIFS('Gastos Fijos'!$D$6:$D$1005,'Gastos Fijos'!$A$6:$A$1005,$A1112,'Gastos Fijos'!$E$6:$E$1005,"Efectivo"))</f>
        <v/>
      </c>
      <c r="G1112" s="15" t="str">
        <f t="shared" si="52"/>
        <v/>
      </c>
      <c r="H1112" s="12"/>
      <c r="I1112" s="8" t="str">
        <f t="shared" si="53"/>
        <v/>
      </c>
    </row>
    <row r="1113" spans="1:9" x14ac:dyDescent="0.25">
      <c r="A1113" s="16"/>
      <c r="B1113" s="15" t="str">
        <f>IF($A1113="","",SUMIFS(Ventas!$F$6:$F$3005,Ventas!$A$6:$A$3005,$A1113,Ventas!$J$6:$J$3005,"Efectivo"))</f>
        <v/>
      </c>
      <c r="C1113" s="15" t="str">
        <f>IF($A1113="","",SUMIFS(Ventas!$F$6:$F$3005,Ventas!$A$6:$A$3005,$A1113,Ventas!$J$6:$J$3005,"&lt;&gt;Efectivo"))</f>
        <v/>
      </c>
      <c r="D1113" s="15" t="str">
        <f t="shared" si="51"/>
        <v/>
      </c>
      <c r="E1113" s="12"/>
      <c r="F1113" s="15" t="str">
        <f>IF($A1113="","",SUMIFS(Compras!$E$6:$E$1005,Compras!$A$6:$A$1005,$A1113,Compras!$F$6:$F$1005,"Efectivo")+SUMIFS('Gastos Fijos'!$D$6:$D$1005,'Gastos Fijos'!$A$6:$A$1005,$A1113,'Gastos Fijos'!$E$6:$E$1005,"Efectivo"))</f>
        <v/>
      </c>
      <c r="G1113" s="15" t="str">
        <f t="shared" si="52"/>
        <v/>
      </c>
      <c r="H1113" s="12"/>
      <c r="I1113" s="8" t="str">
        <f t="shared" si="53"/>
        <v/>
      </c>
    </row>
    <row r="1114" spans="1:9" x14ac:dyDescent="0.25">
      <c r="A1114" s="16"/>
      <c r="B1114" s="15" t="str">
        <f>IF($A1114="","",SUMIFS(Ventas!$F$6:$F$3005,Ventas!$A$6:$A$3005,$A1114,Ventas!$J$6:$J$3005,"Efectivo"))</f>
        <v/>
      </c>
      <c r="C1114" s="15" t="str">
        <f>IF($A1114="","",SUMIFS(Ventas!$F$6:$F$3005,Ventas!$A$6:$A$3005,$A1114,Ventas!$J$6:$J$3005,"&lt;&gt;Efectivo"))</f>
        <v/>
      </c>
      <c r="D1114" s="15" t="str">
        <f t="shared" si="51"/>
        <v/>
      </c>
      <c r="E1114" s="12"/>
      <c r="F1114" s="15" t="str">
        <f>IF($A1114="","",SUMIFS(Compras!$E$6:$E$1005,Compras!$A$6:$A$1005,$A1114,Compras!$F$6:$F$1005,"Efectivo")+SUMIFS('Gastos Fijos'!$D$6:$D$1005,'Gastos Fijos'!$A$6:$A$1005,$A1114,'Gastos Fijos'!$E$6:$E$1005,"Efectivo"))</f>
        <v/>
      </c>
      <c r="G1114" s="15" t="str">
        <f t="shared" si="52"/>
        <v/>
      </c>
      <c r="H1114" s="12"/>
      <c r="I1114" s="8" t="str">
        <f t="shared" si="53"/>
        <v/>
      </c>
    </row>
    <row r="1115" spans="1:9" x14ac:dyDescent="0.25">
      <c r="A1115" s="16"/>
      <c r="B1115" s="15" t="str">
        <f>IF($A1115="","",SUMIFS(Ventas!$F$6:$F$3005,Ventas!$A$6:$A$3005,$A1115,Ventas!$J$6:$J$3005,"Efectivo"))</f>
        <v/>
      </c>
      <c r="C1115" s="15" t="str">
        <f>IF($A1115="","",SUMIFS(Ventas!$F$6:$F$3005,Ventas!$A$6:$A$3005,$A1115,Ventas!$J$6:$J$3005,"&lt;&gt;Efectivo"))</f>
        <v/>
      </c>
      <c r="D1115" s="15" t="str">
        <f t="shared" si="51"/>
        <v/>
      </c>
      <c r="E1115" s="12"/>
      <c r="F1115" s="15" t="str">
        <f>IF($A1115="","",SUMIFS(Compras!$E$6:$E$1005,Compras!$A$6:$A$1005,$A1115,Compras!$F$6:$F$1005,"Efectivo")+SUMIFS('Gastos Fijos'!$D$6:$D$1005,'Gastos Fijos'!$A$6:$A$1005,$A1115,'Gastos Fijos'!$E$6:$E$1005,"Efectivo"))</f>
        <v/>
      </c>
      <c r="G1115" s="15" t="str">
        <f t="shared" si="52"/>
        <v/>
      </c>
      <c r="H1115" s="12"/>
      <c r="I1115" s="8" t="str">
        <f t="shared" si="53"/>
        <v/>
      </c>
    </row>
    <row r="1116" spans="1:9" x14ac:dyDescent="0.25">
      <c r="A1116" s="16"/>
      <c r="B1116" s="15" t="str">
        <f>IF($A1116="","",SUMIFS(Ventas!$F$6:$F$3005,Ventas!$A$6:$A$3005,$A1116,Ventas!$J$6:$J$3005,"Efectivo"))</f>
        <v/>
      </c>
      <c r="C1116" s="15" t="str">
        <f>IF($A1116="","",SUMIFS(Ventas!$F$6:$F$3005,Ventas!$A$6:$A$3005,$A1116,Ventas!$J$6:$J$3005,"&lt;&gt;Efectivo"))</f>
        <v/>
      </c>
      <c r="D1116" s="15" t="str">
        <f t="shared" si="51"/>
        <v/>
      </c>
      <c r="E1116" s="12"/>
      <c r="F1116" s="15" t="str">
        <f>IF($A1116="","",SUMIFS(Compras!$E$6:$E$1005,Compras!$A$6:$A$1005,$A1116,Compras!$F$6:$F$1005,"Efectivo")+SUMIFS('Gastos Fijos'!$D$6:$D$1005,'Gastos Fijos'!$A$6:$A$1005,$A1116,'Gastos Fijos'!$E$6:$E$1005,"Efectivo"))</f>
        <v/>
      </c>
      <c r="G1116" s="15" t="str">
        <f t="shared" si="52"/>
        <v/>
      </c>
      <c r="H1116" s="12"/>
      <c r="I1116" s="8" t="str">
        <f t="shared" si="53"/>
        <v/>
      </c>
    </row>
    <row r="1117" spans="1:9" x14ac:dyDescent="0.25">
      <c r="A1117" s="16"/>
      <c r="B1117" s="15" t="str">
        <f>IF($A1117="","",SUMIFS(Ventas!$F$6:$F$3005,Ventas!$A$6:$A$3005,$A1117,Ventas!$J$6:$J$3005,"Efectivo"))</f>
        <v/>
      </c>
      <c r="C1117" s="15" t="str">
        <f>IF($A1117="","",SUMIFS(Ventas!$F$6:$F$3005,Ventas!$A$6:$A$3005,$A1117,Ventas!$J$6:$J$3005,"&lt;&gt;Efectivo"))</f>
        <v/>
      </c>
      <c r="D1117" s="15" t="str">
        <f t="shared" si="51"/>
        <v/>
      </c>
      <c r="E1117" s="12"/>
      <c r="F1117" s="15" t="str">
        <f>IF($A1117="","",SUMIFS(Compras!$E$6:$E$1005,Compras!$A$6:$A$1005,$A1117,Compras!$F$6:$F$1005,"Efectivo")+SUMIFS('Gastos Fijos'!$D$6:$D$1005,'Gastos Fijos'!$A$6:$A$1005,$A1117,'Gastos Fijos'!$E$6:$E$1005,"Efectivo"))</f>
        <v/>
      </c>
      <c r="G1117" s="15" t="str">
        <f t="shared" si="52"/>
        <v/>
      </c>
      <c r="H1117" s="12"/>
      <c r="I1117" s="8" t="str">
        <f t="shared" si="53"/>
        <v/>
      </c>
    </row>
    <row r="1118" spans="1:9" x14ac:dyDescent="0.25">
      <c r="A1118" s="16"/>
      <c r="B1118" s="15" t="str">
        <f>IF($A1118="","",SUMIFS(Ventas!$F$6:$F$3005,Ventas!$A$6:$A$3005,$A1118,Ventas!$J$6:$J$3005,"Efectivo"))</f>
        <v/>
      </c>
      <c r="C1118" s="15" t="str">
        <f>IF($A1118="","",SUMIFS(Ventas!$F$6:$F$3005,Ventas!$A$6:$A$3005,$A1118,Ventas!$J$6:$J$3005,"&lt;&gt;Efectivo"))</f>
        <v/>
      </c>
      <c r="D1118" s="15" t="str">
        <f t="shared" si="51"/>
        <v/>
      </c>
      <c r="E1118" s="12"/>
      <c r="F1118" s="15" t="str">
        <f>IF($A1118="","",SUMIFS(Compras!$E$6:$E$1005,Compras!$A$6:$A$1005,$A1118,Compras!$F$6:$F$1005,"Efectivo")+SUMIFS('Gastos Fijos'!$D$6:$D$1005,'Gastos Fijos'!$A$6:$A$1005,$A1118,'Gastos Fijos'!$E$6:$E$1005,"Efectivo"))</f>
        <v/>
      </c>
      <c r="G1118" s="15" t="str">
        <f t="shared" si="52"/>
        <v/>
      </c>
      <c r="H1118" s="12"/>
      <c r="I1118" s="8" t="str">
        <f t="shared" si="53"/>
        <v/>
      </c>
    </row>
    <row r="1119" spans="1:9" x14ac:dyDescent="0.25">
      <c r="A1119" s="16"/>
      <c r="B1119" s="15" t="str">
        <f>IF($A1119="","",SUMIFS(Ventas!$F$6:$F$3005,Ventas!$A$6:$A$3005,$A1119,Ventas!$J$6:$J$3005,"Efectivo"))</f>
        <v/>
      </c>
      <c r="C1119" s="15" t="str">
        <f>IF($A1119="","",SUMIFS(Ventas!$F$6:$F$3005,Ventas!$A$6:$A$3005,$A1119,Ventas!$J$6:$J$3005,"&lt;&gt;Efectivo"))</f>
        <v/>
      </c>
      <c r="D1119" s="15" t="str">
        <f t="shared" si="51"/>
        <v/>
      </c>
      <c r="E1119" s="12"/>
      <c r="F1119" s="15" t="str">
        <f>IF($A1119="","",SUMIFS(Compras!$E$6:$E$1005,Compras!$A$6:$A$1005,$A1119,Compras!$F$6:$F$1005,"Efectivo")+SUMIFS('Gastos Fijos'!$D$6:$D$1005,'Gastos Fijos'!$A$6:$A$1005,$A1119,'Gastos Fijos'!$E$6:$E$1005,"Efectivo"))</f>
        <v/>
      </c>
      <c r="G1119" s="15" t="str">
        <f t="shared" si="52"/>
        <v/>
      </c>
      <c r="H1119" s="12"/>
      <c r="I1119" s="8" t="str">
        <f t="shared" si="53"/>
        <v/>
      </c>
    </row>
    <row r="1120" spans="1:9" x14ac:dyDescent="0.25">
      <c r="A1120" s="16"/>
      <c r="B1120" s="15" t="str">
        <f>IF($A1120="","",SUMIFS(Ventas!$F$6:$F$3005,Ventas!$A$6:$A$3005,$A1120,Ventas!$J$6:$J$3005,"Efectivo"))</f>
        <v/>
      </c>
      <c r="C1120" s="15" t="str">
        <f>IF($A1120="","",SUMIFS(Ventas!$F$6:$F$3005,Ventas!$A$6:$A$3005,$A1120,Ventas!$J$6:$J$3005,"&lt;&gt;Efectivo"))</f>
        <v/>
      </c>
      <c r="D1120" s="15" t="str">
        <f t="shared" si="51"/>
        <v/>
      </c>
      <c r="E1120" s="12"/>
      <c r="F1120" s="15" t="str">
        <f>IF($A1120="","",SUMIFS(Compras!$E$6:$E$1005,Compras!$A$6:$A$1005,$A1120,Compras!$F$6:$F$1005,"Efectivo")+SUMIFS('Gastos Fijos'!$D$6:$D$1005,'Gastos Fijos'!$A$6:$A$1005,$A1120,'Gastos Fijos'!$E$6:$E$1005,"Efectivo"))</f>
        <v/>
      </c>
      <c r="G1120" s="15" t="str">
        <f t="shared" si="52"/>
        <v/>
      </c>
      <c r="H1120" s="12"/>
      <c r="I1120" s="8" t="str">
        <f t="shared" si="53"/>
        <v/>
      </c>
    </row>
    <row r="1121" spans="1:9" x14ac:dyDescent="0.25">
      <c r="A1121" s="16"/>
      <c r="B1121" s="15" t="str">
        <f>IF($A1121="","",SUMIFS(Ventas!$F$6:$F$3005,Ventas!$A$6:$A$3005,$A1121,Ventas!$J$6:$J$3005,"Efectivo"))</f>
        <v/>
      </c>
      <c r="C1121" s="15" t="str">
        <f>IF($A1121="","",SUMIFS(Ventas!$F$6:$F$3005,Ventas!$A$6:$A$3005,$A1121,Ventas!$J$6:$J$3005,"&lt;&gt;Efectivo"))</f>
        <v/>
      </c>
      <c r="D1121" s="15" t="str">
        <f t="shared" si="51"/>
        <v/>
      </c>
      <c r="E1121" s="12"/>
      <c r="F1121" s="15" t="str">
        <f>IF($A1121="","",SUMIFS(Compras!$E$6:$E$1005,Compras!$A$6:$A$1005,$A1121,Compras!$F$6:$F$1005,"Efectivo")+SUMIFS('Gastos Fijos'!$D$6:$D$1005,'Gastos Fijos'!$A$6:$A$1005,$A1121,'Gastos Fijos'!$E$6:$E$1005,"Efectivo"))</f>
        <v/>
      </c>
      <c r="G1121" s="15" t="str">
        <f t="shared" si="52"/>
        <v/>
      </c>
      <c r="H1121" s="12"/>
      <c r="I1121" s="8" t="str">
        <f t="shared" si="53"/>
        <v/>
      </c>
    </row>
    <row r="1122" spans="1:9" x14ac:dyDescent="0.25">
      <c r="A1122" s="16"/>
      <c r="B1122" s="15" t="str">
        <f>IF($A1122="","",SUMIFS(Ventas!$F$6:$F$3005,Ventas!$A$6:$A$3005,$A1122,Ventas!$J$6:$J$3005,"Efectivo"))</f>
        <v/>
      </c>
      <c r="C1122" s="15" t="str">
        <f>IF($A1122="","",SUMIFS(Ventas!$F$6:$F$3005,Ventas!$A$6:$A$3005,$A1122,Ventas!$J$6:$J$3005,"&lt;&gt;Efectivo"))</f>
        <v/>
      </c>
      <c r="D1122" s="15" t="str">
        <f t="shared" si="51"/>
        <v/>
      </c>
      <c r="E1122" s="12"/>
      <c r="F1122" s="15" t="str">
        <f>IF($A1122="","",SUMIFS(Compras!$E$6:$E$1005,Compras!$A$6:$A$1005,$A1122,Compras!$F$6:$F$1005,"Efectivo")+SUMIFS('Gastos Fijos'!$D$6:$D$1005,'Gastos Fijos'!$A$6:$A$1005,$A1122,'Gastos Fijos'!$E$6:$E$1005,"Efectivo"))</f>
        <v/>
      </c>
      <c r="G1122" s="15" t="str">
        <f t="shared" si="52"/>
        <v/>
      </c>
      <c r="H1122" s="12"/>
      <c r="I1122" s="8" t="str">
        <f t="shared" si="53"/>
        <v/>
      </c>
    </row>
    <row r="1123" spans="1:9" x14ac:dyDescent="0.25">
      <c r="A1123" s="16"/>
      <c r="B1123" s="15" t="str">
        <f>IF($A1123="","",SUMIFS(Ventas!$F$6:$F$3005,Ventas!$A$6:$A$3005,$A1123,Ventas!$J$6:$J$3005,"Efectivo"))</f>
        <v/>
      </c>
      <c r="C1123" s="15" t="str">
        <f>IF($A1123="","",SUMIFS(Ventas!$F$6:$F$3005,Ventas!$A$6:$A$3005,$A1123,Ventas!$J$6:$J$3005,"&lt;&gt;Efectivo"))</f>
        <v/>
      </c>
      <c r="D1123" s="15" t="str">
        <f t="shared" si="51"/>
        <v/>
      </c>
      <c r="E1123" s="12"/>
      <c r="F1123" s="15" t="str">
        <f>IF($A1123="","",SUMIFS(Compras!$E$6:$E$1005,Compras!$A$6:$A$1005,$A1123,Compras!$F$6:$F$1005,"Efectivo")+SUMIFS('Gastos Fijos'!$D$6:$D$1005,'Gastos Fijos'!$A$6:$A$1005,$A1123,'Gastos Fijos'!$E$6:$E$1005,"Efectivo"))</f>
        <v/>
      </c>
      <c r="G1123" s="15" t="str">
        <f t="shared" si="52"/>
        <v/>
      </c>
      <c r="H1123" s="12"/>
      <c r="I1123" s="8" t="str">
        <f t="shared" si="53"/>
        <v/>
      </c>
    </row>
    <row r="1124" spans="1:9" x14ac:dyDescent="0.25">
      <c r="A1124" s="16"/>
      <c r="B1124" s="15" t="str">
        <f>IF($A1124="","",SUMIFS(Ventas!$F$6:$F$3005,Ventas!$A$6:$A$3005,$A1124,Ventas!$J$6:$J$3005,"Efectivo"))</f>
        <v/>
      </c>
      <c r="C1124" s="15" t="str">
        <f>IF($A1124="","",SUMIFS(Ventas!$F$6:$F$3005,Ventas!$A$6:$A$3005,$A1124,Ventas!$J$6:$J$3005,"&lt;&gt;Efectivo"))</f>
        <v/>
      </c>
      <c r="D1124" s="15" t="str">
        <f t="shared" si="51"/>
        <v/>
      </c>
      <c r="E1124" s="12"/>
      <c r="F1124" s="15" t="str">
        <f>IF($A1124="","",SUMIFS(Compras!$E$6:$E$1005,Compras!$A$6:$A$1005,$A1124,Compras!$F$6:$F$1005,"Efectivo")+SUMIFS('Gastos Fijos'!$D$6:$D$1005,'Gastos Fijos'!$A$6:$A$1005,$A1124,'Gastos Fijos'!$E$6:$E$1005,"Efectivo"))</f>
        <v/>
      </c>
      <c r="G1124" s="15" t="str">
        <f t="shared" si="52"/>
        <v/>
      </c>
      <c r="H1124" s="12"/>
      <c r="I1124" s="8" t="str">
        <f t="shared" si="53"/>
        <v/>
      </c>
    </row>
    <row r="1125" spans="1:9" x14ac:dyDescent="0.25">
      <c r="A1125" s="16"/>
      <c r="B1125" s="15" t="str">
        <f>IF($A1125="","",SUMIFS(Ventas!$F$6:$F$3005,Ventas!$A$6:$A$3005,$A1125,Ventas!$J$6:$J$3005,"Efectivo"))</f>
        <v/>
      </c>
      <c r="C1125" s="15" t="str">
        <f>IF($A1125="","",SUMIFS(Ventas!$F$6:$F$3005,Ventas!$A$6:$A$3005,$A1125,Ventas!$J$6:$J$3005,"&lt;&gt;Efectivo"))</f>
        <v/>
      </c>
      <c r="D1125" s="15" t="str">
        <f t="shared" si="51"/>
        <v/>
      </c>
      <c r="E1125" s="12"/>
      <c r="F1125" s="15" t="str">
        <f>IF($A1125="","",SUMIFS(Compras!$E$6:$E$1005,Compras!$A$6:$A$1005,$A1125,Compras!$F$6:$F$1005,"Efectivo")+SUMIFS('Gastos Fijos'!$D$6:$D$1005,'Gastos Fijos'!$A$6:$A$1005,$A1125,'Gastos Fijos'!$E$6:$E$1005,"Efectivo"))</f>
        <v/>
      </c>
      <c r="G1125" s="15" t="str">
        <f t="shared" si="52"/>
        <v/>
      </c>
      <c r="H1125" s="12"/>
      <c r="I1125" s="8" t="str">
        <f t="shared" si="53"/>
        <v/>
      </c>
    </row>
    <row r="1126" spans="1:9" x14ac:dyDescent="0.25">
      <c r="A1126" s="16"/>
      <c r="B1126" s="15" t="str">
        <f>IF($A1126="","",SUMIFS(Ventas!$F$6:$F$3005,Ventas!$A$6:$A$3005,$A1126,Ventas!$J$6:$J$3005,"Efectivo"))</f>
        <v/>
      </c>
      <c r="C1126" s="15" t="str">
        <f>IF($A1126="","",SUMIFS(Ventas!$F$6:$F$3005,Ventas!$A$6:$A$3005,$A1126,Ventas!$J$6:$J$3005,"&lt;&gt;Efectivo"))</f>
        <v/>
      </c>
      <c r="D1126" s="15" t="str">
        <f t="shared" si="51"/>
        <v/>
      </c>
      <c r="E1126" s="12"/>
      <c r="F1126" s="15" t="str">
        <f>IF($A1126="","",SUMIFS(Compras!$E$6:$E$1005,Compras!$A$6:$A$1005,$A1126,Compras!$F$6:$F$1005,"Efectivo")+SUMIFS('Gastos Fijos'!$D$6:$D$1005,'Gastos Fijos'!$A$6:$A$1005,$A1126,'Gastos Fijos'!$E$6:$E$1005,"Efectivo"))</f>
        <v/>
      </c>
      <c r="G1126" s="15" t="str">
        <f t="shared" si="52"/>
        <v/>
      </c>
      <c r="H1126" s="12"/>
      <c r="I1126" s="8" t="str">
        <f t="shared" si="53"/>
        <v/>
      </c>
    </row>
    <row r="1127" spans="1:9" x14ac:dyDescent="0.25">
      <c r="A1127" s="16"/>
      <c r="B1127" s="15" t="str">
        <f>IF($A1127="","",SUMIFS(Ventas!$F$6:$F$3005,Ventas!$A$6:$A$3005,$A1127,Ventas!$J$6:$J$3005,"Efectivo"))</f>
        <v/>
      </c>
      <c r="C1127" s="15" t="str">
        <f>IF($A1127="","",SUMIFS(Ventas!$F$6:$F$3005,Ventas!$A$6:$A$3005,$A1127,Ventas!$J$6:$J$3005,"&lt;&gt;Efectivo"))</f>
        <v/>
      </c>
      <c r="D1127" s="15" t="str">
        <f t="shared" si="51"/>
        <v/>
      </c>
      <c r="E1127" s="12"/>
      <c r="F1127" s="15" t="str">
        <f>IF($A1127="","",SUMIFS(Compras!$E$6:$E$1005,Compras!$A$6:$A$1005,$A1127,Compras!$F$6:$F$1005,"Efectivo")+SUMIFS('Gastos Fijos'!$D$6:$D$1005,'Gastos Fijos'!$A$6:$A$1005,$A1127,'Gastos Fijos'!$E$6:$E$1005,"Efectivo"))</f>
        <v/>
      </c>
      <c r="G1127" s="15" t="str">
        <f t="shared" si="52"/>
        <v/>
      </c>
      <c r="H1127" s="12"/>
      <c r="I1127" s="8" t="str">
        <f t="shared" si="53"/>
        <v/>
      </c>
    </row>
    <row r="1128" spans="1:9" x14ac:dyDescent="0.25">
      <c r="A1128" s="16"/>
      <c r="B1128" s="15" t="str">
        <f>IF($A1128="","",SUMIFS(Ventas!$F$6:$F$3005,Ventas!$A$6:$A$3005,$A1128,Ventas!$J$6:$J$3005,"Efectivo"))</f>
        <v/>
      </c>
      <c r="C1128" s="15" t="str">
        <f>IF($A1128="","",SUMIFS(Ventas!$F$6:$F$3005,Ventas!$A$6:$A$3005,$A1128,Ventas!$J$6:$J$3005,"&lt;&gt;Efectivo"))</f>
        <v/>
      </c>
      <c r="D1128" s="15" t="str">
        <f t="shared" si="51"/>
        <v/>
      </c>
      <c r="E1128" s="12"/>
      <c r="F1128" s="15" t="str">
        <f>IF($A1128="","",SUMIFS(Compras!$E$6:$E$1005,Compras!$A$6:$A$1005,$A1128,Compras!$F$6:$F$1005,"Efectivo")+SUMIFS('Gastos Fijos'!$D$6:$D$1005,'Gastos Fijos'!$A$6:$A$1005,$A1128,'Gastos Fijos'!$E$6:$E$1005,"Efectivo"))</f>
        <v/>
      </c>
      <c r="G1128" s="15" t="str">
        <f t="shared" si="52"/>
        <v/>
      </c>
      <c r="H1128" s="12"/>
      <c r="I1128" s="8" t="str">
        <f t="shared" si="53"/>
        <v/>
      </c>
    </row>
    <row r="1129" spans="1:9" x14ac:dyDescent="0.25">
      <c r="A1129" s="16"/>
      <c r="B1129" s="15" t="str">
        <f>IF($A1129="","",SUMIFS(Ventas!$F$6:$F$3005,Ventas!$A$6:$A$3005,$A1129,Ventas!$J$6:$J$3005,"Efectivo"))</f>
        <v/>
      </c>
      <c r="C1129" s="15" t="str">
        <f>IF($A1129="","",SUMIFS(Ventas!$F$6:$F$3005,Ventas!$A$6:$A$3005,$A1129,Ventas!$J$6:$J$3005,"&lt;&gt;Efectivo"))</f>
        <v/>
      </c>
      <c r="D1129" s="15" t="str">
        <f t="shared" si="51"/>
        <v/>
      </c>
      <c r="E1129" s="12"/>
      <c r="F1129" s="15" t="str">
        <f>IF($A1129="","",SUMIFS(Compras!$E$6:$E$1005,Compras!$A$6:$A$1005,$A1129,Compras!$F$6:$F$1005,"Efectivo")+SUMIFS('Gastos Fijos'!$D$6:$D$1005,'Gastos Fijos'!$A$6:$A$1005,$A1129,'Gastos Fijos'!$E$6:$E$1005,"Efectivo"))</f>
        <v/>
      </c>
      <c r="G1129" s="15" t="str">
        <f t="shared" si="52"/>
        <v/>
      </c>
      <c r="H1129" s="12"/>
      <c r="I1129" s="8" t="str">
        <f t="shared" si="53"/>
        <v/>
      </c>
    </row>
    <row r="1130" spans="1:9" x14ac:dyDescent="0.25">
      <c r="A1130" s="16"/>
      <c r="B1130" s="15" t="str">
        <f>IF($A1130="","",SUMIFS(Ventas!$F$6:$F$3005,Ventas!$A$6:$A$3005,$A1130,Ventas!$J$6:$J$3005,"Efectivo"))</f>
        <v/>
      </c>
      <c r="C1130" s="15" t="str">
        <f>IF($A1130="","",SUMIFS(Ventas!$F$6:$F$3005,Ventas!$A$6:$A$3005,$A1130,Ventas!$J$6:$J$3005,"&lt;&gt;Efectivo"))</f>
        <v/>
      </c>
      <c r="D1130" s="15" t="str">
        <f t="shared" si="51"/>
        <v/>
      </c>
      <c r="E1130" s="12"/>
      <c r="F1130" s="15" t="str">
        <f>IF($A1130="","",SUMIFS(Compras!$E$6:$E$1005,Compras!$A$6:$A$1005,$A1130,Compras!$F$6:$F$1005,"Efectivo")+SUMIFS('Gastos Fijos'!$D$6:$D$1005,'Gastos Fijos'!$A$6:$A$1005,$A1130,'Gastos Fijos'!$E$6:$E$1005,"Efectivo"))</f>
        <v/>
      </c>
      <c r="G1130" s="15" t="str">
        <f t="shared" si="52"/>
        <v/>
      </c>
      <c r="H1130" s="12"/>
      <c r="I1130" s="8" t="str">
        <f t="shared" si="53"/>
        <v/>
      </c>
    </row>
    <row r="1131" spans="1:9" x14ac:dyDescent="0.25">
      <c r="A1131" s="16"/>
      <c r="B1131" s="15" t="str">
        <f>IF($A1131="","",SUMIFS(Ventas!$F$6:$F$3005,Ventas!$A$6:$A$3005,$A1131,Ventas!$J$6:$J$3005,"Efectivo"))</f>
        <v/>
      </c>
      <c r="C1131" s="15" t="str">
        <f>IF($A1131="","",SUMIFS(Ventas!$F$6:$F$3005,Ventas!$A$6:$A$3005,$A1131,Ventas!$J$6:$J$3005,"&lt;&gt;Efectivo"))</f>
        <v/>
      </c>
      <c r="D1131" s="15" t="str">
        <f t="shared" si="51"/>
        <v/>
      </c>
      <c r="E1131" s="12"/>
      <c r="F1131" s="15" t="str">
        <f>IF($A1131="","",SUMIFS(Compras!$E$6:$E$1005,Compras!$A$6:$A$1005,$A1131,Compras!$F$6:$F$1005,"Efectivo")+SUMIFS('Gastos Fijos'!$D$6:$D$1005,'Gastos Fijos'!$A$6:$A$1005,$A1131,'Gastos Fijos'!$E$6:$E$1005,"Efectivo"))</f>
        <v/>
      </c>
      <c r="G1131" s="15" t="str">
        <f t="shared" si="52"/>
        <v/>
      </c>
      <c r="H1131" s="12"/>
      <c r="I1131" s="8" t="str">
        <f t="shared" si="53"/>
        <v/>
      </c>
    </row>
    <row r="1132" spans="1:9" x14ac:dyDescent="0.25">
      <c r="A1132" s="16"/>
      <c r="B1132" s="15" t="str">
        <f>IF($A1132="","",SUMIFS(Ventas!$F$6:$F$3005,Ventas!$A$6:$A$3005,$A1132,Ventas!$J$6:$J$3005,"Efectivo"))</f>
        <v/>
      </c>
      <c r="C1132" s="15" t="str">
        <f>IF($A1132="","",SUMIFS(Ventas!$F$6:$F$3005,Ventas!$A$6:$A$3005,$A1132,Ventas!$J$6:$J$3005,"&lt;&gt;Efectivo"))</f>
        <v/>
      </c>
      <c r="D1132" s="15" t="str">
        <f t="shared" si="51"/>
        <v/>
      </c>
      <c r="E1132" s="12"/>
      <c r="F1132" s="15" t="str">
        <f>IF($A1132="","",SUMIFS(Compras!$E$6:$E$1005,Compras!$A$6:$A$1005,$A1132,Compras!$F$6:$F$1005,"Efectivo")+SUMIFS('Gastos Fijos'!$D$6:$D$1005,'Gastos Fijos'!$A$6:$A$1005,$A1132,'Gastos Fijos'!$E$6:$E$1005,"Efectivo"))</f>
        <v/>
      </c>
      <c r="G1132" s="15" t="str">
        <f t="shared" si="52"/>
        <v/>
      </c>
      <c r="H1132" s="12"/>
      <c r="I1132" s="8" t="str">
        <f t="shared" si="53"/>
        <v/>
      </c>
    </row>
    <row r="1133" spans="1:9" x14ac:dyDescent="0.25">
      <c r="A1133" s="16"/>
      <c r="B1133" s="15" t="str">
        <f>IF($A1133="","",SUMIFS(Ventas!$F$6:$F$3005,Ventas!$A$6:$A$3005,$A1133,Ventas!$J$6:$J$3005,"Efectivo"))</f>
        <v/>
      </c>
      <c r="C1133" s="15" t="str">
        <f>IF($A1133="","",SUMIFS(Ventas!$F$6:$F$3005,Ventas!$A$6:$A$3005,$A1133,Ventas!$J$6:$J$3005,"&lt;&gt;Efectivo"))</f>
        <v/>
      </c>
      <c r="D1133" s="15" t="str">
        <f t="shared" si="51"/>
        <v/>
      </c>
      <c r="E1133" s="12"/>
      <c r="F1133" s="15" t="str">
        <f>IF($A1133="","",SUMIFS(Compras!$E$6:$E$1005,Compras!$A$6:$A$1005,$A1133,Compras!$F$6:$F$1005,"Efectivo")+SUMIFS('Gastos Fijos'!$D$6:$D$1005,'Gastos Fijos'!$A$6:$A$1005,$A1133,'Gastos Fijos'!$E$6:$E$1005,"Efectivo"))</f>
        <v/>
      </c>
      <c r="G1133" s="15" t="str">
        <f t="shared" si="52"/>
        <v/>
      </c>
      <c r="H1133" s="12"/>
      <c r="I1133" s="8" t="str">
        <f t="shared" si="53"/>
        <v/>
      </c>
    </row>
    <row r="1134" spans="1:9" x14ac:dyDescent="0.25">
      <c r="A1134" s="16"/>
      <c r="B1134" s="15" t="str">
        <f>IF($A1134="","",SUMIFS(Ventas!$F$6:$F$3005,Ventas!$A$6:$A$3005,$A1134,Ventas!$J$6:$J$3005,"Efectivo"))</f>
        <v/>
      </c>
      <c r="C1134" s="15" t="str">
        <f>IF($A1134="","",SUMIFS(Ventas!$F$6:$F$3005,Ventas!$A$6:$A$3005,$A1134,Ventas!$J$6:$J$3005,"&lt;&gt;Efectivo"))</f>
        <v/>
      </c>
      <c r="D1134" s="15" t="str">
        <f t="shared" si="51"/>
        <v/>
      </c>
      <c r="E1134" s="12"/>
      <c r="F1134" s="15" t="str">
        <f>IF($A1134="","",SUMIFS(Compras!$E$6:$E$1005,Compras!$A$6:$A$1005,$A1134,Compras!$F$6:$F$1005,"Efectivo")+SUMIFS('Gastos Fijos'!$D$6:$D$1005,'Gastos Fijos'!$A$6:$A$1005,$A1134,'Gastos Fijos'!$E$6:$E$1005,"Efectivo"))</f>
        <v/>
      </c>
      <c r="G1134" s="15" t="str">
        <f t="shared" si="52"/>
        <v/>
      </c>
      <c r="H1134" s="12"/>
      <c r="I1134" s="8" t="str">
        <f t="shared" si="53"/>
        <v/>
      </c>
    </row>
    <row r="1135" spans="1:9" x14ac:dyDescent="0.25">
      <c r="A1135" s="16"/>
      <c r="B1135" s="15" t="str">
        <f>IF($A1135="","",SUMIFS(Ventas!$F$6:$F$3005,Ventas!$A$6:$A$3005,$A1135,Ventas!$J$6:$J$3005,"Efectivo"))</f>
        <v/>
      </c>
      <c r="C1135" s="15" t="str">
        <f>IF($A1135="","",SUMIFS(Ventas!$F$6:$F$3005,Ventas!$A$6:$A$3005,$A1135,Ventas!$J$6:$J$3005,"&lt;&gt;Efectivo"))</f>
        <v/>
      </c>
      <c r="D1135" s="15" t="str">
        <f t="shared" si="51"/>
        <v/>
      </c>
      <c r="E1135" s="12"/>
      <c r="F1135" s="15" t="str">
        <f>IF($A1135="","",SUMIFS(Compras!$E$6:$E$1005,Compras!$A$6:$A$1005,$A1135,Compras!$F$6:$F$1005,"Efectivo")+SUMIFS('Gastos Fijos'!$D$6:$D$1005,'Gastos Fijos'!$A$6:$A$1005,$A1135,'Gastos Fijos'!$E$6:$E$1005,"Efectivo"))</f>
        <v/>
      </c>
      <c r="G1135" s="15" t="str">
        <f t="shared" si="52"/>
        <v/>
      </c>
      <c r="H1135" s="12"/>
      <c r="I1135" s="8" t="str">
        <f t="shared" si="53"/>
        <v/>
      </c>
    </row>
    <row r="1136" spans="1:9" x14ac:dyDescent="0.25">
      <c r="A1136" s="16"/>
      <c r="B1136" s="15" t="str">
        <f>IF($A1136="","",SUMIFS(Ventas!$F$6:$F$3005,Ventas!$A$6:$A$3005,$A1136,Ventas!$J$6:$J$3005,"Efectivo"))</f>
        <v/>
      </c>
      <c r="C1136" s="15" t="str">
        <f>IF($A1136="","",SUMIFS(Ventas!$F$6:$F$3005,Ventas!$A$6:$A$3005,$A1136,Ventas!$J$6:$J$3005,"&lt;&gt;Efectivo"))</f>
        <v/>
      </c>
      <c r="D1136" s="15" t="str">
        <f t="shared" si="51"/>
        <v/>
      </c>
      <c r="E1136" s="12"/>
      <c r="F1136" s="15" t="str">
        <f>IF($A1136="","",SUMIFS(Compras!$E$6:$E$1005,Compras!$A$6:$A$1005,$A1136,Compras!$F$6:$F$1005,"Efectivo")+SUMIFS('Gastos Fijos'!$D$6:$D$1005,'Gastos Fijos'!$A$6:$A$1005,$A1136,'Gastos Fijos'!$E$6:$E$1005,"Efectivo"))</f>
        <v/>
      </c>
      <c r="G1136" s="15" t="str">
        <f t="shared" si="52"/>
        <v/>
      </c>
      <c r="H1136" s="12"/>
      <c r="I1136" s="8" t="str">
        <f t="shared" si="53"/>
        <v/>
      </c>
    </row>
    <row r="1137" spans="1:9" x14ac:dyDescent="0.25">
      <c r="A1137" s="16"/>
      <c r="B1137" s="15" t="str">
        <f>IF($A1137="","",SUMIFS(Ventas!$F$6:$F$3005,Ventas!$A$6:$A$3005,$A1137,Ventas!$J$6:$J$3005,"Efectivo"))</f>
        <v/>
      </c>
      <c r="C1137" s="15" t="str">
        <f>IF($A1137="","",SUMIFS(Ventas!$F$6:$F$3005,Ventas!$A$6:$A$3005,$A1137,Ventas!$J$6:$J$3005,"&lt;&gt;Efectivo"))</f>
        <v/>
      </c>
      <c r="D1137" s="15" t="str">
        <f t="shared" si="51"/>
        <v/>
      </c>
      <c r="E1137" s="12"/>
      <c r="F1137" s="15" t="str">
        <f>IF($A1137="","",SUMIFS(Compras!$E$6:$E$1005,Compras!$A$6:$A$1005,$A1137,Compras!$F$6:$F$1005,"Efectivo")+SUMIFS('Gastos Fijos'!$D$6:$D$1005,'Gastos Fijos'!$A$6:$A$1005,$A1137,'Gastos Fijos'!$E$6:$E$1005,"Efectivo"))</f>
        <v/>
      </c>
      <c r="G1137" s="15" t="str">
        <f t="shared" si="52"/>
        <v/>
      </c>
      <c r="H1137" s="12"/>
      <c r="I1137" s="8" t="str">
        <f t="shared" si="53"/>
        <v/>
      </c>
    </row>
    <row r="1138" spans="1:9" x14ac:dyDescent="0.25">
      <c r="A1138" s="16"/>
      <c r="B1138" s="15" t="str">
        <f>IF($A1138="","",SUMIFS(Ventas!$F$6:$F$3005,Ventas!$A$6:$A$3005,$A1138,Ventas!$J$6:$J$3005,"Efectivo"))</f>
        <v/>
      </c>
      <c r="C1138" s="15" t="str">
        <f>IF($A1138="","",SUMIFS(Ventas!$F$6:$F$3005,Ventas!$A$6:$A$3005,$A1138,Ventas!$J$6:$J$3005,"&lt;&gt;Efectivo"))</f>
        <v/>
      </c>
      <c r="D1138" s="15" t="str">
        <f t="shared" si="51"/>
        <v/>
      </c>
      <c r="E1138" s="12"/>
      <c r="F1138" s="15" t="str">
        <f>IF($A1138="","",SUMIFS(Compras!$E$6:$E$1005,Compras!$A$6:$A$1005,$A1138,Compras!$F$6:$F$1005,"Efectivo")+SUMIFS('Gastos Fijos'!$D$6:$D$1005,'Gastos Fijos'!$A$6:$A$1005,$A1138,'Gastos Fijos'!$E$6:$E$1005,"Efectivo"))</f>
        <v/>
      </c>
      <c r="G1138" s="15" t="str">
        <f t="shared" si="52"/>
        <v/>
      </c>
      <c r="H1138" s="12"/>
      <c r="I1138" s="8" t="str">
        <f t="shared" si="53"/>
        <v/>
      </c>
    </row>
    <row r="1139" spans="1:9" x14ac:dyDescent="0.25">
      <c r="A1139" s="16"/>
      <c r="B1139" s="15" t="str">
        <f>IF($A1139="","",SUMIFS(Ventas!$F$6:$F$3005,Ventas!$A$6:$A$3005,$A1139,Ventas!$J$6:$J$3005,"Efectivo"))</f>
        <v/>
      </c>
      <c r="C1139" s="15" t="str">
        <f>IF($A1139="","",SUMIFS(Ventas!$F$6:$F$3005,Ventas!$A$6:$A$3005,$A1139,Ventas!$J$6:$J$3005,"&lt;&gt;Efectivo"))</f>
        <v/>
      </c>
      <c r="D1139" s="15" t="str">
        <f t="shared" si="51"/>
        <v/>
      </c>
      <c r="E1139" s="12"/>
      <c r="F1139" s="15" t="str">
        <f>IF($A1139="","",SUMIFS(Compras!$E$6:$E$1005,Compras!$A$6:$A$1005,$A1139,Compras!$F$6:$F$1005,"Efectivo")+SUMIFS('Gastos Fijos'!$D$6:$D$1005,'Gastos Fijos'!$A$6:$A$1005,$A1139,'Gastos Fijos'!$E$6:$E$1005,"Efectivo"))</f>
        <v/>
      </c>
      <c r="G1139" s="15" t="str">
        <f t="shared" si="52"/>
        <v/>
      </c>
      <c r="H1139" s="12"/>
      <c r="I1139" s="8" t="str">
        <f t="shared" si="53"/>
        <v/>
      </c>
    </row>
    <row r="1140" spans="1:9" x14ac:dyDescent="0.25">
      <c r="A1140" s="16"/>
      <c r="B1140" s="15" t="str">
        <f>IF($A1140="","",SUMIFS(Ventas!$F$6:$F$3005,Ventas!$A$6:$A$3005,$A1140,Ventas!$J$6:$J$3005,"Efectivo"))</f>
        <v/>
      </c>
      <c r="C1140" s="15" t="str">
        <f>IF($A1140="","",SUMIFS(Ventas!$F$6:$F$3005,Ventas!$A$6:$A$3005,$A1140,Ventas!$J$6:$J$3005,"&lt;&gt;Efectivo"))</f>
        <v/>
      </c>
      <c r="D1140" s="15" t="str">
        <f t="shared" si="51"/>
        <v/>
      </c>
      <c r="E1140" s="12"/>
      <c r="F1140" s="15" t="str">
        <f>IF($A1140="","",SUMIFS(Compras!$E$6:$E$1005,Compras!$A$6:$A$1005,$A1140,Compras!$F$6:$F$1005,"Efectivo")+SUMIFS('Gastos Fijos'!$D$6:$D$1005,'Gastos Fijos'!$A$6:$A$1005,$A1140,'Gastos Fijos'!$E$6:$E$1005,"Efectivo"))</f>
        <v/>
      </c>
      <c r="G1140" s="15" t="str">
        <f t="shared" si="52"/>
        <v/>
      </c>
      <c r="H1140" s="12"/>
      <c r="I1140" s="8" t="str">
        <f t="shared" si="53"/>
        <v/>
      </c>
    </row>
    <row r="1141" spans="1:9" x14ac:dyDescent="0.25">
      <c r="A1141" s="16"/>
      <c r="B1141" s="15" t="str">
        <f>IF($A1141="","",SUMIFS(Ventas!$F$6:$F$3005,Ventas!$A$6:$A$3005,$A1141,Ventas!$J$6:$J$3005,"Efectivo"))</f>
        <v/>
      </c>
      <c r="C1141" s="15" t="str">
        <f>IF($A1141="","",SUMIFS(Ventas!$F$6:$F$3005,Ventas!$A$6:$A$3005,$A1141,Ventas!$J$6:$J$3005,"&lt;&gt;Efectivo"))</f>
        <v/>
      </c>
      <c r="D1141" s="15" t="str">
        <f t="shared" si="51"/>
        <v/>
      </c>
      <c r="E1141" s="12"/>
      <c r="F1141" s="15" t="str">
        <f>IF($A1141="","",SUMIFS(Compras!$E$6:$E$1005,Compras!$A$6:$A$1005,$A1141,Compras!$F$6:$F$1005,"Efectivo")+SUMIFS('Gastos Fijos'!$D$6:$D$1005,'Gastos Fijos'!$A$6:$A$1005,$A1141,'Gastos Fijos'!$E$6:$E$1005,"Efectivo"))</f>
        <v/>
      </c>
      <c r="G1141" s="15" t="str">
        <f t="shared" si="52"/>
        <v/>
      </c>
      <c r="H1141" s="12"/>
      <c r="I1141" s="8" t="str">
        <f t="shared" si="53"/>
        <v/>
      </c>
    </row>
    <row r="1142" spans="1:9" x14ac:dyDescent="0.25">
      <c r="A1142" s="16"/>
      <c r="B1142" s="15" t="str">
        <f>IF($A1142="","",SUMIFS(Ventas!$F$6:$F$3005,Ventas!$A$6:$A$3005,$A1142,Ventas!$J$6:$J$3005,"Efectivo"))</f>
        <v/>
      </c>
      <c r="C1142" s="15" t="str">
        <f>IF($A1142="","",SUMIFS(Ventas!$F$6:$F$3005,Ventas!$A$6:$A$3005,$A1142,Ventas!$J$6:$J$3005,"&lt;&gt;Efectivo"))</f>
        <v/>
      </c>
      <c r="D1142" s="15" t="str">
        <f t="shared" si="51"/>
        <v/>
      </c>
      <c r="E1142" s="12"/>
      <c r="F1142" s="15" t="str">
        <f>IF($A1142="","",SUMIFS(Compras!$E$6:$E$1005,Compras!$A$6:$A$1005,$A1142,Compras!$F$6:$F$1005,"Efectivo")+SUMIFS('Gastos Fijos'!$D$6:$D$1005,'Gastos Fijos'!$A$6:$A$1005,$A1142,'Gastos Fijos'!$E$6:$E$1005,"Efectivo"))</f>
        <v/>
      </c>
      <c r="G1142" s="15" t="str">
        <f t="shared" si="52"/>
        <v/>
      </c>
      <c r="H1142" s="12"/>
      <c r="I1142" s="8" t="str">
        <f t="shared" si="53"/>
        <v/>
      </c>
    </row>
    <row r="1143" spans="1:9" x14ac:dyDescent="0.25">
      <c r="A1143" s="16"/>
      <c r="B1143" s="15" t="str">
        <f>IF($A1143="","",SUMIFS(Ventas!$F$6:$F$3005,Ventas!$A$6:$A$3005,$A1143,Ventas!$J$6:$J$3005,"Efectivo"))</f>
        <v/>
      </c>
      <c r="C1143" s="15" t="str">
        <f>IF($A1143="","",SUMIFS(Ventas!$F$6:$F$3005,Ventas!$A$6:$A$3005,$A1143,Ventas!$J$6:$J$3005,"&lt;&gt;Efectivo"))</f>
        <v/>
      </c>
      <c r="D1143" s="15" t="str">
        <f t="shared" si="51"/>
        <v/>
      </c>
      <c r="E1143" s="12"/>
      <c r="F1143" s="15" t="str">
        <f>IF($A1143="","",SUMIFS(Compras!$E$6:$E$1005,Compras!$A$6:$A$1005,$A1143,Compras!$F$6:$F$1005,"Efectivo")+SUMIFS('Gastos Fijos'!$D$6:$D$1005,'Gastos Fijos'!$A$6:$A$1005,$A1143,'Gastos Fijos'!$E$6:$E$1005,"Efectivo"))</f>
        <v/>
      </c>
      <c r="G1143" s="15" t="str">
        <f t="shared" si="52"/>
        <v/>
      </c>
      <c r="H1143" s="12"/>
      <c r="I1143" s="8" t="str">
        <f t="shared" si="53"/>
        <v/>
      </c>
    </row>
    <row r="1144" spans="1:9" x14ac:dyDescent="0.25">
      <c r="A1144" s="16"/>
      <c r="B1144" s="15" t="str">
        <f>IF($A1144="","",SUMIFS(Ventas!$F$6:$F$3005,Ventas!$A$6:$A$3005,$A1144,Ventas!$J$6:$J$3005,"Efectivo"))</f>
        <v/>
      </c>
      <c r="C1144" s="15" t="str">
        <f>IF($A1144="","",SUMIFS(Ventas!$F$6:$F$3005,Ventas!$A$6:$A$3005,$A1144,Ventas!$J$6:$J$3005,"&lt;&gt;Efectivo"))</f>
        <v/>
      </c>
      <c r="D1144" s="15" t="str">
        <f t="shared" si="51"/>
        <v/>
      </c>
      <c r="E1144" s="12"/>
      <c r="F1144" s="15" t="str">
        <f>IF($A1144="","",SUMIFS(Compras!$E$6:$E$1005,Compras!$A$6:$A$1005,$A1144,Compras!$F$6:$F$1005,"Efectivo")+SUMIFS('Gastos Fijos'!$D$6:$D$1005,'Gastos Fijos'!$A$6:$A$1005,$A1144,'Gastos Fijos'!$E$6:$E$1005,"Efectivo"))</f>
        <v/>
      </c>
      <c r="G1144" s="15" t="str">
        <f t="shared" si="52"/>
        <v/>
      </c>
      <c r="H1144" s="12"/>
      <c r="I1144" s="8" t="str">
        <f t="shared" si="53"/>
        <v/>
      </c>
    </row>
    <row r="1145" spans="1:9" x14ac:dyDescent="0.25">
      <c r="A1145" s="16"/>
      <c r="B1145" s="15" t="str">
        <f>IF($A1145="","",SUMIFS(Ventas!$F$6:$F$3005,Ventas!$A$6:$A$3005,$A1145,Ventas!$J$6:$J$3005,"Efectivo"))</f>
        <v/>
      </c>
      <c r="C1145" s="15" t="str">
        <f>IF($A1145="","",SUMIFS(Ventas!$F$6:$F$3005,Ventas!$A$6:$A$3005,$A1145,Ventas!$J$6:$J$3005,"&lt;&gt;Efectivo"))</f>
        <v/>
      </c>
      <c r="D1145" s="15" t="str">
        <f t="shared" si="51"/>
        <v/>
      </c>
      <c r="E1145" s="12"/>
      <c r="F1145" s="15" t="str">
        <f>IF($A1145="","",SUMIFS(Compras!$E$6:$E$1005,Compras!$A$6:$A$1005,$A1145,Compras!$F$6:$F$1005,"Efectivo")+SUMIFS('Gastos Fijos'!$D$6:$D$1005,'Gastos Fijos'!$A$6:$A$1005,$A1145,'Gastos Fijos'!$E$6:$E$1005,"Efectivo"))</f>
        <v/>
      </c>
      <c r="G1145" s="15" t="str">
        <f t="shared" si="52"/>
        <v/>
      </c>
      <c r="H1145" s="12"/>
      <c r="I1145" s="8" t="str">
        <f t="shared" si="53"/>
        <v/>
      </c>
    </row>
    <row r="1146" spans="1:9" x14ac:dyDescent="0.25">
      <c r="A1146" s="16"/>
      <c r="B1146" s="15" t="str">
        <f>IF($A1146="","",SUMIFS(Ventas!$F$6:$F$3005,Ventas!$A$6:$A$3005,$A1146,Ventas!$J$6:$J$3005,"Efectivo"))</f>
        <v/>
      </c>
      <c r="C1146" s="15" t="str">
        <f>IF($A1146="","",SUMIFS(Ventas!$F$6:$F$3005,Ventas!$A$6:$A$3005,$A1146,Ventas!$J$6:$J$3005,"&lt;&gt;Efectivo"))</f>
        <v/>
      </c>
      <c r="D1146" s="15" t="str">
        <f t="shared" si="51"/>
        <v/>
      </c>
      <c r="E1146" s="12"/>
      <c r="F1146" s="15" t="str">
        <f>IF($A1146="","",SUMIFS(Compras!$E$6:$E$1005,Compras!$A$6:$A$1005,$A1146,Compras!$F$6:$F$1005,"Efectivo")+SUMIFS('Gastos Fijos'!$D$6:$D$1005,'Gastos Fijos'!$A$6:$A$1005,$A1146,'Gastos Fijos'!$E$6:$E$1005,"Efectivo"))</f>
        <v/>
      </c>
      <c r="G1146" s="15" t="str">
        <f t="shared" si="52"/>
        <v/>
      </c>
      <c r="H1146" s="12"/>
      <c r="I1146" s="8" t="str">
        <f t="shared" si="53"/>
        <v/>
      </c>
    </row>
    <row r="1147" spans="1:9" x14ac:dyDescent="0.25">
      <c r="A1147" s="16"/>
      <c r="B1147" s="15" t="str">
        <f>IF($A1147="","",SUMIFS(Ventas!$F$6:$F$3005,Ventas!$A$6:$A$3005,$A1147,Ventas!$J$6:$J$3005,"Efectivo"))</f>
        <v/>
      </c>
      <c r="C1147" s="15" t="str">
        <f>IF($A1147="","",SUMIFS(Ventas!$F$6:$F$3005,Ventas!$A$6:$A$3005,$A1147,Ventas!$J$6:$J$3005,"&lt;&gt;Efectivo"))</f>
        <v/>
      </c>
      <c r="D1147" s="15" t="str">
        <f t="shared" si="51"/>
        <v/>
      </c>
      <c r="E1147" s="12"/>
      <c r="F1147" s="15" t="str">
        <f>IF($A1147="","",SUMIFS(Compras!$E$6:$E$1005,Compras!$A$6:$A$1005,$A1147,Compras!$F$6:$F$1005,"Efectivo")+SUMIFS('Gastos Fijos'!$D$6:$D$1005,'Gastos Fijos'!$A$6:$A$1005,$A1147,'Gastos Fijos'!$E$6:$E$1005,"Efectivo"))</f>
        <v/>
      </c>
      <c r="G1147" s="15" t="str">
        <f t="shared" si="52"/>
        <v/>
      </c>
      <c r="H1147" s="12"/>
      <c r="I1147" s="8" t="str">
        <f t="shared" si="53"/>
        <v/>
      </c>
    </row>
    <row r="1148" spans="1:9" x14ac:dyDescent="0.25">
      <c r="A1148" s="16"/>
      <c r="B1148" s="15" t="str">
        <f>IF($A1148="","",SUMIFS(Ventas!$F$6:$F$3005,Ventas!$A$6:$A$3005,$A1148,Ventas!$J$6:$J$3005,"Efectivo"))</f>
        <v/>
      </c>
      <c r="C1148" s="15" t="str">
        <f>IF($A1148="","",SUMIFS(Ventas!$F$6:$F$3005,Ventas!$A$6:$A$3005,$A1148,Ventas!$J$6:$J$3005,"&lt;&gt;Efectivo"))</f>
        <v/>
      </c>
      <c r="D1148" s="15" t="str">
        <f t="shared" si="51"/>
        <v/>
      </c>
      <c r="E1148" s="12"/>
      <c r="F1148" s="15" t="str">
        <f>IF($A1148="","",SUMIFS(Compras!$E$6:$E$1005,Compras!$A$6:$A$1005,$A1148,Compras!$F$6:$F$1005,"Efectivo")+SUMIFS('Gastos Fijos'!$D$6:$D$1005,'Gastos Fijos'!$A$6:$A$1005,$A1148,'Gastos Fijos'!$E$6:$E$1005,"Efectivo"))</f>
        <v/>
      </c>
      <c r="G1148" s="15" t="str">
        <f t="shared" si="52"/>
        <v/>
      </c>
      <c r="H1148" s="12"/>
      <c r="I1148" s="8" t="str">
        <f t="shared" si="53"/>
        <v/>
      </c>
    </row>
    <row r="1149" spans="1:9" x14ac:dyDescent="0.25">
      <c r="A1149" s="16"/>
      <c r="B1149" s="15" t="str">
        <f>IF($A1149="","",SUMIFS(Ventas!$F$6:$F$3005,Ventas!$A$6:$A$3005,$A1149,Ventas!$J$6:$J$3005,"Efectivo"))</f>
        <v/>
      </c>
      <c r="C1149" s="15" t="str">
        <f>IF($A1149="","",SUMIFS(Ventas!$F$6:$F$3005,Ventas!$A$6:$A$3005,$A1149,Ventas!$J$6:$J$3005,"&lt;&gt;Efectivo"))</f>
        <v/>
      </c>
      <c r="D1149" s="15" t="str">
        <f t="shared" si="51"/>
        <v/>
      </c>
      <c r="E1149" s="12"/>
      <c r="F1149" s="15" t="str">
        <f>IF($A1149="","",SUMIFS(Compras!$E$6:$E$1005,Compras!$A$6:$A$1005,$A1149,Compras!$F$6:$F$1005,"Efectivo")+SUMIFS('Gastos Fijos'!$D$6:$D$1005,'Gastos Fijos'!$A$6:$A$1005,$A1149,'Gastos Fijos'!$E$6:$E$1005,"Efectivo"))</f>
        <v/>
      </c>
      <c r="G1149" s="15" t="str">
        <f t="shared" si="52"/>
        <v/>
      </c>
      <c r="H1149" s="12"/>
      <c r="I1149" s="8" t="str">
        <f t="shared" si="53"/>
        <v/>
      </c>
    </row>
    <row r="1150" spans="1:9" x14ac:dyDescent="0.25">
      <c r="A1150" s="16"/>
      <c r="B1150" s="15" t="str">
        <f>IF($A1150="","",SUMIFS(Ventas!$F$6:$F$3005,Ventas!$A$6:$A$3005,$A1150,Ventas!$J$6:$J$3005,"Efectivo"))</f>
        <v/>
      </c>
      <c r="C1150" s="15" t="str">
        <f>IF($A1150="","",SUMIFS(Ventas!$F$6:$F$3005,Ventas!$A$6:$A$3005,$A1150,Ventas!$J$6:$J$3005,"&lt;&gt;Efectivo"))</f>
        <v/>
      </c>
      <c r="D1150" s="15" t="str">
        <f t="shared" si="51"/>
        <v/>
      </c>
      <c r="E1150" s="12"/>
      <c r="F1150" s="15" t="str">
        <f>IF($A1150="","",SUMIFS(Compras!$E$6:$E$1005,Compras!$A$6:$A$1005,$A1150,Compras!$F$6:$F$1005,"Efectivo")+SUMIFS('Gastos Fijos'!$D$6:$D$1005,'Gastos Fijos'!$A$6:$A$1005,$A1150,'Gastos Fijos'!$E$6:$E$1005,"Efectivo"))</f>
        <v/>
      </c>
      <c r="G1150" s="15" t="str">
        <f t="shared" si="52"/>
        <v/>
      </c>
      <c r="H1150" s="12"/>
      <c r="I1150" s="8" t="str">
        <f t="shared" si="53"/>
        <v/>
      </c>
    </row>
    <row r="1151" spans="1:9" x14ac:dyDescent="0.25">
      <c r="A1151" s="16"/>
      <c r="B1151" s="15" t="str">
        <f>IF($A1151="","",SUMIFS(Ventas!$F$6:$F$3005,Ventas!$A$6:$A$3005,$A1151,Ventas!$J$6:$J$3005,"Efectivo"))</f>
        <v/>
      </c>
      <c r="C1151" s="15" t="str">
        <f>IF($A1151="","",SUMIFS(Ventas!$F$6:$F$3005,Ventas!$A$6:$A$3005,$A1151,Ventas!$J$6:$J$3005,"&lt;&gt;Efectivo"))</f>
        <v/>
      </c>
      <c r="D1151" s="15" t="str">
        <f t="shared" si="51"/>
        <v/>
      </c>
      <c r="E1151" s="12"/>
      <c r="F1151" s="15" t="str">
        <f>IF($A1151="","",SUMIFS(Compras!$E$6:$E$1005,Compras!$A$6:$A$1005,$A1151,Compras!$F$6:$F$1005,"Efectivo")+SUMIFS('Gastos Fijos'!$D$6:$D$1005,'Gastos Fijos'!$A$6:$A$1005,$A1151,'Gastos Fijos'!$E$6:$E$1005,"Efectivo"))</f>
        <v/>
      </c>
      <c r="G1151" s="15" t="str">
        <f t="shared" si="52"/>
        <v/>
      </c>
      <c r="H1151" s="12"/>
      <c r="I1151" s="8" t="str">
        <f t="shared" si="53"/>
        <v/>
      </c>
    </row>
    <row r="1152" spans="1:9" x14ac:dyDescent="0.25">
      <c r="A1152" s="16"/>
      <c r="B1152" s="15" t="str">
        <f>IF($A1152="","",SUMIFS(Ventas!$F$6:$F$3005,Ventas!$A$6:$A$3005,$A1152,Ventas!$J$6:$J$3005,"Efectivo"))</f>
        <v/>
      </c>
      <c r="C1152" s="15" t="str">
        <f>IF($A1152="","",SUMIFS(Ventas!$F$6:$F$3005,Ventas!$A$6:$A$3005,$A1152,Ventas!$J$6:$J$3005,"&lt;&gt;Efectivo"))</f>
        <v/>
      </c>
      <c r="D1152" s="15" t="str">
        <f t="shared" si="51"/>
        <v/>
      </c>
      <c r="E1152" s="12"/>
      <c r="F1152" s="15" t="str">
        <f>IF($A1152="","",SUMIFS(Compras!$E$6:$E$1005,Compras!$A$6:$A$1005,$A1152,Compras!$F$6:$F$1005,"Efectivo")+SUMIFS('Gastos Fijos'!$D$6:$D$1005,'Gastos Fijos'!$A$6:$A$1005,$A1152,'Gastos Fijos'!$E$6:$E$1005,"Efectivo"))</f>
        <v/>
      </c>
      <c r="G1152" s="15" t="str">
        <f t="shared" si="52"/>
        <v/>
      </c>
      <c r="H1152" s="12"/>
      <c r="I1152" s="8" t="str">
        <f t="shared" si="53"/>
        <v/>
      </c>
    </row>
    <row r="1153" spans="1:9" x14ac:dyDescent="0.25">
      <c r="A1153" s="16"/>
      <c r="B1153" s="15" t="str">
        <f>IF($A1153="","",SUMIFS(Ventas!$F$6:$F$3005,Ventas!$A$6:$A$3005,$A1153,Ventas!$J$6:$J$3005,"Efectivo"))</f>
        <v/>
      </c>
      <c r="C1153" s="15" t="str">
        <f>IF($A1153="","",SUMIFS(Ventas!$F$6:$F$3005,Ventas!$A$6:$A$3005,$A1153,Ventas!$J$6:$J$3005,"&lt;&gt;Efectivo"))</f>
        <v/>
      </c>
      <c r="D1153" s="15" t="str">
        <f t="shared" si="51"/>
        <v/>
      </c>
      <c r="E1153" s="12"/>
      <c r="F1153" s="15" t="str">
        <f>IF($A1153="","",SUMIFS(Compras!$E$6:$E$1005,Compras!$A$6:$A$1005,$A1153,Compras!$F$6:$F$1005,"Efectivo")+SUMIFS('Gastos Fijos'!$D$6:$D$1005,'Gastos Fijos'!$A$6:$A$1005,$A1153,'Gastos Fijos'!$E$6:$E$1005,"Efectivo"))</f>
        <v/>
      </c>
      <c r="G1153" s="15" t="str">
        <f t="shared" si="52"/>
        <v/>
      </c>
      <c r="H1153" s="12"/>
      <c r="I1153" s="8" t="str">
        <f t="shared" si="53"/>
        <v/>
      </c>
    </row>
    <row r="1154" spans="1:9" x14ac:dyDescent="0.25">
      <c r="A1154" s="16"/>
      <c r="B1154" s="15" t="str">
        <f>IF($A1154="","",SUMIFS(Ventas!$F$6:$F$3005,Ventas!$A$6:$A$3005,$A1154,Ventas!$J$6:$J$3005,"Efectivo"))</f>
        <v/>
      </c>
      <c r="C1154" s="15" t="str">
        <f>IF($A1154="","",SUMIFS(Ventas!$F$6:$F$3005,Ventas!$A$6:$A$3005,$A1154,Ventas!$J$6:$J$3005,"&lt;&gt;Efectivo"))</f>
        <v/>
      </c>
      <c r="D1154" s="15" t="str">
        <f t="shared" si="51"/>
        <v/>
      </c>
      <c r="E1154" s="12"/>
      <c r="F1154" s="15" t="str">
        <f>IF($A1154="","",SUMIFS(Compras!$E$6:$E$1005,Compras!$A$6:$A$1005,$A1154,Compras!$F$6:$F$1005,"Efectivo")+SUMIFS('Gastos Fijos'!$D$6:$D$1005,'Gastos Fijos'!$A$6:$A$1005,$A1154,'Gastos Fijos'!$E$6:$E$1005,"Efectivo"))</f>
        <v/>
      </c>
      <c r="G1154" s="15" t="str">
        <f t="shared" si="52"/>
        <v/>
      </c>
      <c r="H1154" s="12"/>
      <c r="I1154" s="8" t="str">
        <f t="shared" si="53"/>
        <v/>
      </c>
    </row>
    <row r="1155" spans="1:9" x14ac:dyDescent="0.25">
      <c r="A1155" s="16"/>
      <c r="B1155" s="15" t="str">
        <f>IF($A1155="","",SUMIFS(Ventas!$F$6:$F$3005,Ventas!$A$6:$A$3005,$A1155,Ventas!$J$6:$J$3005,"Efectivo"))</f>
        <v/>
      </c>
      <c r="C1155" s="15" t="str">
        <f>IF($A1155="","",SUMIFS(Ventas!$F$6:$F$3005,Ventas!$A$6:$A$3005,$A1155,Ventas!$J$6:$J$3005,"&lt;&gt;Efectivo"))</f>
        <v/>
      </c>
      <c r="D1155" s="15" t="str">
        <f t="shared" si="51"/>
        <v/>
      </c>
      <c r="E1155" s="12"/>
      <c r="F1155" s="15" t="str">
        <f>IF($A1155="","",SUMIFS(Compras!$E$6:$E$1005,Compras!$A$6:$A$1005,$A1155,Compras!$F$6:$F$1005,"Efectivo")+SUMIFS('Gastos Fijos'!$D$6:$D$1005,'Gastos Fijos'!$A$6:$A$1005,$A1155,'Gastos Fijos'!$E$6:$E$1005,"Efectivo"))</f>
        <v/>
      </c>
      <c r="G1155" s="15" t="str">
        <f t="shared" si="52"/>
        <v/>
      </c>
      <c r="H1155" s="12"/>
      <c r="I1155" s="8" t="str">
        <f t="shared" si="53"/>
        <v/>
      </c>
    </row>
    <row r="1156" spans="1:9" x14ac:dyDescent="0.25">
      <c r="A1156" s="16"/>
      <c r="B1156" s="15" t="str">
        <f>IF($A1156="","",SUMIFS(Ventas!$F$6:$F$3005,Ventas!$A$6:$A$3005,$A1156,Ventas!$J$6:$J$3005,"Efectivo"))</f>
        <v/>
      </c>
      <c r="C1156" s="15" t="str">
        <f>IF($A1156="","",SUMIFS(Ventas!$F$6:$F$3005,Ventas!$A$6:$A$3005,$A1156,Ventas!$J$6:$J$3005,"&lt;&gt;Efectivo"))</f>
        <v/>
      </c>
      <c r="D1156" s="15" t="str">
        <f t="shared" si="51"/>
        <v/>
      </c>
      <c r="E1156" s="12"/>
      <c r="F1156" s="15" t="str">
        <f>IF($A1156="","",SUMIFS(Compras!$E$6:$E$1005,Compras!$A$6:$A$1005,$A1156,Compras!$F$6:$F$1005,"Efectivo")+SUMIFS('Gastos Fijos'!$D$6:$D$1005,'Gastos Fijos'!$A$6:$A$1005,$A1156,'Gastos Fijos'!$E$6:$E$1005,"Efectivo"))</f>
        <v/>
      </c>
      <c r="G1156" s="15" t="str">
        <f t="shared" si="52"/>
        <v/>
      </c>
      <c r="H1156" s="12"/>
      <c r="I1156" s="8" t="str">
        <f t="shared" si="53"/>
        <v/>
      </c>
    </row>
    <row r="1157" spans="1:9" x14ac:dyDescent="0.25">
      <c r="A1157" s="16"/>
      <c r="B1157" s="15" t="str">
        <f>IF($A1157="","",SUMIFS(Ventas!$F$6:$F$3005,Ventas!$A$6:$A$3005,$A1157,Ventas!$J$6:$J$3005,"Efectivo"))</f>
        <v/>
      </c>
      <c r="C1157" s="15" t="str">
        <f>IF($A1157="","",SUMIFS(Ventas!$F$6:$F$3005,Ventas!$A$6:$A$3005,$A1157,Ventas!$J$6:$J$3005,"&lt;&gt;Efectivo"))</f>
        <v/>
      </c>
      <c r="D1157" s="15" t="str">
        <f t="shared" si="51"/>
        <v/>
      </c>
      <c r="E1157" s="12"/>
      <c r="F1157" s="15" t="str">
        <f>IF($A1157="","",SUMIFS(Compras!$E$6:$E$1005,Compras!$A$6:$A$1005,$A1157,Compras!$F$6:$F$1005,"Efectivo")+SUMIFS('Gastos Fijos'!$D$6:$D$1005,'Gastos Fijos'!$A$6:$A$1005,$A1157,'Gastos Fijos'!$E$6:$E$1005,"Efectivo"))</f>
        <v/>
      </c>
      <c r="G1157" s="15" t="str">
        <f t="shared" si="52"/>
        <v/>
      </c>
      <c r="H1157" s="12"/>
      <c r="I1157" s="8" t="str">
        <f t="shared" si="53"/>
        <v/>
      </c>
    </row>
    <row r="1158" spans="1:9" x14ac:dyDescent="0.25">
      <c r="A1158" s="16"/>
      <c r="B1158" s="15" t="str">
        <f>IF($A1158="","",SUMIFS(Ventas!$F$6:$F$3005,Ventas!$A$6:$A$3005,$A1158,Ventas!$J$6:$J$3005,"Efectivo"))</f>
        <v/>
      </c>
      <c r="C1158" s="15" t="str">
        <f>IF($A1158="","",SUMIFS(Ventas!$F$6:$F$3005,Ventas!$A$6:$A$3005,$A1158,Ventas!$J$6:$J$3005,"&lt;&gt;Efectivo"))</f>
        <v/>
      </c>
      <c r="D1158" s="15" t="str">
        <f t="shared" ref="D1158:D1221" si="54">IF($A1158="","",$B1158+$C1158)</f>
        <v/>
      </c>
      <c r="E1158" s="12"/>
      <c r="F1158" s="15" t="str">
        <f>IF($A1158="","",SUMIFS(Compras!$E$6:$E$1005,Compras!$A$6:$A$1005,$A1158,Compras!$F$6:$F$1005,"Efectivo")+SUMIFS('Gastos Fijos'!$D$6:$D$1005,'Gastos Fijos'!$A$6:$A$1005,$A1158,'Gastos Fijos'!$E$6:$E$1005,"Efectivo"))</f>
        <v/>
      </c>
      <c r="G1158" s="15" t="str">
        <f t="shared" ref="G1158:G1221" si="55">IF($A1158="","",$E1158+$B1158-$F1158)</f>
        <v/>
      </c>
      <c r="H1158" s="12"/>
      <c r="I1158" s="8" t="str">
        <f t="shared" ref="I1158:I1221" si="56">IF(OR($A1158="",$H1158=""),"",$H1158-$G1158)</f>
        <v/>
      </c>
    </row>
    <row r="1159" spans="1:9" x14ac:dyDescent="0.25">
      <c r="A1159" s="16"/>
      <c r="B1159" s="15" t="str">
        <f>IF($A1159="","",SUMIFS(Ventas!$F$6:$F$3005,Ventas!$A$6:$A$3005,$A1159,Ventas!$J$6:$J$3005,"Efectivo"))</f>
        <v/>
      </c>
      <c r="C1159" s="15" t="str">
        <f>IF($A1159="","",SUMIFS(Ventas!$F$6:$F$3005,Ventas!$A$6:$A$3005,$A1159,Ventas!$J$6:$J$3005,"&lt;&gt;Efectivo"))</f>
        <v/>
      </c>
      <c r="D1159" s="15" t="str">
        <f t="shared" si="54"/>
        <v/>
      </c>
      <c r="E1159" s="12"/>
      <c r="F1159" s="15" t="str">
        <f>IF($A1159="","",SUMIFS(Compras!$E$6:$E$1005,Compras!$A$6:$A$1005,$A1159,Compras!$F$6:$F$1005,"Efectivo")+SUMIFS('Gastos Fijos'!$D$6:$D$1005,'Gastos Fijos'!$A$6:$A$1005,$A1159,'Gastos Fijos'!$E$6:$E$1005,"Efectivo"))</f>
        <v/>
      </c>
      <c r="G1159" s="15" t="str">
        <f t="shared" si="55"/>
        <v/>
      </c>
      <c r="H1159" s="12"/>
      <c r="I1159" s="8" t="str">
        <f t="shared" si="56"/>
        <v/>
      </c>
    </row>
    <row r="1160" spans="1:9" x14ac:dyDescent="0.25">
      <c r="A1160" s="16"/>
      <c r="B1160" s="15" t="str">
        <f>IF($A1160="","",SUMIFS(Ventas!$F$6:$F$3005,Ventas!$A$6:$A$3005,$A1160,Ventas!$J$6:$J$3005,"Efectivo"))</f>
        <v/>
      </c>
      <c r="C1160" s="15" t="str">
        <f>IF($A1160="","",SUMIFS(Ventas!$F$6:$F$3005,Ventas!$A$6:$A$3005,$A1160,Ventas!$J$6:$J$3005,"&lt;&gt;Efectivo"))</f>
        <v/>
      </c>
      <c r="D1160" s="15" t="str">
        <f t="shared" si="54"/>
        <v/>
      </c>
      <c r="E1160" s="12"/>
      <c r="F1160" s="15" t="str">
        <f>IF($A1160="","",SUMIFS(Compras!$E$6:$E$1005,Compras!$A$6:$A$1005,$A1160,Compras!$F$6:$F$1005,"Efectivo")+SUMIFS('Gastos Fijos'!$D$6:$D$1005,'Gastos Fijos'!$A$6:$A$1005,$A1160,'Gastos Fijos'!$E$6:$E$1005,"Efectivo"))</f>
        <v/>
      </c>
      <c r="G1160" s="15" t="str">
        <f t="shared" si="55"/>
        <v/>
      </c>
      <c r="H1160" s="12"/>
      <c r="I1160" s="8" t="str">
        <f t="shared" si="56"/>
        <v/>
      </c>
    </row>
    <row r="1161" spans="1:9" x14ac:dyDescent="0.25">
      <c r="A1161" s="16"/>
      <c r="B1161" s="15" t="str">
        <f>IF($A1161="","",SUMIFS(Ventas!$F$6:$F$3005,Ventas!$A$6:$A$3005,$A1161,Ventas!$J$6:$J$3005,"Efectivo"))</f>
        <v/>
      </c>
      <c r="C1161" s="15" t="str">
        <f>IF($A1161="","",SUMIFS(Ventas!$F$6:$F$3005,Ventas!$A$6:$A$3005,$A1161,Ventas!$J$6:$J$3005,"&lt;&gt;Efectivo"))</f>
        <v/>
      </c>
      <c r="D1161" s="15" t="str">
        <f t="shared" si="54"/>
        <v/>
      </c>
      <c r="E1161" s="12"/>
      <c r="F1161" s="15" t="str">
        <f>IF($A1161="","",SUMIFS(Compras!$E$6:$E$1005,Compras!$A$6:$A$1005,$A1161,Compras!$F$6:$F$1005,"Efectivo")+SUMIFS('Gastos Fijos'!$D$6:$D$1005,'Gastos Fijos'!$A$6:$A$1005,$A1161,'Gastos Fijos'!$E$6:$E$1005,"Efectivo"))</f>
        <v/>
      </c>
      <c r="G1161" s="15" t="str">
        <f t="shared" si="55"/>
        <v/>
      </c>
      <c r="H1161" s="12"/>
      <c r="I1161" s="8" t="str">
        <f t="shared" si="56"/>
        <v/>
      </c>
    </row>
    <row r="1162" spans="1:9" x14ac:dyDescent="0.25">
      <c r="A1162" s="16"/>
      <c r="B1162" s="15" t="str">
        <f>IF($A1162="","",SUMIFS(Ventas!$F$6:$F$3005,Ventas!$A$6:$A$3005,$A1162,Ventas!$J$6:$J$3005,"Efectivo"))</f>
        <v/>
      </c>
      <c r="C1162" s="15" t="str">
        <f>IF($A1162="","",SUMIFS(Ventas!$F$6:$F$3005,Ventas!$A$6:$A$3005,$A1162,Ventas!$J$6:$J$3005,"&lt;&gt;Efectivo"))</f>
        <v/>
      </c>
      <c r="D1162" s="15" t="str">
        <f t="shared" si="54"/>
        <v/>
      </c>
      <c r="E1162" s="12"/>
      <c r="F1162" s="15" t="str">
        <f>IF($A1162="","",SUMIFS(Compras!$E$6:$E$1005,Compras!$A$6:$A$1005,$A1162,Compras!$F$6:$F$1005,"Efectivo")+SUMIFS('Gastos Fijos'!$D$6:$D$1005,'Gastos Fijos'!$A$6:$A$1005,$A1162,'Gastos Fijos'!$E$6:$E$1005,"Efectivo"))</f>
        <v/>
      </c>
      <c r="G1162" s="15" t="str">
        <f t="shared" si="55"/>
        <v/>
      </c>
      <c r="H1162" s="12"/>
      <c r="I1162" s="8" t="str">
        <f t="shared" si="56"/>
        <v/>
      </c>
    </row>
    <row r="1163" spans="1:9" x14ac:dyDescent="0.25">
      <c r="A1163" s="16"/>
      <c r="B1163" s="15" t="str">
        <f>IF($A1163="","",SUMIFS(Ventas!$F$6:$F$3005,Ventas!$A$6:$A$3005,$A1163,Ventas!$J$6:$J$3005,"Efectivo"))</f>
        <v/>
      </c>
      <c r="C1163" s="15" t="str">
        <f>IF($A1163="","",SUMIFS(Ventas!$F$6:$F$3005,Ventas!$A$6:$A$3005,$A1163,Ventas!$J$6:$J$3005,"&lt;&gt;Efectivo"))</f>
        <v/>
      </c>
      <c r="D1163" s="15" t="str">
        <f t="shared" si="54"/>
        <v/>
      </c>
      <c r="E1163" s="12"/>
      <c r="F1163" s="15" t="str">
        <f>IF($A1163="","",SUMIFS(Compras!$E$6:$E$1005,Compras!$A$6:$A$1005,$A1163,Compras!$F$6:$F$1005,"Efectivo")+SUMIFS('Gastos Fijos'!$D$6:$D$1005,'Gastos Fijos'!$A$6:$A$1005,$A1163,'Gastos Fijos'!$E$6:$E$1005,"Efectivo"))</f>
        <v/>
      </c>
      <c r="G1163" s="15" t="str">
        <f t="shared" si="55"/>
        <v/>
      </c>
      <c r="H1163" s="12"/>
      <c r="I1163" s="8" t="str">
        <f t="shared" si="56"/>
        <v/>
      </c>
    </row>
    <row r="1164" spans="1:9" x14ac:dyDescent="0.25">
      <c r="A1164" s="16"/>
      <c r="B1164" s="15" t="str">
        <f>IF($A1164="","",SUMIFS(Ventas!$F$6:$F$3005,Ventas!$A$6:$A$3005,$A1164,Ventas!$J$6:$J$3005,"Efectivo"))</f>
        <v/>
      </c>
      <c r="C1164" s="15" t="str">
        <f>IF($A1164="","",SUMIFS(Ventas!$F$6:$F$3005,Ventas!$A$6:$A$3005,$A1164,Ventas!$J$6:$J$3005,"&lt;&gt;Efectivo"))</f>
        <v/>
      </c>
      <c r="D1164" s="15" t="str">
        <f t="shared" si="54"/>
        <v/>
      </c>
      <c r="E1164" s="12"/>
      <c r="F1164" s="15" t="str">
        <f>IF($A1164="","",SUMIFS(Compras!$E$6:$E$1005,Compras!$A$6:$A$1005,$A1164,Compras!$F$6:$F$1005,"Efectivo")+SUMIFS('Gastos Fijos'!$D$6:$D$1005,'Gastos Fijos'!$A$6:$A$1005,$A1164,'Gastos Fijos'!$E$6:$E$1005,"Efectivo"))</f>
        <v/>
      </c>
      <c r="G1164" s="15" t="str">
        <f t="shared" si="55"/>
        <v/>
      </c>
      <c r="H1164" s="12"/>
      <c r="I1164" s="8" t="str">
        <f t="shared" si="56"/>
        <v/>
      </c>
    </row>
    <row r="1165" spans="1:9" x14ac:dyDescent="0.25">
      <c r="A1165" s="16"/>
      <c r="B1165" s="15" t="str">
        <f>IF($A1165="","",SUMIFS(Ventas!$F$6:$F$3005,Ventas!$A$6:$A$3005,$A1165,Ventas!$J$6:$J$3005,"Efectivo"))</f>
        <v/>
      </c>
      <c r="C1165" s="15" t="str">
        <f>IF($A1165="","",SUMIFS(Ventas!$F$6:$F$3005,Ventas!$A$6:$A$3005,$A1165,Ventas!$J$6:$J$3005,"&lt;&gt;Efectivo"))</f>
        <v/>
      </c>
      <c r="D1165" s="15" t="str">
        <f t="shared" si="54"/>
        <v/>
      </c>
      <c r="E1165" s="12"/>
      <c r="F1165" s="15" t="str">
        <f>IF($A1165="","",SUMIFS(Compras!$E$6:$E$1005,Compras!$A$6:$A$1005,$A1165,Compras!$F$6:$F$1005,"Efectivo")+SUMIFS('Gastos Fijos'!$D$6:$D$1005,'Gastos Fijos'!$A$6:$A$1005,$A1165,'Gastos Fijos'!$E$6:$E$1005,"Efectivo"))</f>
        <v/>
      </c>
      <c r="G1165" s="15" t="str">
        <f t="shared" si="55"/>
        <v/>
      </c>
      <c r="H1165" s="12"/>
      <c r="I1165" s="8" t="str">
        <f t="shared" si="56"/>
        <v/>
      </c>
    </row>
    <row r="1166" spans="1:9" x14ac:dyDescent="0.25">
      <c r="A1166" s="16"/>
      <c r="B1166" s="15" t="str">
        <f>IF($A1166="","",SUMIFS(Ventas!$F$6:$F$3005,Ventas!$A$6:$A$3005,$A1166,Ventas!$J$6:$J$3005,"Efectivo"))</f>
        <v/>
      </c>
      <c r="C1166" s="15" t="str">
        <f>IF($A1166="","",SUMIFS(Ventas!$F$6:$F$3005,Ventas!$A$6:$A$3005,$A1166,Ventas!$J$6:$J$3005,"&lt;&gt;Efectivo"))</f>
        <v/>
      </c>
      <c r="D1166" s="15" t="str">
        <f t="shared" si="54"/>
        <v/>
      </c>
      <c r="E1166" s="12"/>
      <c r="F1166" s="15" t="str">
        <f>IF($A1166="","",SUMIFS(Compras!$E$6:$E$1005,Compras!$A$6:$A$1005,$A1166,Compras!$F$6:$F$1005,"Efectivo")+SUMIFS('Gastos Fijos'!$D$6:$D$1005,'Gastos Fijos'!$A$6:$A$1005,$A1166,'Gastos Fijos'!$E$6:$E$1005,"Efectivo"))</f>
        <v/>
      </c>
      <c r="G1166" s="15" t="str">
        <f t="shared" si="55"/>
        <v/>
      </c>
      <c r="H1166" s="12"/>
      <c r="I1166" s="8" t="str">
        <f t="shared" si="56"/>
        <v/>
      </c>
    </row>
    <row r="1167" spans="1:9" x14ac:dyDescent="0.25">
      <c r="A1167" s="16"/>
      <c r="B1167" s="15" t="str">
        <f>IF($A1167="","",SUMIFS(Ventas!$F$6:$F$3005,Ventas!$A$6:$A$3005,$A1167,Ventas!$J$6:$J$3005,"Efectivo"))</f>
        <v/>
      </c>
      <c r="C1167" s="15" t="str">
        <f>IF($A1167="","",SUMIFS(Ventas!$F$6:$F$3005,Ventas!$A$6:$A$3005,$A1167,Ventas!$J$6:$J$3005,"&lt;&gt;Efectivo"))</f>
        <v/>
      </c>
      <c r="D1167" s="15" t="str">
        <f t="shared" si="54"/>
        <v/>
      </c>
      <c r="E1167" s="12"/>
      <c r="F1167" s="15" t="str">
        <f>IF($A1167="","",SUMIFS(Compras!$E$6:$E$1005,Compras!$A$6:$A$1005,$A1167,Compras!$F$6:$F$1005,"Efectivo")+SUMIFS('Gastos Fijos'!$D$6:$D$1005,'Gastos Fijos'!$A$6:$A$1005,$A1167,'Gastos Fijos'!$E$6:$E$1005,"Efectivo"))</f>
        <v/>
      </c>
      <c r="G1167" s="15" t="str">
        <f t="shared" si="55"/>
        <v/>
      </c>
      <c r="H1167" s="12"/>
      <c r="I1167" s="8" t="str">
        <f t="shared" si="56"/>
        <v/>
      </c>
    </row>
    <row r="1168" spans="1:9" x14ac:dyDescent="0.25">
      <c r="A1168" s="16"/>
      <c r="B1168" s="15" t="str">
        <f>IF($A1168="","",SUMIFS(Ventas!$F$6:$F$3005,Ventas!$A$6:$A$3005,$A1168,Ventas!$J$6:$J$3005,"Efectivo"))</f>
        <v/>
      </c>
      <c r="C1168" s="15" t="str">
        <f>IF($A1168="","",SUMIFS(Ventas!$F$6:$F$3005,Ventas!$A$6:$A$3005,$A1168,Ventas!$J$6:$J$3005,"&lt;&gt;Efectivo"))</f>
        <v/>
      </c>
      <c r="D1168" s="15" t="str">
        <f t="shared" si="54"/>
        <v/>
      </c>
      <c r="E1168" s="12"/>
      <c r="F1168" s="15" t="str">
        <f>IF($A1168="","",SUMIFS(Compras!$E$6:$E$1005,Compras!$A$6:$A$1005,$A1168,Compras!$F$6:$F$1005,"Efectivo")+SUMIFS('Gastos Fijos'!$D$6:$D$1005,'Gastos Fijos'!$A$6:$A$1005,$A1168,'Gastos Fijos'!$E$6:$E$1005,"Efectivo"))</f>
        <v/>
      </c>
      <c r="G1168" s="15" t="str">
        <f t="shared" si="55"/>
        <v/>
      </c>
      <c r="H1168" s="12"/>
      <c r="I1168" s="8" t="str">
        <f t="shared" si="56"/>
        <v/>
      </c>
    </row>
    <row r="1169" spans="1:9" x14ac:dyDescent="0.25">
      <c r="A1169" s="16"/>
      <c r="B1169" s="15" t="str">
        <f>IF($A1169="","",SUMIFS(Ventas!$F$6:$F$3005,Ventas!$A$6:$A$3005,$A1169,Ventas!$J$6:$J$3005,"Efectivo"))</f>
        <v/>
      </c>
      <c r="C1169" s="15" t="str">
        <f>IF($A1169="","",SUMIFS(Ventas!$F$6:$F$3005,Ventas!$A$6:$A$3005,$A1169,Ventas!$J$6:$J$3005,"&lt;&gt;Efectivo"))</f>
        <v/>
      </c>
      <c r="D1169" s="15" t="str">
        <f t="shared" si="54"/>
        <v/>
      </c>
      <c r="E1169" s="12"/>
      <c r="F1169" s="15" t="str">
        <f>IF($A1169="","",SUMIFS(Compras!$E$6:$E$1005,Compras!$A$6:$A$1005,$A1169,Compras!$F$6:$F$1005,"Efectivo")+SUMIFS('Gastos Fijos'!$D$6:$D$1005,'Gastos Fijos'!$A$6:$A$1005,$A1169,'Gastos Fijos'!$E$6:$E$1005,"Efectivo"))</f>
        <v/>
      </c>
      <c r="G1169" s="15" t="str">
        <f t="shared" si="55"/>
        <v/>
      </c>
      <c r="H1169" s="12"/>
      <c r="I1169" s="8" t="str">
        <f t="shared" si="56"/>
        <v/>
      </c>
    </row>
    <row r="1170" spans="1:9" x14ac:dyDescent="0.25">
      <c r="A1170" s="16"/>
      <c r="B1170" s="15" t="str">
        <f>IF($A1170="","",SUMIFS(Ventas!$F$6:$F$3005,Ventas!$A$6:$A$3005,$A1170,Ventas!$J$6:$J$3005,"Efectivo"))</f>
        <v/>
      </c>
      <c r="C1170" s="15" t="str">
        <f>IF($A1170="","",SUMIFS(Ventas!$F$6:$F$3005,Ventas!$A$6:$A$3005,$A1170,Ventas!$J$6:$J$3005,"&lt;&gt;Efectivo"))</f>
        <v/>
      </c>
      <c r="D1170" s="15" t="str">
        <f t="shared" si="54"/>
        <v/>
      </c>
      <c r="E1170" s="12"/>
      <c r="F1170" s="15" t="str">
        <f>IF($A1170="","",SUMIFS(Compras!$E$6:$E$1005,Compras!$A$6:$A$1005,$A1170,Compras!$F$6:$F$1005,"Efectivo")+SUMIFS('Gastos Fijos'!$D$6:$D$1005,'Gastos Fijos'!$A$6:$A$1005,$A1170,'Gastos Fijos'!$E$6:$E$1005,"Efectivo"))</f>
        <v/>
      </c>
      <c r="G1170" s="15" t="str">
        <f t="shared" si="55"/>
        <v/>
      </c>
      <c r="H1170" s="12"/>
      <c r="I1170" s="8" t="str">
        <f t="shared" si="56"/>
        <v/>
      </c>
    </row>
    <row r="1171" spans="1:9" x14ac:dyDescent="0.25">
      <c r="A1171" s="16"/>
      <c r="B1171" s="15" t="str">
        <f>IF($A1171="","",SUMIFS(Ventas!$F$6:$F$3005,Ventas!$A$6:$A$3005,$A1171,Ventas!$J$6:$J$3005,"Efectivo"))</f>
        <v/>
      </c>
      <c r="C1171" s="15" t="str">
        <f>IF($A1171="","",SUMIFS(Ventas!$F$6:$F$3005,Ventas!$A$6:$A$3005,$A1171,Ventas!$J$6:$J$3005,"&lt;&gt;Efectivo"))</f>
        <v/>
      </c>
      <c r="D1171" s="15" t="str">
        <f t="shared" si="54"/>
        <v/>
      </c>
      <c r="E1171" s="12"/>
      <c r="F1171" s="15" t="str">
        <f>IF($A1171="","",SUMIFS(Compras!$E$6:$E$1005,Compras!$A$6:$A$1005,$A1171,Compras!$F$6:$F$1005,"Efectivo")+SUMIFS('Gastos Fijos'!$D$6:$D$1005,'Gastos Fijos'!$A$6:$A$1005,$A1171,'Gastos Fijos'!$E$6:$E$1005,"Efectivo"))</f>
        <v/>
      </c>
      <c r="G1171" s="15" t="str">
        <f t="shared" si="55"/>
        <v/>
      </c>
      <c r="H1171" s="12"/>
      <c r="I1171" s="8" t="str">
        <f t="shared" si="56"/>
        <v/>
      </c>
    </row>
    <row r="1172" spans="1:9" x14ac:dyDescent="0.25">
      <c r="A1172" s="16"/>
      <c r="B1172" s="15" t="str">
        <f>IF($A1172="","",SUMIFS(Ventas!$F$6:$F$3005,Ventas!$A$6:$A$3005,$A1172,Ventas!$J$6:$J$3005,"Efectivo"))</f>
        <v/>
      </c>
      <c r="C1172" s="15" t="str">
        <f>IF($A1172="","",SUMIFS(Ventas!$F$6:$F$3005,Ventas!$A$6:$A$3005,$A1172,Ventas!$J$6:$J$3005,"&lt;&gt;Efectivo"))</f>
        <v/>
      </c>
      <c r="D1172" s="15" t="str">
        <f t="shared" si="54"/>
        <v/>
      </c>
      <c r="E1172" s="12"/>
      <c r="F1172" s="15" t="str">
        <f>IF($A1172="","",SUMIFS(Compras!$E$6:$E$1005,Compras!$A$6:$A$1005,$A1172,Compras!$F$6:$F$1005,"Efectivo")+SUMIFS('Gastos Fijos'!$D$6:$D$1005,'Gastos Fijos'!$A$6:$A$1005,$A1172,'Gastos Fijos'!$E$6:$E$1005,"Efectivo"))</f>
        <v/>
      </c>
      <c r="G1172" s="15" t="str">
        <f t="shared" si="55"/>
        <v/>
      </c>
      <c r="H1172" s="12"/>
      <c r="I1172" s="8" t="str">
        <f t="shared" si="56"/>
        <v/>
      </c>
    </row>
    <row r="1173" spans="1:9" x14ac:dyDescent="0.25">
      <c r="A1173" s="16"/>
      <c r="B1173" s="15" t="str">
        <f>IF($A1173="","",SUMIFS(Ventas!$F$6:$F$3005,Ventas!$A$6:$A$3005,$A1173,Ventas!$J$6:$J$3005,"Efectivo"))</f>
        <v/>
      </c>
      <c r="C1173" s="15" t="str">
        <f>IF($A1173="","",SUMIFS(Ventas!$F$6:$F$3005,Ventas!$A$6:$A$3005,$A1173,Ventas!$J$6:$J$3005,"&lt;&gt;Efectivo"))</f>
        <v/>
      </c>
      <c r="D1173" s="15" t="str">
        <f t="shared" si="54"/>
        <v/>
      </c>
      <c r="E1173" s="12"/>
      <c r="F1173" s="15" t="str">
        <f>IF($A1173="","",SUMIFS(Compras!$E$6:$E$1005,Compras!$A$6:$A$1005,$A1173,Compras!$F$6:$F$1005,"Efectivo")+SUMIFS('Gastos Fijos'!$D$6:$D$1005,'Gastos Fijos'!$A$6:$A$1005,$A1173,'Gastos Fijos'!$E$6:$E$1005,"Efectivo"))</f>
        <v/>
      </c>
      <c r="G1173" s="15" t="str">
        <f t="shared" si="55"/>
        <v/>
      </c>
      <c r="H1173" s="12"/>
      <c r="I1173" s="8" t="str">
        <f t="shared" si="56"/>
        <v/>
      </c>
    </row>
    <row r="1174" spans="1:9" x14ac:dyDescent="0.25">
      <c r="A1174" s="16"/>
      <c r="B1174" s="15" t="str">
        <f>IF($A1174="","",SUMIFS(Ventas!$F$6:$F$3005,Ventas!$A$6:$A$3005,$A1174,Ventas!$J$6:$J$3005,"Efectivo"))</f>
        <v/>
      </c>
      <c r="C1174" s="15" t="str">
        <f>IF($A1174="","",SUMIFS(Ventas!$F$6:$F$3005,Ventas!$A$6:$A$3005,$A1174,Ventas!$J$6:$J$3005,"&lt;&gt;Efectivo"))</f>
        <v/>
      </c>
      <c r="D1174" s="15" t="str">
        <f t="shared" si="54"/>
        <v/>
      </c>
      <c r="E1174" s="12"/>
      <c r="F1174" s="15" t="str">
        <f>IF($A1174="","",SUMIFS(Compras!$E$6:$E$1005,Compras!$A$6:$A$1005,$A1174,Compras!$F$6:$F$1005,"Efectivo")+SUMIFS('Gastos Fijos'!$D$6:$D$1005,'Gastos Fijos'!$A$6:$A$1005,$A1174,'Gastos Fijos'!$E$6:$E$1005,"Efectivo"))</f>
        <v/>
      </c>
      <c r="G1174" s="15" t="str">
        <f t="shared" si="55"/>
        <v/>
      </c>
      <c r="H1174" s="12"/>
      <c r="I1174" s="8" t="str">
        <f t="shared" si="56"/>
        <v/>
      </c>
    </row>
    <row r="1175" spans="1:9" x14ac:dyDescent="0.25">
      <c r="A1175" s="16"/>
      <c r="B1175" s="15" t="str">
        <f>IF($A1175="","",SUMIFS(Ventas!$F$6:$F$3005,Ventas!$A$6:$A$3005,$A1175,Ventas!$J$6:$J$3005,"Efectivo"))</f>
        <v/>
      </c>
      <c r="C1175" s="15" t="str">
        <f>IF($A1175="","",SUMIFS(Ventas!$F$6:$F$3005,Ventas!$A$6:$A$3005,$A1175,Ventas!$J$6:$J$3005,"&lt;&gt;Efectivo"))</f>
        <v/>
      </c>
      <c r="D1175" s="15" t="str">
        <f t="shared" si="54"/>
        <v/>
      </c>
      <c r="E1175" s="12"/>
      <c r="F1175" s="15" t="str">
        <f>IF($A1175="","",SUMIFS(Compras!$E$6:$E$1005,Compras!$A$6:$A$1005,$A1175,Compras!$F$6:$F$1005,"Efectivo")+SUMIFS('Gastos Fijos'!$D$6:$D$1005,'Gastos Fijos'!$A$6:$A$1005,$A1175,'Gastos Fijos'!$E$6:$E$1005,"Efectivo"))</f>
        <v/>
      </c>
      <c r="G1175" s="15" t="str">
        <f t="shared" si="55"/>
        <v/>
      </c>
      <c r="H1175" s="12"/>
      <c r="I1175" s="8" t="str">
        <f t="shared" si="56"/>
        <v/>
      </c>
    </row>
    <row r="1176" spans="1:9" x14ac:dyDescent="0.25">
      <c r="A1176" s="16"/>
      <c r="B1176" s="15" t="str">
        <f>IF($A1176="","",SUMIFS(Ventas!$F$6:$F$3005,Ventas!$A$6:$A$3005,$A1176,Ventas!$J$6:$J$3005,"Efectivo"))</f>
        <v/>
      </c>
      <c r="C1176" s="15" t="str">
        <f>IF($A1176="","",SUMIFS(Ventas!$F$6:$F$3005,Ventas!$A$6:$A$3005,$A1176,Ventas!$J$6:$J$3005,"&lt;&gt;Efectivo"))</f>
        <v/>
      </c>
      <c r="D1176" s="15" t="str">
        <f t="shared" si="54"/>
        <v/>
      </c>
      <c r="E1176" s="12"/>
      <c r="F1176" s="15" t="str">
        <f>IF($A1176="","",SUMIFS(Compras!$E$6:$E$1005,Compras!$A$6:$A$1005,$A1176,Compras!$F$6:$F$1005,"Efectivo")+SUMIFS('Gastos Fijos'!$D$6:$D$1005,'Gastos Fijos'!$A$6:$A$1005,$A1176,'Gastos Fijos'!$E$6:$E$1005,"Efectivo"))</f>
        <v/>
      </c>
      <c r="G1176" s="15" t="str">
        <f t="shared" si="55"/>
        <v/>
      </c>
      <c r="H1176" s="12"/>
      <c r="I1176" s="8" t="str">
        <f t="shared" si="56"/>
        <v/>
      </c>
    </row>
    <row r="1177" spans="1:9" x14ac:dyDescent="0.25">
      <c r="A1177" s="16"/>
      <c r="B1177" s="15" t="str">
        <f>IF($A1177="","",SUMIFS(Ventas!$F$6:$F$3005,Ventas!$A$6:$A$3005,$A1177,Ventas!$J$6:$J$3005,"Efectivo"))</f>
        <v/>
      </c>
      <c r="C1177" s="15" t="str">
        <f>IF($A1177="","",SUMIFS(Ventas!$F$6:$F$3005,Ventas!$A$6:$A$3005,$A1177,Ventas!$J$6:$J$3005,"&lt;&gt;Efectivo"))</f>
        <v/>
      </c>
      <c r="D1177" s="15" t="str">
        <f t="shared" si="54"/>
        <v/>
      </c>
      <c r="E1177" s="12"/>
      <c r="F1177" s="15" t="str">
        <f>IF($A1177="","",SUMIFS(Compras!$E$6:$E$1005,Compras!$A$6:$A$1005,$A1177,Compras!$F$6:$F$1005,"Efectivo")+SUMIFS('Gastos Fijos'!$D$6:$D$1005,'Gastos Fijos'!$A$6:$A$1005,$A1177,'Gastos Fijos'!$E$6:$E$1005,"Efectivo"))</f>
        <v/>
      </c>
      <c r="G1177" s="15" t="str">
        <f t="shared" si="55"/>
        <v/>
      </c>
      <c r="H1177" s="12"/>
      <c r="I1177" s="8" t="str">
        <f t="shared" si="56"/>
        <v/>
      </c>
    </row>
    <row r="1178" spans="1:9" x14ac:dyDescent="0.25">
      <c r="A1178" s="16"/>
      <c r="B1178" s="15" t="str">
        <f>IF($A1178="","",SUMIFS(Ventas!$F$6:$F$3005,Ventas!$A$6:$A$3005,$A1178,Ventas!$J$6:$J$3005,"Efectivo"))</f>
        <v/>
      </c>
      <c r="C1178" s="15" t="str">
        <f>IF($A1178="","",SUMIFS(Ventas!$F$6:$F$3005,Ventas!$A$6:$A$3005,$A1178,Ventas!$J$6:$J$3005,"&lt;&gt;Efectivo"))</f>
        <v/>
      </c>
      <c r="D1178" s="15" t="str">
        <f t="shared" si="54"/>
        <v/>
      </c>
      <c r="E1178" s="12"/>
      <c r="F1178" s="15" t="str">
        <f>IF($A1178="","",SUMIFS(Compras!$E$6:$E$1005,Compras!$A$6:$A$1005,$A1178,Compras!$F$6:$F$1005,"Efectivo")+SUMIFS('Gastos Fijos'!$D$6:$D$1005,'Gastos Fijos'!$A$6:$A$1005,$A1178,'Gastos Fijos'!$E$6:$E$1005,"Efectivo"))</f>
        <v/>
      </c>
      <c r="G1178" s="15" t="str">
        <f t="shared" si="55"/>
        <v/>
      </c>
      <c r="H1178" s="12"/>
      <c r="I1178" s="8" t="str">
        <f t="shared" si="56"/>
        <v/>
      </c>
    </row>
    <row r="1179" spans="1:9" x14ac:dyDescent="0.25">
      <c r="A1179" s="16"/>
      <c r="B1179" s="15" t="str">
        <f>IF($A1179="","",SUMIFS(Ventas!$F$6:$F$3005,Ventas!$A$6:$A$3005,$A1179,Ventas!$J$6:$J$3005,"Efectivo"))</f>
        <v/>
      </c>
      <c r="C1179" s="15" t="str">
        <f>IF($A1179="","",SUMIFS(Ventas!$F$6:$F$3005,Ventas!$A$6:$A$3005,$A1179,Ventas!$J$6:$J$3005,"&lt;&gt;Efectivo"))</f>
        <v/>
      </c>
      <c r="D1179" s="15" t="str">
        <f t="shared" si="54"/>
        <v/>
      </c>
      <c r="E1179" s="12"/>
      <c r="F1179" s="15" t="str">
        <f>IF($A1179="","",SUMIFS(Compras!$E$6:$E$1005,Compras!$A$6:$A$1005,$A1179,Compras!$F$6:$F$1005,"Efectivo")+SUMIFS('Gastos Fijos'!$D$6:$D$1005,'Gastos Fijos'!$A$6:$A$1005,$A1179,'Gastos Fijos'!$E$6:$E$1005,"Efectivo"))</f>
        <v/>
      </c>
      <c r="G1179" s="15" t="str">
        <f t="shared" si="55"/>
        <v/>
      </c>
      <c r="H1179" s="12"/>
      <c r="I1179" s="8" t="str">
        <f t="shared" si="56"/>
        <v/>
      </c>
    </row>
    <row r="1180" spans="1:9" x14ac:dyDescent="0.25">
      <c r="A1180" s="16"/>
      <c r="B1180" s="15" t="str">
        <f>IF($A1180="","",SUMIFS(Ventas!$F$6:$F$3005,Ventas!$A$6:$A$3005,$A1180,Ventas!$J$6:$J$3005,"Efectivo"))</f>
        <v/>
      </c>
      <c r="C1180" s="15" t="str">
        <f>IF($A1180="","",SUMIFS(Ventas!$F$6:$F$3005,Ventas!$A$6:$A$3005,$A1180,Ventas!$J$6:$J$3005,"&lt;&gt;Efectivo"))</f>
        <v/>
      </c>
      <c r="D1180" s="15" t="str">
        <f t="shared" si="54"/>
        <v/>
      </c>
      <c r="E1180" s="12"/>
      <c r="F1180" s="15" t="str">
        <f>IF($A1180="","",SUMIFS(Compras!$E$6:$E$1005,Compras!$A$6:$A$1005,$A1180,Compras!$F$6:$F$1005,"Efectivo")+SUMIFS('Gastos Fijos'!$D$6:$D$1005,'Gastos Fijos'!$A$6:$A$1005,$A1180,'Gastos Fijos'!$E$6:$E$1005,"Efectivo"))</f>
        <v/>
      </c>
      <c r="G1180" s="15" t="str">
        <f t="shared" si="55"/>
        <v/>
      </c>
      <c r="H1180" s="12"/>
      <c r="I1180" s="8" t="str">
        <f t="shared" si="56"/>
        <v/>
      </c>
    </row>
    <row r="1181" spans="1:9" x14ac:dyDescent="0.25">
      <c r="A1181" s="16"/>
      <c r="B1181" s="15" t="str">
        <f>IF($A1181="","",SUMIFS(Ventas!$F$6:$F$3005,Ventas!$A$6:$A$3005,$A1181,Ventas!$J$6:$J$3005,"Efectivo"))</f>
        <v/>
      </c>
      <c r="C1181" s="15" t="str">
        <f>IF($A1181="","",SUMIFS(Ventas!$F$6:$F$3005,Ventas!$A$6:$A$3005,$A1181,Ventas!$J$6:$J$3005,"&lt;&gt;Efectivo"))</f>
        <v/>
      </c>
      <c r="D1181" s="15" t="str">
        <f t="shared" si="54"/>
        <v/>
      </c>
      <c r="E1181" s="12"/>
      <c r="F1181" s="15" t="str">
        <f>IF($A1181="","",SUMIFS(Compras!$E$6:$E$1005,Compras!$A$6:$A$1005,$A1181,Compras!$F$6:$F$1005,"Efectivo")+SUMIFS('Gastos Fijos'!$D$6:$D$1005,'Gastos Fijos'!$A$6:$A$1005,$A1181,'Gastos Fijos'!$E$6:$E$1005,"Efectivo"))</f>
        <v/>
      </c>
      <c r="G1181" s="15" t="str">
        <f t="shared" si="55"/>
        <v/>
      </c>
      <c r="H1181" s="12"/>
      <c r="I1181" s="8" t="str">
        <f t="shared" si="56"/>
        <v/>
      </c>
    </row>
    <row r="1182" spans="1:9" x14ac:dyDescent="0.25">
      <c r="A1182" s="16"/>
      <c r="B1182" s="15" t="str">
        <f>IF($A1182="","",SUMIFS(Ventas!$F$6:$F$3005,Ventas!$A$6:$A$3005,$A1182,Ventas!$J$6:$J$3005,"Efectivo"))</f>
        <v/>
      </c>
      <c r="C1182" s="15" t="str">
        <f>IF($A1182="","",SUMIFS(Ventas!$F$6:$F$3005,Ventas!$A$6:$A$3005,$A1182,Ventas!$J$6:$J$3005,"&lt;&gt;Efectivo"))</f>
        <v/>
      </c>
      <c r="D1182" s="15" t="str">
        <f t="shared" si="54"/>
        <v/>
      </c>
      <c r="E1182" s="12"/>
      <c r="F1182" s="15" t="str">
        <f>IF($A1182="","",SUMIFS(Compras!$E$6:$E$1005,Compras!$A$6:$A$1005,$A1182,Compras!$F$6:$F$1005,"Efectivo")+SUMIFS('Gastos Fijos'!$D$6:$D$1005,'Gastos Fijos'!$A$6:$A$1005,$A1182,'Gastos Fijos'!$E$6:$E$1005,"Efectivo"))</f>
        <v/>
      </c>
      <c r="G1182" s="15" t="str">
        <f t="shared" si="55"/>
        <v/>
      </c>
      <c r="H1182" s="12"/>
      <c r="I1182" s="8" t="str">
        <f t="shared" si="56"/>
        <v/>
      </c>
    </row>
    <row r="1183" spans="1:9" x14ac:dyDescent="0.25">
      <c r="A1183" s="16"/>
      <c r="B1183" s="15" t="str">
        <f>IF($A1183="","",SUMIFS(Ventas!$F$6:$F$3005,Ventas!$A$6:$A$3005,$A1183,Ventas!$J$6:$J$3005,"Efectivo"))</f>
        <v/>
      </c>
      <c r="C1183" s="15" t="str">
        <f>IF($A1183="","",SUMIFS(Ventas!$F$6:$F$3005,Ventas!$A$6:$A$3005,$A1183,Ventas!$J$6:$J$3005,"&lt;&gt;Efectivo"))</f>
        <v/>
      </c>
      <c r="D1183" s="15" t="str">
        <f t="shared" si="54"/>
        <v/>
      </c>
      <c r="E1183" s="12"/>
      <c r="F1183" s="15" t="str">
        <f>IF($A1183="","",SUMIFS(Compras!$E$6:$E$1005,Compras!$A$6:$A$1005,$A1183,Compras!$F$6:$F$1005,"Efectivo")+SUMIFS('Gastos Fijos'!$D$6:$D$1005,'Gastos Fijos'!$A$6:$A$1005,$A1183,'Gastos Fijos'!$E$6:$E$1005,"Efectivo"))</f>
        <v/>
      </c>
      <c r="G1183" s="15" t="str">
        <f t="shared" si="55"/>
        <v/>
      </c>
      <c r="H1183" s="12"/>
      <c r="I1183" s="8" t="str">
        <f t="shared" si="56"/>
        <v/>
      </c>
    </row>
    <row r="1184" spans="1:9" x14ac:dyDescent="0.25">
      <c r="A1184" s="16"/>
      <c r="B1184" s="15" t="str">
        <f>IF($A1184="","",SUMIFS(Ventas!$F$6:$F$3005,Ventas!$A$6:$A$3005,$A1184,Ventas!$J$6:$J$3005,"Efectivo"))</f>
        <v/>
      </c>
      <c r="C1184" s="15" t="str">
        <f>IF($A1184="","",SUMIFS(Ventas!$F$6:$F$3005,Ventas!$A$6:$A$3005,$A1184,Ventas!$J$6:$J$3005,"&lt;&gt;Efectivo"))</f>
        <v/>
      </c>
      <c r="D1184" s="15" t="str">
        <f t="shared" si="54"/>
        <v/>
      </c>
      <c r="E1184" s="12"/>
      <c r="F1184" s="15" t="str">
        <f>IF($A1184="","",SUMIFS(Compras!$E$6:$E$1005,Compras!$A$6:$A$1005,$A1184,Compras!$F$6:$F$1005,"Efectivo")+SUMIFS('Gastos Fijos'!$D$6:$D$1005,'Gastos Fijos'!$A$6:$A$1005,$A1184,'Gastos Fijos'!$E$6:$E$1005,"Efectivo"))</f>
        <v/>
      </c>
      <c r="G1184" s="15" t="str">
        <f t="shared" si="55"/>
        <v/>
      </c>
      <c r="H1184" s="12"/>
      <c r="I1184" s="8" t="str">
        <f t="shared" si="56"/>
        <v/>
      </c>
    </row>
    <row r="1185" spans="1:9" x14ac:dyDescent="0.25">
      <c r="A1185" s="16"/>
      <c r="B1185" s="15" t="str">
        <f>IF($A1185="","",SUMIFS(Ventas!$F$6:$F$3005,Ventas!$A$6:$A$3005,$A1185,Ventas!$J$6:$J$3005,"Efectivo"))</f>
        <v/>
      </c>
      <c r="C1185" s="15" t="str">
        <f>IF($A1185="","",SUMIFS(Ventas!$F$6:$F$3005,Ventas!$A$6:$A$3005,$A1185,Ventas!$J$6:$J$3005,"&lt;&gt;Efectivo"))</f>
        <v/>
      </c>
      <c r="D1185" s="15" t="str">
        <f t="shared" si="54"/>
        <v/>
      </c>
      <c r="E1185" s="12"/>
      <c r="F1185" s="15" t="str">
        <f>IF($A1185="","",SUMIFS(Compras!$E$6:$E$1005,Compras!$A$6:$A$1005,$A1185,Compras!$F$6:$F$1005,"Efectivo")+SUMIFS('Gastos Fijos'!$D$6:$D$1005,'Gastos Fijos'!$A$6:$A$1005,$A1185,'Gastos Fijos'!$E$6:$E$1005,"Efectivo"))</f>
        <v/>
      </c>
      <c r="G1185" s="15" t="str">
        <f t="shared" si="55"/>
        <v/>
      </c>
      <c r="H1185" s="12"/>
      <c r="I1185" s="8" t="str">
        <f t="shared" si="56"/>
        <v/>
      </c>
    </row>
    <row r="1186" spans="1:9" x14ac:dyDescent="0.25">
      <c r="A1186" s="16"/>
      <c r="B1186" s="15" t="str">
        <f>IF($A1186="","",SUMIFS(Ventas!$F$6:$F$3005,Ventas!$A$6:$A$3005,$A1186,Ventas!$J$6:$J$3005,"Efectivo"))</f>
        <v/>
      </c>
      <c r="C1186" s="15" t="str">
        <f>IF($A1186="","",SUMIFS(Ventas!$F$6:$F$3005,Ventas!$A$6:$A$3005,$A1186,Ventas!$J$6:$J$3005,"&lt;&gt;Efectivo"))</f>
        <v/>
      </c>
      <c r="D1186" s="15" t="str">
        <f t="shared" si="54"/>
        <v/>
      </c>
      <c r="E1186" s="12"/>
      <c r="F1186" s="15" t="str">
        <f>IF($A1186="","",SUMIFS(Compras!$E$6:$E$1005,Compras!$A$6:$A$1005,$A1186,Compras!$F$6:$F$1005,"Efectivo")+SUMIFS('Gastos Fijos'!$D$6:$D$1005,'Gastos Fijos'!$A$6:$A$1005,$A1186,'Gastos Fijos'!$E$6:$E$1005,"Efectivo"))</f>
        <v/>
      </c>
      <c r="G1186" s="15" t="str">
        <f t="shared" si="55"/>
        <v/>
      </c>
      <c r="H1186" s="12"/>
      <c r="I1186" s="8" t="str">
        <f t="shared" si="56"/>
        <v/>
      </c>
    </row>
    <row r="1187" spans="1:9" x14ac:dyDescent="0.25">
      <c r="A1187" s="16"/>
      <c r="B1187" s="15" t="str">
        <f>IF($A1187="","",SUMIFS(Ventas!$F$6:$F$3005,Ventas!$A$6:$A$3005,$A1187,Ventas!$J$6:$J$3005,"Efectivo"))</f>
        <v/>
      </c>
      <c r="C1187" s="15" t="str">
        <f>IF($A1187="","",SUMIFS(Ventas!$F$6:$F$3005,Ventas!$A$6:$A$3005,$A1187,Ventas!$J$6:$J$3005,"&lt;&gt;Efectivo"))</f>
        <v/>
      </c>
      <c r="D1187" s="15" t="str">
        <f t="shared" si="54"/>
        <v/>
      </c>
      <c r="E1187" s="12"/>
      <c r="F1187" s="15" t="str">
        <f>IF($A1187="","",SUMIFS(Compras!$E$6:$E$1005,Compras!$A$6:$A$1005,$A1187,Compras!$F$6:$F$1005,"Efectivo")+SUMIFS('Gastos Fijos'!$D$6:$D$1005,'Gastos Fijos'!$A$6:$A$1005,$A1187,'Gastos Fijos'!$E$6:$E$1005,"Efectivo"))</f>
        <v/>
      </c>
      <c r="G1187" s="15" t="str">
        <f t="shared" si="55"/>
        <v/>
      </c>
      <c r="H1187" s="12"/>
      <c r="I1187" s="8" t="str">
        <f t="shared" si="56"/>
        <v/>
      </c>
    </row>
    <row r="1188" spans="1:9" x14ac:dyDescent="0.25">
      <c r="A1188" s="16"/>
      <c r="B1188" s="15" t="str">
        <f>IF($A1188="","",SUMIFS(Ventas!$F$6:$F$3005,Ventas!$A$6:$A$3005,$A1188,Ventas!$J$6:$J$3005,"Efectivo"))</f>
        <v/>
      </c>
      <c r="C1188" s="15" t="str">
        <f>IF($A1188="","",SUMIFS(Ventas!$F$6:$F$3005,Ventas!$A$6:$A$3005,$A1188,Ventas!$J$6:$J$3005,"&lt;&gt;Efectivo"))</f>
        <v/>
      </c>
      <c r="D1188" s="15" t="str">
        <f t="shared" si="54"/>
        <v/>
      </c>
      <c r="E1188" s="12"/>
      <c r="F1188" s="15" t="str">
        <f>IF($A1188="","",SUMIFS(Compras!$E$6:$E$1005,Compras!$A$6:$A$1005,$A1188,Compras!$F$6:$F$1005,"Efectivo")+SUMIFS('Gastos Fijos'!$D$6:$D$1005,'Gastos Fijos'!$A$6:$A$1005,$A1188,'Gastos Fijos'!$E$6:$E$1005,"Efectivo"))</f>
        <v/>
      </c>
      <c r="G1188" s="15" t="str">
        <f t="shared" si="55"/>
        <v/>
      </c>
      <c r="H1188" s="12"/>
      <c r="I1188" s="8" t="str">
        <f t="shared" si="56"/>
        <v/>
      </c>
    </row>
    <row r="1189" spans="1:9" x14ac:dyDescent="0.25">
      <c r="A1189" s="16"/>
      <c r="B1189" s="15" t="str">
        <f>IF($A1189="","",SUMIFS(Ventas!$F$6:$F$3005,Ventas!$A$6:$A$3005,$A1189,Ventas!$J$6:$J$3005,"Efectivo"))</f>
        <v/>
      </c>
      <c r="C1189" s="15" t="str">
        <f>IF($A1189="","",SUMIFS(Ventas!$F$6:$F$3005,Ventas!$A$6:$A$3005,$A1189,Ventas!$J$6:$J$3005,"&lt;&gt;Efectivo"))</f>
        <v/>
      </c>
      <c r="D1189" s="15" t="str">
        <f t="shared" si="54"/>
        <v/>
      </c>
      <c r="E1189" s="12"/>
      <c r="F1189" s="15" t="str">
        <f>IF($A1189="","",SUMIFS(Compras!$E$6:$E$1005,Compras!$A$6:$A$1005,$A1189,Compras!$F$6:$F$1005,"Efectivo")+SUMIFS('Gastos Fijos'!$D$6:$D$1005,'Gastos Fijos'!$A$6:$A$1005,$A1189,'Gastos Fijos'!$E$6:$E$1005,"Efectivo"))</f>
        <v/>
      </c>
      <c r="G1189" s="15" t="str">
        <f t="shared" si="55"/>
        <v/>
      </c>
      <c r="H1189" s="12"/>
      <c r="I1189" s="8" t="str">
        <f t="shared" si="56"/>
        <v/>
      </c>
    </row>
    <row r="1190" spans="1:9" x14ac:dyDescent="0.25">
      <c r="A1190" s="16"/>
      <c r="B1190" s="15" t="str">
        <f>IF($A1190="","",SUMIFS(Ventas!$F$6:$F$3005,Ventas!$A$6:$A$3005,$A1190,Ventas!$J$6:$J$3005,"Efectivo"))</f>
        <v/>
      </c>
      <c r="C1190" s="15" t="str">
        <f>IF($A1190="","",SUMIFS(Ventas!$F$6:$F$3005,Ventas!$A$6:$A$3005,$A1190,Ventas!$J$6:$J$3005,"&lt;&gt;Efectivo"))</f>
        <v/>
      </c>
      <c r="D1190" s="15" t="str">
        <f t="shared" si="54"/>
        <v/>
      </c>
      <c r="E1190" s="12"/>
      <c r="F1190" s="15" t="str">
        <f>IF($A1190="","",SUMIFS(Compras!$E$6:$E$1005,Compras!$A$6:$A$1005,$A1190,Compras!$F$6:$F$1005,"Efectivo")+SUMIFS('Gastos Fijos'!$D$6:$D$1005,'Gastos Fijos'!$A$6:$A$1005,$A1190,'Gastos Fijos'!$E$6:$E$1005,"Efectivo"))</f>
        <v/>
      </c>
      <c r="G1190" s="15" t="str">
        <f t="shared" si="55"/>
        <v/>
      </c>
      <c r="H1190" s="12"/>
      <c r="I1190" s="8" t="str">
        <f t="shared" si="56"/>
        <v/>
      </c>
    </row>
    <row r="1191" spans="1:9" x14ac:dyDescent="0.25">
      <c r="A1191" s="16"/>
      <c r="B1191" s="15" t="str">
        <f>IF($A1191="","",SUMIFS(Ventas!$F$6:$F$3005,Ventas!$A$6:$A$3005,$A1191,Ventas!$J$6:$J$3005,"Efectivo"))</f>
        <v/>
      </c>
      <c r="C1191" s="15" t="str">
        <f>IF($A1191="","",SUMIFS(Ventas!$F$6:$F$3005,Ventas!$A$6:$A$3005,$A1191,Ventas!$J$6:$J$3005,"&lt;&gt;Efectivo"))</f>
        <v/>
      </c>
      <c r="D1191" s="15" t="str">
        <f t="shared" si="54"/>
        <v/>
      </c>
      <c r="E1191" s="12"/>
      <c r="F1191" s="15" t="str">
        <f>IF($A1191="","",SUMIFS(Compras!$E$6:$E$1005,Compras!$A$6:$A$1005,$A1191,Compras!$F$6:$F$1005,"Efectivo")+SUMIFS('Gastos Fijos'!$D$6:$D$1005,'Gastos Fijos'!$A$6:$A$1005,$A1191,'Gastos Fijos'!$E$6:$E$1005,"Efectivo"))</f>
        <v/>
      </c>
      <c r="G1191" s="15" t="str">
        <f t="shared" si="55"/>
        <v/>
      </c>
      <c r="H1191" s="12"/>
      <c r="I1191" s="8" t="str">
        <f t="shared" si="56"/>
        <v/>
      </c>
    </row>
    <row r="1192" spans="1:9" x14ac:dyDescent="0.25">
      <c r="A1192" s="16"/>
      <c r="B1192" s="15" t="str">
        <f>IF($A1192="","",SUMIFS(Ventas!$F$6:$F$3005,Ventas!$A$6:$A$3005,$A1192,Ventas!$J$6:$J$3005,"Efectivo"))</f>
        <v/>
      </c>
      <c r="C1192" s="15" t="str">
        <f>IF($A1192="","",SUMIFS(Ventas!$F$6:$F$3005,Ventas!$A$6:$A$3005,$A1192,Ventas!$J$6:$J$3005,"&lt;&gt;Efectivo"))</f>
        <v/>
      </c>
      <c r="D1192" s="15" t="str">
        <f t="shared" si="54"/>
        <v/>
      </c>
      <c r="E1192" s="12"/>
      <c r="F1192" s="15" t="str">
        <f>IF($A1192="","",SUMIFS(Compras!$E$6:$E$1005,Compras!$A$6:$A$1005,$A1192,Compras!$F$6:$F$1005,"Efectivo")+SUMIFS('Gastos Fijos'!$D$6:$D$1005,'Gastos Fijos'!$A$6:$A$1005,$A1192,'Gastos Fijos'!$E$6:$E$1005,"Efectivo"))</f>
        <v/>
      </c>
      <c r="G1192" s="15" t="str">
        <f t="shared" si="55"/>
        <v/>
      </c>
      <c r="H1192" s="12"/>
      <c r="I1192" s="8" t="str">
        <f t="shared" si="56"/>
        <v/>
      </c>
    </row>
    <row r="1193" spans="1:9" x14ac:dyDescent="0.25">
      <c r="A1193" s="16"/>
      <c r="B1193" s="15" t="str">
        <f>IF($A1193="","",SUMIFS(Ventas!$F$6:$F$3005,Ventas!$A$6:$A$3005,$A1193,Ventas!$J$6:$J$3005,"Efectivo"))</f>
        <v/>
      </c>
      <c r="C1193" s="15" t="str">
        <f>IF($A1193="","",SUMIFS(Ventas!$F$6:$F$3005,Ventas!$A$6:$A$3005,$A1193,Ventas!$J$6:$J$3005,"&lt;&gt;Efectivo"))</f>
        <v/>
      </c>
      <c r="D1193" s="15" t="str">
        <f t="shared" si="54"/>
        <v/>
      </c>
      <c r="E1193" s="12"/>
      <c r="F1193" s="15" t="str">
        <f>IF($A1193="","",SUMIFS(Compras!$E$6:$E$1005,Compras!$A$6:$A$1005,$A1193,Compras!$F$6:$F$1005,"Efectivo")+SUMIFS('Gastos Fijos'!$D$6:$D$1005,'Gastos Fijos'!$A$6:$A$1005,$A1193,'Gastos Fijos'!$E$6:$E$1005,"Efectivo"))</f>
        <v/>
      </c>
      <c r="G1193" s="15" t="str">
        <f t="shared" si="55"/>
        <v/>
      </c>
      <c r="H1193" s="12"/>
      <c r="I1193" s="8" t="str">
        <f t="shared" si="56"/>
        <v/>
      </c>
    </row>
    <row r="1194" spans="1:9" x14ac:dyDescent="0.25">
      <c r="A1194" s="16"/>
      <c r="B1194" s="15" t="str">
        <f>IF($A1194="","",SUMIFS(Ventas!$F$6:$F$3005,Ventas!$A$6:$A$3005,$A1194,Ventas!$J$6:$J$3005,"Efectivo"))</f>
        <v/>
      </c>
      <c r="C1194" s="15" t="str">
        <f>IF($A1194="","",SUMIFS(Ventas!$F$6:$F$3005,Ventas!$A$6:$A$3005,$A1194,Ventas!$J$6:$J$3005,"&lt;&gt;Efectivo"))</f>
        <v/>
      </c>
      <c r="D1194" s="15" t="str">
        <f t="shared" si="54"/>
        <v/>
      </c>
      <c r="E1194" s="12"/>
      <c r="F1194" s="15" t="str">
        <f>IF($A1194="","",SUMIFS(Compras!$E$6:$E$1005,Compras!$A$6:$A$1005,$A1194,Compras!$F$6:$F$1005,"Efectivo")+SUMIFS('Gastos Fijos'!$D$6:$D$1005,'Gastos Fijos'!$A$6:$A$1005,$A1194,'Gastos Fijos'!$E$6:$E$1005,"Efectivo"))</f>
        <v/>
      </c>
      <c r="G1194" s="15" t="str">
        <f t="shared" si="55"/>
        <v/>
      </c>
      <c r="H1194" s="12"/>
      <c r="I1194" s="8" t="str">
        <f t="shared" si="56"/>
        <v/>
      </c>
    </row>
    <row r="1195" spans="1:9" x14ac:dyDescent="0.25">
      <c r="A1195" s="16"/>
      <c r="B1195" s="15" t="str">
        <f>IF($A1195="","",SUMIFS(Ventas!$F$6:$F$3005,Ventas!$A$6:$A$3005,$A1195,Ventas!$J$6:$J$3005,"Efectivo"))</f>
        <v/>
      </c>
      <c r="C1195" s="15" t="str">
        <f>IF($A1195="","",SUMIFS(Ventas!$F$6:$F$3005,Ventas!$A$6:$A$3005,$A1195,Ventas!$J$6:$J$3005,"&lt;&gt;Efectivo"))</f>
        <v/>
      </c>
      <c r="D1195" s="15" t="str">
        <f t="shared" si="54"/>
        <v/>
      </c>
      <c r="E1195" s="12"/>
      <c r="F1195" s="15" t="str">
        <f>IF($A1195="","",SUMIFS(Compras!$E$6:$E$1005,Compras!$A$6:$A$1005,$A1195,Compras!$F$6:$F$1005,"Efectivo")+SUMIFS('Gastos Fijos'!$D$6:$D$1005,'Gastos Fijos'!$A$6:$A$1005,$A1195,'Gastos Fijos'!$E$6:$E$1005,"Efectivo"))</f>
        <v/>
      </c>
      <c r="G1195" s="15" t="str">
        <f t="shared" si="55"/>
        <v/>
      </c>
      <c r="H1195" s="12"/>
      <c r="I1195" s="8" t="str">
        <f t="shared" si="56"/>
        <v/>
      </c>
    </row>
    <row r="1196" spans="1:9" x14ac:dyDescent="0.25">
      <c r="A1196" s="16"/>
      <c r="B1196" s="15" t="str">
        <f>IF($A1196="","",SUMIFS(Ventas!$F$6:$F$3005,Ventas!$A$6:$A$3005,$A1196,Ventas!$J$6:$J$3005,"Efectivo"))</f>
        <v/>
      </c>
      <c r="C1196" s="15" t="str">
        <f>IF($A1196="","",SUMIFS(Ventas!$F$6:$F$3005,Ventas!$A$6:$A$3005,$A1196,Ventas!$J$6:$J$3005,"&lt;&gt;Efectivo"))</f>
        <v/>
      </c>
      <c r="D1196" s="15" t="str">
        <f t="shared" si="54"/>
        <v/>
      </c>
      <c r="E1196" s="12"/>
      <c r="F1196" s="15" t="str">
        <f>IF($A1196="","",SUMIFS(Compras!$E$6:$E$1005,Compras!$A$6:$A$1005,$A1196,Compras!$F$6:$F$1005,"Efectivo")+SUMIFS('Gastos Fijos'!$D$6:$D$1005,'Gastos Fijos'!$A$6:$A$1005,$A1196,'Gastos Fijos'!$E$6:$E$1005,"Efectivo"))</f>
        <v/>
      </c>
      <c r="G1196" s="15" t="str">
        <f t="shared" si="55"/>
        <v/>
      </c>
      <c r="H1196" s="12"/>
      <c r="I1196" s="8" t="str">
        <f t="shared" si="56"/>
        <v/>
      </c>
    </row>
    <row r="1197" spans="1:9" x14ac:dyDescent="0.25">
      <c r="A1197" s="16"/>
      <c r="B1197" s="15" t="str">
        <f>IF($A1197="","",SUMIFS(Ventas!$F$6:$F$3005,Ventas!$A$6:$A$3005,$A1197,Ventas!$J$6:$J$3005,"Efectivo"))</f>
        <v/>
      </c>
      <c r="C1197" s="15" t="str">
        <f>IF($A1197="","",SUMIFS(Ventas!$F$6:$F$3005,Ventas!$A$6:$A$3005,$A1197,Ventas!$J$6:$J$3005,"&lt;&gt;Efectivo"))</f>
        <v/>
      </c>
      <c r="D1197" s="15" t="str">
        <f t="shared" si="54"/>
        <v/>
      </c>
      <c r="E1197" s="12"/>
      <c r="F1197" s="15" t="str">
        <f>IF($A1197="","",SUMIFS(Compras!$E$6:$E$1005,Compras!$A$6:$A$1005,$A1197,Compras!$F$6:$F$1005,"Efectivo")+SUMIFS('Gastos Fijos'!$D$6:$D$1005,'Gastos Fijos'!$A$6:$A$1005,$A1197,'Gastos Fijos'!$E$6:$E$1005,"Efectivo"))</f>
        <v/>
      </c>
      <c r="G1197" s="15" t="str">
        <f t="shared" si="55"/>
        <v/>
      </c>
      <c r="H1197" s="12"/>
      <c r="I1197" s="8" t="str">
        <f t="shared" si="56"/>
        <v/>
      </c>
    </row>
    <row r="1198" spans="1:9" x14ac:dyDescent="0.25">
      <c r="A1198" s="16"/>
      <c r="B1198" s="15" t="str">
        <f>IF($A1198="","",SUMIFS(Ventas!$F$6:$F$3005,Ventas!$A$6:$A$3005,$A1198,Ventas!$J$6:$J$3005,"Efectivo"))</f>
        <v/>
      </c>
      <c r="C1198" s="15" t="str">
        <f>IF($A1198="","",SUMIFS(Ventas!$F$6:$F$3005,Ventas!$A$6:$A$3005,$A1198,Ventas!$J$6:$J$3005,"&lt;&gt;Efectivo"))</f>
        <v/>
      </c>
      <c r="D1198" s="15" t="str">
        <f t="shared" si="54"/>
        <v/>
      </c>
      <c r="E1198" s="12"/>
      <c r="F1198" s="15" t="str">
        <f>IF($A1198="","",SUMIFS(Compras!$E$6:$E$1005,Compras!$A$6:$A$1005,$A1198,Compras!$F$6:$F$1005,"Efectivo")+SUMIFS('Gastos Fijos'!$D$6:$D$1005,'Gastos Fijos'!$A$6:$A$1005,$A1198,'Gastos Fijos'!$E$6:$E$1005,"Efectivo"))</f>
        <v/>
      </c>
      <c r="G1198" s="15" t="str">
        <f t="shared" si="55"/>
        <v/>
      </c>
      <c r="H1198" s="12"/>
      <c r="I1198" s="8" t="str">
        <f t="shared" si="56"/>
        <v/>
      </c>
    </row>
    <row r="1199" spans="1:9" x14ac:dyDescent="0.25">
      <c r="A1199" s="16"/>
      <c r="B1199" s="15" t="str">
        <f>IF($A1199="","",SUMIFS(Ventas!$F$6:$F$3005,Ventas!$A$6:$A$3005,$A1199,Ventas!$J$6:$J$3005,"Efectivo"))</f>
        <v/>
      </c>
      <c r="C1199" s="15" t="str">
        <f>IF($A1199="","",SUMIFS(Ventas!$F$6:$F$3005,Ventas!$A$6:$A$3005,$A1199,Ventas!$J$6:$J$3005,"&lt;&gt;Efectivo"))</f>
        <v/>
      </c>
      <c r="D1199" s="15" t="str">
        <f t="shared" si="54"/>
        <v/>
      </c>
      <c r="E1199" s="12"/>
      <c r="F1199" s="15" t="str">
        <f>IF($A1199="","",SUMIFS(Compras!$E$6:$E$1005,Compras!$A$6:$A$1005,$A1199,Compras!$F$6:$F$1005,"Efectivo")+SUMIFS('Gastos Fijos'!$D$6:$D$1005,'Gastos Fijos'!$A$6:$A$1005,$A1199,'Gastos Fijos'!$E$6:$E$1005,"Efectivo"))</f>
        <v/>
      </c>
      <c r="G1199" s="15" t="str">
        <f t="shared" si="55"/>
        <v/>
      </c>
      <c r="H1199" s="12"/>
      <c r="I1199" s="8" t="str">
        <f t="shared" si="56"/>
        <v/>
      </c>
    </row>
    <row r="1200" spans="1:9" x14ac:dyDescent="0.25">
      <c r="A1200" s="16"/>
      <c r="B1200" s="15" t="str">
        <f>IF($A1200="","",SUMIFS(Ventas!$F$6:$F$3005,Ventas!$A$6:$A$3005,$A1200,Ventas!$J$6:$J$3005,"Efectivo"))</f>
        <v/>
      </c>
      <c r="C1200" s="15" t="str">
        <f>IF($A1200="","",SUMIFS(Ventas!$F$6:$F$3005,Ventas!$A$6:$A$3005,$A1200,Ventas!$J$6:$J$3005,"&lt;&gt;Efectivo"))</f>
        <v/>
      </c>
      <c r="D1200" s="15" t="str">
        <f t="shared" si="54"/>
        <v/>
      </c>
      <c r="E1200" s="12"/>
      <c r="F1200" s="15" t="str">
        <f>IF($A1200="","",SUMIFS(Compras!$E$6:$E$1005,Compras!$A$6:$A$1005,$A1200,Compras!$F$6:$F$1005,"Efectivo")+SUMIFS('Gastos Fijos'!$D$6:$D$1005,'Gastos Fijos'!$A$6:$A$1005,$A1200,'Gastos Fijos'!$E$6:$E$1005,"Efectivo"))</f>
        <v/>
      </c>
      <c r="G1200" s="15" t="str">
        <f t="shared" si="55"/>
        <v/>
      </c>
      <c r="H1200" s="12"/>
      <c r="I1200" s="8" t="str">
        <f t="shared" si="56"/>
        <v/>
      </c>
    </row>
    <row r="1201" spans="1:9" x14ac:dyDescent="0.25">
      <c r="A1201" s="16"/>
      <c r="B1201" s="15" t="str">
        <f>IF($A1201="","",SUMIFS(Ventas!$F$6:$F$3005,Ventas!$A$6:$A$3005,$A1201,Ventas!$J$6:$J$3005,"Efectivo"))</f>
        <v/>
      </c>
      <c r="C1201" s="15" t="str">
        <f>IF($A1201="","",SUMIFS(Ventas!$F$6:$F$3005,Ventas!$A$6:$A$3005,$A1201,Ventas!$J$6:$J$3005,"&lt;&gt;Efectivo"))</f>
        <v/>
      </c>
      <c r="D1201" s="15" t="str">
        <f t="shared" si="54"/>
        <v/>
      </c>
      <c r="E1201" s="12"/>
      <c r="F1201" s="15" t="str">
        <f>IF($A1201="","",SUMIFS(Compras!$E$6:$E$1005,Compras!$A$6:$A$1005,$A1201,Compras!$F$6:$F$1005,"Efectivo")+SUMIFS('Gastos Fijos'!$D$6:$D$1005,'Gastos Fijos'!$A$6:$A$1005,$A1201,'Gastos Fijos'!$E$6:$E$1005,"Efectivo"))</f>
        <v/>
      </c>
      <c r="G1201" s="15" t="str">
        <f t="shared" si="55"/>
        <v/>
      </c>
      <c r="H1201" s="12"/>
      <c r="I1201" s="8" t="str">
        <f t="shared" si="56"/>
        <v/>
      </c>
    </row>
    <row r="1202" spans="1:9" x14ac:dyDescent="0.25">
      <c r="A1202" s="16"/>
      <c r="B1202" s="15" t="str">
        <f>IF($A1202="","",SUMIFS(Ventas!$F$6:$F$3005,Ventas!$A$6:$A$3005,$A1202,Ventas!$J$6:$J$3005,"Efectivo"))</f>
        <v/>
      </c>
      <c r="C1202" s="15" t="str">
        <f>IF($A1202="","",SUMIFS(Ventas!$F$6:$F$3005,Ventas!$A$6:$A$3005,$A1202,Ventas!$J$6:$J$3005,"&lt;&gt;Efectivo"))</f>
        <v/>
      </c>
      <c r="D1202" s="15" t="str">
        <f t="shared" si="54"/>
        <v/>
      </c>
      <c r="E1202" s="12"/>
      <c r="F1202" s="15" t="str">
        <f>IF($A1202="","",SUMIFS(Compras!$E$6:$E$1005,Compras!$A$6:$A$1005,$A1202,Compras!$F$6:$F$1005,"Efectivo")+SUMIFS('Gastos Fijos'!$D$6:$D$1005,'Gastos Fijos'!$A$6:$A$1005,$A1202,'Gastos Fijos'!$E$6:$E$1005,"Efectivo"))</f>
        <v/>
      </c>
      <c r="G1202" s="15" t="str">
        <f t="shared" si="55"/>
        <v/>
      </c>
      <c r="H1202" s="12"/>
      <c r="I1202" s="8" t="str">
        <f t="shared" si="56"/>
        <v/>
      </c>
    </row>
    <row r="1203" spans="1:9" x14ac:dyDescent="0.25">
      <c r="A1203" s="16"/>
      <c r="B1203" s="15" t="str">
        <f>IF($A1203="","",SUMIFS(Ventas!$F$6:$F$3005,Ventas!$A$6:$A$3005,$A1203,Ventas!$J$6:$J$3005,"Efectivo"))</f>
        <v/>
      </c>
      <c r="C1203" s="15" t="str">
        <f>IF($A1203="","",SUMIFS(Ventas!$F$6:$F$3005,Ventas!$A$6:$A$3005,$A1203,Ventas!$J$6:$J$3005,"&lt;&gt;Efectivo"))</f>
        <v/>
      </c>
      <c r="D1203" s="15" t="str">
        <f t="shared" si="54"/>
        <v/>
      </c>
      <c r="E1203" s="12"/>
      <c r="F1203" s="15" t="str">
        <f>IF($A1203="","",SUMIFS(Compras!$E$6:$E$1005,Compras!$A$6:$A$1005,$A1203,Compras!$F$6:$F$1005,"Efectivo")+SUMIFS('Gastos Fijos'!$D$6:$D$1005,'Gastos Fijos'!$A$6:$A$1005,$A1203,'Gastos Fijos'!$E$6:$E$1005,"Efectivo"))</f>
        <v/>
      </c>
      <c r="G1203" s="15" t="str">
        <f t="shared" si="55"/>
        <v/>
      </c>
      <c r="H1203" s="12"/>
      <c r="I1203" s="8" t="str">
        <f t="shared" si="56"/>
        <v/>
      </c>
    </row>
    <row r="1204" spans="1:9" x14ac:dyDescent="0.25">
      <c r="A1204" s="16"/>
      <c r="B1204" s="15" t="str">
        <f>IF($A1204="","",SUMIFS(Ventas!$F$6:$F$3005,Ventas!$A$6:$A$3005,$A1204,Ventas!$J$6:$J$3005,"Efectivo"))</f>
        <v/>
      </c>
      <c r="C1204" s="15" t="str">
        <f>IF($A1204="","",SUMIFS(Ventas!$F$6:$F$3005,Ventas!$A$6:$A$3005,$A1204,Ventas!$J$6:$J$3005,"&lt;&gt;Efectivo"))</f>
        <v/>
      </c>
      <c r="D1204" s="15" t="str">
        <f t="shared" si="54"/>
        <v/>
      </c>
      <c r="E1204" s="12"/>
      <c r="F1204" s="15" t="str">
        <f>IF($A1204="","",SUMIFS(Compras!$E$6:$E$1005,Compras!$A$6:$A$1005,$A1204,Compras!$F$6:$F$1005,"Efectivo")+SUMIFS('Gastos Fijos'!$D$6:$D$1005,'Gastos Fijos'!$A$6:$A$1005,$A1204,'Gastos Fijos'!$E$6:$E$1005,"Efectivo"))</f>
        <v/>
      </c>
      <c r="G1204" s="15" t="str">
        <f t="shared" si="55"/>
        <v/>
      </c>
      <c r="H1204" s="12"/>
      <c r="I1204" s="8" t="str">
        <f t="shared" si="56"/>
        <v/>
      </c>
    </row>
    <row r="1205" spans="1:9" x14ac:dyDescent="0.25">
      <c r="A1205" s="16"/>
      <c r="B1205" s="15" t="str">
        <f>IF($A1205="","",SUMIFS(Ventas!$F$6:$F$3005,Ventas!$A$6:$A$3005,$A1205,Ventas!$J$6:$J$3005,"Efectivo"))</f>
        <v/>
      </c>
      <c r="C1205" s="15" t="str">
        <f>IF($A1205="","",SUMIFS(Ventas!$F$6:$F$3005,Ventas!$A$6:$A$3005,$A1205,Ventas!$J$6:$J$3005,"&lt;&gt;Efectivo"))</f>
        <v/>
      </c>
      <c r="D1205" s="15" t="str">
        <f t="shared" si="54"/>
        <v/>
      </c>
      <c r="E1205" s="12"/>
      <c r="F1205" s="15" t="str">
        <f>IF($A1205="","",SUMIFS(Compras!$E$6:$E$1005,Compras!$A$6:$A$1005,$A1205,Compras!$F$6:$F$1005,"Efectivo")+SUMIFS('Gastos Fijos'!$D$6:$D$1005,'Gastos Fijos'!$A$6:$A$1005,$A1205,'Gastos Fijos'!$E$6:$E$1005,"Efectivo"))</f>
        <v/>
      </c>
      <c r="G1205" s="15" t="str">
        <f t="shared" si="55"/>
        <v/>
      </c>
      <c r="H1205" s="12"/>
      <c r="I1205" s="8" t="str">
        <f t="shared" si="56"/>
        <v/>
      </c>
    </row>
    <row r="1206" spans="1:9" x14ac:dyDescent="0.25">
      <c r="A1206" s="16"/>
      <c r="B1206" s="15" t="str">
        <f>IF($A1206="","",SUMIFS(Ventas!$F$6:$F$3005,Ventas!$A$6:$A$3005,$A1206,Ventas!$J$6:$J$3005,"Efectivo"))</f>
        <v/>
      </c>
      <c r="C1206" s="15" t="str">
        <f>IF($A1206="","",SUMIFS(Ventas!$F$6:$F$3005,Ventas!$A$6:$A$3005,$A1206,Ventas!$J$6:$J$3005,"&lt;&gt;Efectivo"))</f>
        <v/>
      </c>
      <c r="D1206" s="15" t="str">
        <f t="shared" si="54"/>
        <v/>
      </c>
      <c r="E1206" s="12"/>
      <c r="F1206" s="15" t="str">
        <f>IF($A1206="","",SUMIFS(Compras!$E$6:$E$1005,Compras!$A$6:$A$1005,$A1206,Compras!$F$6:$F$1005,"Efectivo")+SUMIFS('Gastos Fijos'!$D$6:$D$1005,'Gastos Fijos'!$A$6:$A$1005,$A1206,'Gastos Fijos'!$E$6:$E$1005,"Efectivo"))</f>
        <v/>
      </c>
      <c r="G1206" s="15" t="str">
        <f t="shared" si="55"/>
        <v/>
      </c>
      <c r="H1206" s="12"/>
      <c r="I1206" s="8" t="str">
        <f t="shared" si="56"/>
        <v/>
      </c>
    </row>
    <row r="1207" spans="1:9" x14ac:dyDescent="0.25">
      <c r="A1207" s="16"/>
      <c r="B1207" s="15" t="str">
        <f>IF($A1207="","",SUMIFS(Ventas!$F$6:$F$3005,Ventas!$A$6:$A$3005,$A1207,Ventas!$J$6:$J$3005,"Efectivo"))</f>
        <v/>
      </c>
      <c r="C1207" s="15" t="str">
        <f>IF($A1207="","",SUMIFS(Ventas!$F$6:$F$3005,Ventas!$A$6:$A$3005,$A1207,Ventas!$J$6:$J$3005,"&lt;&gt;Efectivo"))</f>
        <v/>
      </c>
      <c r="D1207" s="15" t="str">
        <f t="shared" si="54"/>
        <v/>
      </c>
      <c r="E1207" s="12"/>
      <c r="F1207" s="15" t="str">
        <f>IF($A1207="","",SUMIFS(Compras!$E$6:$E$1005,Compras!$A$6:$A$1005,$A1207,Compras!$F$6:$F$1005,"Efectivo")+SUMIFS('Gastos Fijos'!$D$6:$D$1005,'Gastos Fijos'!$A$6:$A$1005,$A1207,'Gastos Fijos'!$E$6:$E$1005,"Efectivo"))</f>
        <v/>
      </c>
      <c r="G1207" s="15" t="str">
        <f t="shared" si="55"/>
        <v/>
      </c>
      <c r="H1207" s="12"/>
      <c r="I1207" s="8" t="str">
        <f t="shared" si="56"/>
        <v/>
      </c>
    </row>
    <row r="1208" spans="1:9" x14ac:dyDescent="0.25">
      <c r="A1208" s="16"/>
      <c r="B1208" s="15" t="str">
        <f>IF($A1208="","",SUMIFS(Ventas!$F$6:$F$3005,Ventas!$A$6:$A$3005,$A1208,Ventas!$J$6:$J$3005,"Efectivo"))</f>
        <v/>
      </c>
      <c r="C1208" s="15" t="str">
        <f>IF($A1208="","",SUMIFS(Ventas!$F$6:$F$3005,Ventas!$A$6:$A$3005,$A1208,Ventas!$J$6:$J$3005,"&lt;&gt;Efectivo"))</f>
        <v/>
      </c>
      <c r="D1208" s="15" t="str">
        <f t="shared" si="54"/>
        <v/>
      </c>
      <c r="E1208" s="12"/>
      <c r="F1208" s="15" t="str">
        <f>IF($A1208="","",SUMIFS(Compras!$E$6:$E$1005,Compras!$A$6:$A$1005,$A1208,Compras!$F$6:$F$1005,"Efectivo")+SUMIFS('Gastos Fijos'!$D$6:$D$1005,'Gastos Fijos'!$A$6:$A$1005,$A1208,'Gastos Fijos'!$E$6:$E$1005,"Efectivo"))</f>
        <v/>
      </c>
      <c r="G1208" s="15" t="str">
        <f t="shared" si="55"/>
        <v/>
      </c>
      <c r="H1208" s="12"/>
      <c r="I1208" s="8" t="str">
        <f t="shared" si="56"/>
        <v/>
      </c>
    </row>
    <row r="1209" spans="1:9" x14ac:dyDescent="0.25">
      <c r="A1209" s="16"/>
      <c r="B1209" s="15" t="str">
        <f>IF($A1209="","",SUMIFS(Ventas!$F$6:$F$3005,Ventas!$A$6:$A$3005,$A1209,Ventas!$J$6:$J$3005,"Efectivo"))</f>
        <v/>
      </c>
      <c r="C1209" s="15" t="str">
        <f>IF($A1209="","",SUMIFS(Ventas!$F$6:$F$3005,Ventas!$A$6:$A$3005,$A1209,Ventas!$J$6:$J$3005,"&lt;&gt;Efectivo"))</f>
        <v/>
      </c>
      <c r="D1209" s="15" t="str">
        <f t="shared" si="54"/>
        <v/>
      </c>
      <c r="E1209" s="12"/>
      <c r="F1209" s="15" t="str">
        <f>IF($A1209="","",SUMIFS(Compras!$E$6:$E$1005,Compras!$A$6:$A$1005,$A1209,Compras!$F$6:$F$1005,"Efectivo")+SUMIFS('Gastos Fijos'!$D$6:$D$1005,'Gastos Fijos'!$A$6:$A$1005,$A1209,'Gastos Fijos'!$E$6:$E$1005,"Efectivo"))</f>
        <v/>
      </c>
      <c r="G1209" s="15" t="str">
        <f t="shared" si="55"/>
        <v/>
      </c>
      <c r="H1209" s="12"/>
      <c r="I1209" s="8" t="str">
        <f t="shared" si="56"/>
        <v/>
      </c>
    </row>
    <row r="1210" spans="1:9" x14ac:dyDescent="0.25">
      <c r="A1210" s="16"/>
      <c r="B1210" s="15" t="str">
        <f>IF($A1210="","",SUMIFS(Ventas!$F$6:$F$3005,Ventas!$A$6:$A$3005,$A1210,Ventas!$J$6:$J$3005,"Efectivo"))</f>
        <v/>
      </c>
      <c r="C1210" s="15" t="str">
        <f>IF($A1210="","",SUMIFS(Ventas!$F$6:$F$3005,Ventas!$A$6:$A$3005,$A1210,Ventas!$J$6:$J$3005,"&lt;&gt;Efectivo"))</f>
        <v/>
      </c>
      <c r="D1210" s="15" t="str">
        <f t="shared" si="54"/>
        <v/>
      </c>
      <c r="E1210" s="12"/>
      <c r="F1210" s="15" t="str">
        <f>IF($A1210="","",SUMIFS(Compras!$E$6:$E$1005,Compras!$A$6:$A$1005,$A1210,Compras!$F$6:$F$1005,"Efectivo")+SUMIFS('Gastos Fijos'!$D$6:$D$1005,'Gastos Fijos'!$A$6:$A$1005,$A1210,'Gastos Fijos'!$E$6:$E$1005,"Efectivo"))</f>
        <v/>
      </c>
      <c r="G1210" s="15" t="str">
        <f t="shared" si="55"/>
        <v/>
      </c>
      <c r="H1210" s="12"/>
      <c r="I1210" s="8" t="str">
        <f t="shared" si="56"/>
        <v/>
      </c>
    </row>
    <row r="1211" spans="1:9" x14ac:dyDescent="0.25">
      <c r="A1211" s="16"/>
      <c r="B1211" s="15" t="str">
        <f>IF($A1211="","",SUMIFS(Ventas!$F$6:$F$3005,Ventas!$A$6:$A$3005,$A1211,Ventas!$J$6:$J$3005,"Efectivo"))</f>
        <v/>
      </c>
      <c r="C1211" s="15" t="str">
        <f>IF($A1211="","",SUMIFS(Ventas!$F$6:$F$3005,Ventas!$A$6:$A$3005,$A1211,Ventas!$J$6:$J$3005,"&lt;&gt;Efectivo"))</f>
        <v/>
      </c>
      <c r="D1211" s="15" t="str">
        <f t="shared" si="54"/>
        <v/>
      </c>
      <c r="E1211" s="12"/>
      <c r="F1211" s="15" t="str">
        <f>IF($A1211="","",SUMIFS(Compras!$E$6:$E$1005,Compras!$A$6:$A$1005,$A1211,Compras!$F$6:$F$1005,"Efectivo")+SUMIFS('Gastos Fijos'!$D$6:$D$1005,'Gastos Fijos'!$A$6:$A$1005,$A1211,'Gastos Fijos'!$E$6:$E$1005,"Efectivo"))</f>
        <v/>
      </c>
      <c r="G1211" s="15" t="str">
        <f t="shared" si="55"/>
        <v/>
      </c>
      <c r="H1211" s="12"/>
      <c r="I1211" s="8" t="str">
        <f t="shared" si="56"/>
        <v/>
      </c>
    </row>
    <row r="1212" spans="1:9" x14ac:dyDescent="0.25">
      <c r="A1212" s="16"/>
      <c r="B1212" s="15" t="str">
        <f>IF($A1212="","",SUMIFS(Ventas!$F$6:$F$3005,Ventas!$A$6:$A$3005,$A1212,Ventas!$J$6:$J$3005,"Efectivo"))</f>
        <v/>
      </c>
      <c r="C1212" s="15" t="str">
        <f>IF($A1212="","",SUMIFS(Ventas!$F$6:$F$3005,Ventas!$A$6:$A$3005,$A1212,Ventas!$J$6:$J$3005,"&lt;&gt;Efectivo"))</f>
        <v/>
      </c>
      <c r="D1212" s="15" t="str">
        <f t="shared" si="54"/>
        <v/>
      </c>
      <c r="E1212" s="12"/>
      <c r="F1212" s="15" t="str">
        <f>IF($A1212="","",SUMIFS(Compras!$E$6:$E$1005,Compras!$A$6:$A$1005,$A1212,Compras!$F$6:$F$1005,"Efectivo")+SUMIFS('Gastos Fijos'!$D$6:$D$1005,'Gastos Fijos'!$A$6:$A$1005,$A1212,'Gastos Fijos'!$E$6:$E$1005,"Efectivo"))</f>
        <v/>
      </c>
      <c r="G1212" s="15" t="str">
        <f t="shared" si="55"/>
        <v/>
      </c>
      <c r="H1212" s="12"/>
      <c r="I1212" s="8" t="str">
        <f t="shared" si="56"/>
        <v/>
      </c>
    </row>
    <row r="1213" spans="1:9" x14ac:dyDescent="0.25">
      <c r="A1213" s="16"/>
      <c r="B1213" s="15" t="str">
        <f>IF($A1213="","",SUMIFS(Ventas!$F$6:$F$3005,Ventas!$A$6:$A$3005,$A1213,Ventas!$J$6:$J$3005,"Efectivo"))</f>
        <v/>
      </c>
      <c r="C1213" s="15" t="str">
        <f>IF($A1213="","",SUMIFS(Ventas!$F$6:$F$3005,Ventas!$A$6:$A$3005,$A1213,Ventas!$J$6:$J$3005,"&lt;&gt;Efectivo"))</f>
        <v/>
      </c>
      <c r="D1213" s="15" t="str">
        <f t="shared" si="54"/>
        <v/>
      </c>
      <c r="E1213" s="12"/>
      <c r="F1213" s="15" t="str">
        <f>IF($A1213="","",SUMIFS(Compras!$E$6:$E$1005,Compras!$A$6:$A$1005,$A1213,Compras!$F$6:$F$1005,"Efectivo")+SUMIFS('Gastos Fijos'!$D$6:$D$1005,'Gastos Fijos'!$A$6:$A$1005,$A1213,'Gastos Fijos'!$E$6:$E$1005,"Efectivo"))</f>
        <v/>
      </c>
      <c r="G1213" s="15" t="str">
        <f t="shared" si="55"/>
        <v/>
      </c>
      <c r="H1213" s="12"/>
      <c r="I1213" s="8" t="str">
        <f t="shared" si="56"/>
        <v/>
      </c>
    </row>
    <row r="1214" spans="1:9" x14ac:dyDescent="0.25">
      <c r="A1214" s="16"/>
      <c r="B1214" s="15" t="str">
        <f>IF($A1214="","",SUMIFS(Ventas!$F$6:$F$3005,Ventas!$A$6:$A$3005,$A1214,Ventas!$J$6:$J$3005,"Efectivo"))</f>
        <v/>
      </c>
      <c r="C1214" s="15" t="str">
        <f>IF($A1214="","",SUMIFS(Ventas!$F$6:$F$3005,Ventas!$A$6:$A$3005,$A1214,Ventas!$J$6:$J$3005,"&lt;&gt;Efectivo"))</f>
        <v/>
      </c>
      <c r="D1214" s="15" t="str">
        <f t="shared" si="54"/>
        <v/>
      </c>
      <c r="E1214" s="12"/>
      <c r="F1214" s="15" t="str">
        <f>IF($A1214="","",SUMIFS(Compras!$E$6:$E$1005,Compras!$A$6:$A$1005,$A1214,Compras!$F$6:$F$1005,"Efectivo")+SUMIFS('Gastos Fijos'!$D$6:$D$1005,'Gastos Fijos'!$A$6:$A$1005,$A1214,'Gastos Fijos'!$E$6:$E$1005,"Efectivo"))</f>
        <v/>
      </c>
      <c r="G1214" s="15" t="str">
        <f t="shared" si="55"/>
        <v/>
      </c>
      <c r="H1214" s="12"/>
      <c r="I1214" s="8" t="str">
        <f t="shared" si="56"/>
        <v/>
      </c>
    </row>
    <row r="1215" spans="1:9" x14ac:dyDescent="0.25">
      <c r="A1215" s="16"/>
      <c r="B1215" s="15" t="str">
        <f>IF($A1215="","",SUMIFS(Ventas!$F$6:$F$3005,Ventas!$A$6:$A$3005,$A1215,Ventas!$J$6:$J$3005,"Efectivo"))</f>
        <v/>
      </c>
      <c r="C1215" s="15" t="str">
        <f>IF($A1215="","",SUMIFS(Ventas!$F$6:$F$3005,Ventas!$A$6:$A$3005,$A1215,Ventas!$J$6:$J$3005,"&lt;&gt;Efectivo"))</f>
        <v/>
      </c>
      <c r="D1215" s="15" t="str">
        <f t="shared" si="54"/>
        <v/>
      </c>
      <c r="E1215" s="12"/>
      <c r="F1215" s="15" t="str">
        <f>IF($A1215="","",SUMIFS(Compras!$E$6:$E$1005,Compras!$A$6:$A$1005,$A1215,Compras!$F$6:$F$1005,"Efectivo")+SUMIFS('Gastos Fijos'!$D$6:$D$1005,'Gastos Fijos'!$A$6:$A$1005,$A1215,'Gastos Fijos'!$E$6:$E$1005,"Efectivo"))</f>
        <v/>
      </c>
      <c r="G1215" s="15" t="str">
        <f t="shared" si="55"/>
        <v/>
      </c>
      <c r="H1215" s="12"/>
      <c r="I1215" s="8" t="str">
        <f t="shared" si="56"/>
        <v/>
      </c>
    </row>
    <row r="1216" spans="1:9" x14ac:dyDescent="0.25">
      <c r="A1216" s="16"/>
      <c r="B1216" s="15" t="str">
        <f>IF($A1216="","",SUMIFS(Ventas!$F$6:$F$3005,Ventas!$A$6:$A$3005,$A1216,Ventas!$J$6:$J$3005,"Efectivo"))</f>
        <v/>
      </c>
      <c r="C1216" s="15" t="str">
        <f>IF($A1216="","",SUMIFS(Ventas!$F$6:$F$3005,Ventas!$A$6:$A$3005,$A1216,Ventas!$J$6:$J$3005,"&lt;&gt;Efectivo"))</f>
        <v/>
      </c>
      <c r="D1216" s="15" t="str">
        <f t="shared" si="54"/>
        <v/>
      </c>
      <c r="E1216" s="12"/>
      <c r="F1216" s="15" t="str">
        <f>IF($A1216="","",SUMIFS(Compras!$E$6:$E$1005,Compras!$A$6:$A$1005,$A1216,Compras!$F$6:$F$1005,"Efectivo")+SUMIFS('Gastos Fijos'!$D$6:$D$1005,'Gastos Fijos'!$A$6:$A$1005,$A1216,'Gastos Fijos'!$E$6:$E$1005,"Efectivo"))</f>
        <v/>
      </c>
      <c r="G1216" s="15" t="str">
        <f t="shared" si="55"/>
        <v/>
      </c>
      <c r="H1216" s="12"/>
      <c r="I1216" s="8" t="str">
        <f t="shared" si="56"/>
        <v/>
      </c>
    </row>
    <row r="1217" spans="1:9" x14ac:dyDescent="0.25">
      <c r="A1217" s="16"/>
      <c r="B1217" s="15" t="str">
        <f>IF($A1217="","",SUMIFS(Ventas!$F$6:$F$3005,Ventas!$A$6:$A$3005,$A1217,Ventas!$J$6:$J$3005,"Efectivo"))</f>
        <v/>
      </c>
      <c r="C1217" s="15" t="str">
        <f>IF($A1217="","",SUMIFS(Ventas!$F$6:$F$3005,Ventas!$A$6:$A$3005,$A1217,Ventas!$J$6:$J$3005,"&lt;&gt;Efectivo"))</f>
        <v/>
      </c>
      <c r="D1217" s="15" t="str">
        <f t="shared" si="54"/>
        <v/>
      </c>
      <c r="E1217" s="12"/>
      <c r="F1217" s="15" t="str">
        <f>IF($A1217="","",SUMIFS(Compras!$E$6:$E$1005,Compras!$A$6:$A$1005,$A1217,Compras!$F$6:$F$1005,"Efectivo")+SUMIFS('Gastos Fijos'!$D$6:$D$1005,'Gastos Fijos'!$A$6:$A$1005,$A1217,'Gastos Fijos'!$E$6:$E$1005,"Efectivo"))</f>
        <v/>
      </c>
      <c r="G1217" s="15" t="str">
        <f t="shared" si="55"/>
        <v/>
      </c>
      <c r="H1217" s="12"/>
      <c r="I1217" s="8" t="str">
        <f t="shared" si="56"/>
        <v/>
      </c>
    </row>
    <row r="1218" spans="1:9" x14ac:dyDescent="0.25">
      <c r="A1218" s="16"/>
      <c r="B1218" s="15" t="str">
        <f>IF($A1218="","",SUMIFS(Ventas!$F$6:$F$3005,Ventas!$A$6:$A$3005,$A1218,Ventas!$J$6:$J$3005,"Efectivo"))</f>
        <v/>
      </c>
      <c r="C1218" s="15" t="str">
        <f>IF($A1218="","",SUMIFS(Ventas!$F$6:$F$3005,Ventas!$A$6:$A$3005,$A1218,Ventas!$J$6:$J$3005,"&lt;&gt;Efectivo"))</f>
        <v/>
      </c>
      <c r="D1218" s="15" t="str">
        <f t="shared" si="54"/>
        <v/>
      </c>
      <c r="E1218" s="12"/>
      <c r="F1218" s="15" t="str">
        <f>IF($A1218="","",SUMIFS(Compras!$E$6:$E$1005,Compras!$A$6:$A$1005,$A1218,Compras!$F$6:$F$1005,"Efectivo")+SUMIFS('Gastos Fijos'!$D$6:$D$1005,'Gastos Fijos'!$A$6:$A$1005,$A1218,'Gastos Fijos'!$E$6:$E$1005,"Efectivo"))</f>
        <v/>
      </c>
      <c r="G1218" s="15" t="str">
        <f t="shared" si="55"/>
        <v/>
      </c>
      <c r="H1218" s="12"/>
      <c r="I1218" s="8" t="str">
        <f t="shared" si="56"/>
        <v/>
      </c>
    </row>
    <row r="1219" spans="1:9" x14ac:dyDescent="0.25">
      <c r="A1219" s="16"/>
      <c r="B1219" s="15" t="str">
        <f>IF($A1219="","",SUMIFS(Ventas!$F$6:$F$3005,Ventas!$A$6:$A$3005,$A1219,Ventas!$J$6:$J$3005,"Efectivo"))</f>
        <v/>
      </c>
      <c r="C1219" s="15" t="str">
        <f>IF($A1219="","",SUMIFS(Ventas!$F$6:$F$3005,Ventas!$A$6:$A$3005,$A1219,Ventas!$J$6:$J$3005,"&lt;&gt;Efectivo"))</f>
        <v/>
      </c>
      <c r="D1219" s="15" t="str">
        <f t="shared" si="54"/>
        <v/>
      </c>
      <c r="E1219" s="12"/>
      <c r="F1219" s="15" t="str">
        <f>IF($A1219="","",SUMIFS(Compras!$E$6:$E$1005,Compras!$A$6:$A$1005,$A1219,Compras!$F$6:$F$1005,"Efectivo")+SUMIFS('Gastos Fijos'!$D$6:$D$1005,'Gastos Fijos'!$A$6:$A$1005,$A1219,'Gastos Fijos'!$E$6:$E$1005,"Efectivo"))</f>
        <v/>
      </c>
      <c r="G1219" s="15" t="str">
        <f t="shared" si="55"/>
        <v/>
      </c>
      <c r="H1219" s="12"/>
      <c r="I1219" s="8" t="str">
        <f t="shared" si="56"/>
        <v/>
      </c>
    </row>
    <row r="1220" spans="1:9" x14ac:dyDescent="0.25">
      <c r="A1220" s="16"/>
      <c r="B1220" s="15" t="str">
        <f>IF($A1220="","",SUMIFS(Ventas!$F$6:$F$3005,Ventas!$A$6:$A$3005,$A1220,Ventas!$J$6:$J$3005,"Efectivo"))</f>
        <v/>
      </c>
      <c r="C1220" s="15" t="str">
        <f>IF($A1220="","",SUMIFS(Ventas!$F$6:$F$3005,Ventas!$A$6:$A$3005,$A1220,Ventas!$J$6:$J$3005,"&lt;&gt;Efectivo"))</f>
        <v/>
      </c>
      <c r="D1220" s="15" t="str">
        <f t="shared" si="54"/>
        <v/>
      </c>
      <c r="E1220" s="12"/>
      <c r="F1220" s="15" t="str">
        <f>IF($A1220="","",SUMIFS(Compras!$E$6:$E$1005,Compras!$A$6:$A$1005,$A1220,Compras!$F$6:$F$1005,"Efectivo")+SUMIFS('Gastos Fijos'!$D$6:$D$1005,'Gastos Fijos'!$A$6:$A$1005,$A1220,'Gastos Fijos'!$E$6:$E$1005,"Efectivo"))</f>
        <v/>
      </c>
      <c r="G1220" s="15" t="str">
        <f t="shared" si="55"/>
        <v/>
      </c>
      <c r="H1220" s="12"/>
      <c r="I1220" s="8" t="str">
        <f t="shared" si="56"/>
        <v/>
      </c>
    </row>
    <row r="1221" spans="1:9" x14ac:dyDescent="0.25">
      <c r="A1221" s="16"/>
      <c r="B1221" s="15" t="str">
        <f>IF($A1221="","",SUMIFS(Ventas!$F$6:$F$3005,Ventas!$A$6:$A$3005,$A1221,Ventas!$J$6:$J$3005,"Efectivo"))</f>
        <v/>
      </c>
      <c r="C1221" s="15" t="str">
        <f>IF($A1221="","",SUMIFS(Ventas!$F$6:$F$3005,Ventas!$A$6:$A$3005,$A1221,Ventas!$J$6:$J$3005,"&lt;&gt;Efectivo"))</f>
        <v/>
      </c>
      <c r="D1221" s="15" t="str">
        <f t="shared" si="54"/>
        <v/>
      </c>
      <c r="E1221" s="12"/>
      <c r="F1221" s="15" t="str">
        <f>IF($A1221="","",SUMIFS(Compras!$E$6:$E$1005,Compras!$A$6:$A$1005,$A1221,Compras!$F$6:$F$1005,"Efectivo")+SUMIFS('Gastos Fijos'!$D$6:$D$1005,'Gastos Fijos'!$A$6:$A$1005,$A1221,'Gastos Fijos'!$E$6:$E$1005,"Efectivo"))</f>
        <v/>
      </c>
      <c r="G1221" s="15" t="str">
        <f t="shared" si="55"/>
        <v/>
      </c>
      <c r="H1221" s="12"/>
      <c r="I1221" s="8" t="str">
        <f t="shared" si="56"/>
        <v/>
      </c>
    </row>
    <row r="1222" spans="1:9" x14ac:dyDescent="0.25">
      <c r="A1222" s="16"/>
      <c r="B1222" s="15" t="str">
        <f>IF($A1222="","",SUMIFS(Ventas!$F$6:$F$3005,Ventas!$A$6:$A$3005,$A1222,Ventas!$J$6:$J$3005,"Efectivo"))</f>
        <v/>
      </c>
      <c r="C1222" s="15" t="str">
        <f>IF($A1222="","",SUMIFS(Ventas!$F$6:$F$3005,Ventas!$A$6:$A$3005,$A1222,Ventas!$J$6:$J$3005,"&lt;&gt;Efectivo"))</f>
        <v/>
      </c>
      <c r="D1222" s="15" t="str">
        <f t="shared" ref="D1222:D1285" si="57">IF($A1222="","",$B1222+$C1222)</f>
        <v/>
      </c>
      <c r="E1222" s="12"/>
      <c r="F1222" s="15" t="str">
        <f>IF($A1222="","",SUMIFS(Compras!$E$6:$E$1005,Compras!$A$6:$A$1005,$A1222,Compras!$F$6:$F$1005,"Efectivo")+SUMIFS('Gastos Fijos'!$D$6:$D$1005,'Gastos Fijos'!$A$6:$A$1005,$A1222,'Gastos Fijos'!$E$6:$E$1005,"Efectivo"))</f>
        <v/>
      </c>
      <c r="G1222" s="15" t="str">
        <f t="shared" ref="G1222:G1285" si="58">IF($A1222="","",$E1222+$B1222-$F1222)</f>
        <v/>
      </c>
      <c r="H1222" s="12"/>
      <c r="I1222" s="8" t="str">
        <f t="shared" ref="I1222:I1285" si="59">IF(OR($A1222="",$H1222=""),"",$H1222-$G1222)</f>
        <v/>
      </c>
    </row>
    <row r="1223" spans="1:9" x14ac:dyDescent="0.25">
      <c r="A1223" s="16"/>
      <c r="B1223" s="15" t="str">
        <f>IF($A1223="","",SUMIFS(Ventas!$F$6:$F$3005,Ventas!$A$6:$A$3005,$A1223,Ventas!$J$6:$J$3005,"Efectivo"))</f>
        <v/>
      </c>
      <c r="C1223" s="15" t="str">
        <f>IF($A1223="","",SUMIFS(Ventas!$F$6:$F$3005,Ventas!$A$6:$A$3005,$A1223,Ventas!$J$6:$J$3005,"&lt;&gt;Efectivo"))</f>
        <v/>
      </c>
      <c r="D1223" s="15" t="str">
        <f t="shared" si="57"/>
        <v/>
      </c>
      <c r="E1223" s="12"/>
      <c r="F1223" s="15" t="str">
        <f>IF($A1223="","",SUMIFS(Compras!$E$6:$E$1005,Compras!$A$6:$A$1005,$A1223,Compras!$F$6:$F$1005,"Efectivo")+SUMIFS('Gastos Fijos'!$D$6:$D$1005,'Gastos Fijos'!$A$6:$A$1005,$A1223,'Gastos Fijos'!$E$6:$E$1005,"Efectivo"))</f>
        <v/>
      </c>
      <c r="G1223" s="15" t="str">
        <f t="shared" si="58"/>
        <v/>
      </c>
      <c r="H1223" s="12"/>
      <c r="I1223" s="8" t="str">
        <f t="shared" si="59"/>
        <v/>
      </c>
    </row>
    <row r="1224" spans="1:9" x14ac:dyDescent="0.25">
      <c r="A1224" s="16"/>
      <c r="B1224" s="15" t="str">
        <f>IF($A1224="","",SUMIFS(Ventas!$F$6:$F$3005,Ventas!$A$6:$A$3005,$A1224,Ventas!$J$6:$J$3005,"Efectivo"))</f>
        <v/>
      </c>
      <c r="C1224" s="15" t="str">
        <f>IF($A1224="","",SUMIFS(Ventas!$F$6:$F$3005,Ventas!$A$6:$A$3005,$A1224,Ventas!$J$6:$J$3005,"&lt;&gt;Efectivo"))</f>
        <v/>
      </c>
      <c r="D1224" s="15" t="str">
        <f t="shared" si="57"/>
        <v/>
      </c>
      <c r="E1224" s="12"/>
      <c r="F1224" s="15" t="str">
        <f>IF($A1224="","",SUMIFS(Compras!$E$6:$E$1005,Compras!$A$6:$A$1005,$A1224,Compras!$F$6:$F$1005,"Efectivo")+SUMIFS('Gastos Fijos'!$D$6:$D$1005,'Gastos Fijos'!$A$6:$A$1005,$A1224,'Gastos Fijos'!$E$6:$E$1005,"Efectivo"))</f>
        <v/>
      </c>
      <c r="G1224" s="15" t="str">
        <f t="shared" si="58"/>
        <v/>
      </c>
      <c r="H1224" s="12"/>
      <c r="I1224" s="8" t="str">
        <f t="shared" si="59"/>
        <v/>
      </c>
    </row>
    <row r="1225" spans="1:9" x14ac:dyDescent="0.25">
      <c r="A1225" s="16"/>
      <c r="B1225" s="15" t="str">
        <f>IF($A1225="","",SUMIFS(Ventas!$F$6:$F$3005,Ventas!$A$6:$A$3005,$A1225,Ventas!$J$6:$J$3005,"Efectivo"))</f>
        <v/>
      </c>
      <c r="C1225" s="15" t="str">
        <f>IF($A1225="","",SUMIFS(Ventas!$F$6:$F$3005,Ventas!$A$6:$A$3005,$A1225,Ventas!$J$6:$J$3005,"&lt;&gt;Efectivo"))</f>
        <v/>
      </c>
      <c r="D1225" s="15" t="str">
        <f t="shared" si="57"/>
        <v/>
      </c>
      <c r="E1225" s="12"/>
      <c r="F1225" s="15" t="str">
        <f>IF($A1225="","",SUMIFS(Compras!$E$6:$E$1005,Compras!$A$6:$A$1005,$A1225,Compras!$F$6:$F$1005,"Efectivo")+SUMIFS('Gastos Fijos'!$D$6:$D$1005,'Gastos Fijos'!$A$6:$A$1005,$A1225,'Gastos Fijos'!$E$6:$E$1005,"Efectivo"))</f>
        <v/>
      </c>
      <c r="G1225" s="15" t="str">
        <f t="shared" si="58"/>
        <v/>
      </c>
      <c r="H1225" s="12"/>
      <c r="I1225" s="8" t="str">
        <f t="shared" si="59"/>
        <v/>
      </c>
    </row>
    <row r="1226" spans="1:9" x14ac:dyDescent="0.25">
      <c r="A1226" s="16"/>
      <c r="B1226" s="15" t="str">
        <f>IF($A1226="","",SUMIFS(Ventas!$F$6:$F$3005,Ventas!$A$6:$A$3005,$A1226,Ventas!$J$6:$J$3005,"Efectivo"))</f>
        <v/>
      </c>
      <c r="C1226" s="15" t="str">
        <f>IF($A1226="","",SUMIFS(Ventas!$F$6:$F$3005,Ventas!$A$6:$A$3005,$A1226,Ventas!$J$6:$J$3005,"&lt;&gt;Efectivo"))</f>
        <v/>
      </c>
      <c r="D1226" s="15" t="str">
        <f t="shared" si="57"/>
        <v/>
      </c>
      <c r="E1226" s="12"/>
      <c r="F1226" s="15" t="str">
        <f>IF($A1226="","",SUMIFS(Compras!$E$6:$E$1005,Compras!$A$6:$A$1005,$A1226,Compras!$F$6:$F$1005,"Efectivo")+SUMIFS('Gastos Fijos'!$D$6:$D$1005,'Gastos Fijos'!$A$6:$A$1005,$A1226,'Gastos Fijos'!$E$6:$E$1005,"Efectivo"))</f>
        <v/>
      </c>
      <c r="G1226" s="15" t="str">
        <f t="shared" si="58"/>
        <v/>
      </c>
      <c r="H1226" s="12"/>
      <c r="I1226" s="8" t="str">
        <f t="shared" si="59"/>
        <v/>
      </c>
    </row>
    <row r="1227" spans="1:9" x14ac:dyDescent="0.25">
      <c r="A1227" s="16"/>
      <c r="B1227" s="15" t="str">
        <f>IF($A1227="","",SUMIFS(Ventas!$F$6:$F$3005,Ventas!$A$6:$A$3005,$A1227,Ventas!$J$6:$J$3005,"Efectivo"))</f>
        <v/>
      </c>
      <c r="C1227" s="15" t="str">
        <f>IF($A1227="","",SUMIFS(Ventas!$F$6:$F$3005,Ventas!$A$6:$A$3005,$A1227,Ventas!$J$6:$J$3005,"&lt;&gt;Efectivo"))</f>
        <v/>
      </c>
      <c r="D1227" s="15" t="str">
        <f t="shared" si="57"/>
        <v/>
      </c>
      <c r="E1227" s="12"/>
      <c r="F1227" s="15" t="str">
        <f>IF($A1227="","",SUMIFS(Compras!$E$6:$E$1005,Compras!$A$6:$A$1005,$A1227,Compras!$F$6:$F$1005,"Efectivo")+SUMIFS('Gastos Fijos'!$D$6:$D$1005,'Gastos Fijos'!$A$6:$A$1005,$A1227,'Gastos Fijos'!$E$6:$E$1005,"Efectivo"))</f>
        <v/>
      </c>
      <c r="G1227" s="15" t="str">
        <f t="shared" si="58"/>
        <v/>
      </c>
      <c r="H1227" s="12"/>
      <c r="I1227" s="8" t="str">
        <f t="shared" si="59"/>
        <v/>
      </c>
    </row>
    <row r="1228" spans="1:9" x14ac:dyDescent="0.25">
      <c r="A1228" s="16"/>
      <c r="B1228" s="15" t="str">
        <f>IF($A1228="","",SUMIFS(Ventas!$F$6:$F$3005,Ventas!$A$6:$A$3005,$A1228,Ventas!$J$6:$J$3005,"Efectivo"))</f>
        <v/>
      </c>
      <c r="C1228" s="15" t="str">
        <f>IF($A1228="","",SUMIFS(Ventas!$F$6:$F$3005,Ventas!$A$6:$A$3005,$A1228,Ventas!$J$6:$J$3005,"&lt;&gt;Efectivo"))</f>
        <v/>
      </c>
      <c r="D1228" s="15" t="str">
        <f t="shared" si="57"/>
        <v/>
      </c>
      <c r="E1228" s="12"/>
      <c r="F1228" s="15" t="str">
        <f>IF($A1228="","",SUMIFS(Compras!$E$6:$E$1005,Compras!$A$6:$A$1005,$A1228,Compras!$F$6:$F$1005,"Efectivo")+SUMIFS('Gastos Fijos'!$D$6:$D$1005,'Gastos Fijos'!$A$6:$A$1005,$A1228,'Gastos Fijos'!$E$6:$E$1005,"Efectivo"))</f>
        <v/>
      </c>
      <c r="G1228" s="15" t="str">
        <f t="shared" si="58"/>
        <v/>
      </c>
      <c r="H1228" s="12"/>
      <c r="I1228" s="8" t="str">
        <f t="shared" si="59"/>
        <v/>
      </c>
    </row>
    <row r="1229" spans="1:9" x14ac:dyDescent="0.25">
      <c r="A1229" s="16"/>
      <c r="B1229" s="15" t="str">
        <f>IF($A1229="","",SUMIFS(Ventas!$F$6:$F$3005,Ventas!$A$6:$A$3005,$A1229,Ventas!$J$6:$J$3005,"Efectivo"))</f>
        <v/>
      </c>
      <c r="C1229" s="15" t="str">
        <f>IF($A1229="","",SUMIFS(Ventas!$F$6:$F$3005,Ventas!$A$6:$A$3005,$A1229,Ventas!$J$6:$J$3005,"&lt;&gt;Efectivo"))</f>
        <v/>
      </c>
      <c r="D1229" s="15" t="str">
        <f t="shared" si="57"/>
        <v/>
      </c>
      <c r="E1229" s="12"/>
      <c r="F1229" s="15" t="str">
        <f>IF($A1229="","",SUMIFS(Compras!$E$6:$E$1005,Compras!$A$6:$A$1005,$A1229,Compras!$F$6:$F$1005,"Efectivo")+SUMIFS('Gastos Fijos'!$D$6:$D$1005,'Gastos Fijos'!$A$6:$A$1005,$A1229,'Gastos Fijos'!$E$6:$E$1005,"Efectivo"))</f>
        <v/>
      </c>
      <c r="G1229" s="15" t="str">
        <f t="shared" si="58"/>
        <v/>
      </c>
      <c r="H1229" s="12"/>
      <c r="I1229" s="8" t="str">
        <f t="shared" si="59"/>
        <v/>
      </c>
    </row>
    <row r="1230" spans="1:9" x14ac:dyDescent="0.25">
      <c r="A1230" s="16"/>
      <c r="B1230" s="15" t="str">
        <f>IF($A1230="","",SUMIFS(Ventas!$F$6:$F$3005,Ventas!$A$6:$A$3005,$A1230,Ventas!$J$6:$J$3005,"Efectivo"))</f>
        <v/>
      </c>
      <c r="C1230" s="15" t="str">
        <f>IF($A1230="","",SUMIFS(Ventas!$F$6:$F$3005,Ventas!$A$6:$A$3005,$A1230,Ventas!$J$6:$J$3005,"&lt;&gt;Efectivo"))</f>
        <v/>
      </c>
      <c r="D1230" s="15" t="str">
        <f t="shared" si="57"/>
        <v/>
      </c>
      <c r="E1230" s="12"/>
      <c r="F1230" s="15" t="str">
        <f>IF($A1230="","",SUMIFS(Compras!$E$6:$E$1005,Compras!$A$6:$A$1005,$A1230,Compras!$F$6:$F$1005,"Efectivo")+SUMIFS('Gastos Fijos'!$D$6:$D$1005,'Gastos Fijos'!$A$6:$A$1005,$A1230,'Gastos Fijos'!$E$6:$E$1005,"Efectivo"))</f>
        <v/>
      </c>
      <c r="G1230" s="15" t="str">
        <f t="shared" si="58"/>
        <v/>
      </c>
      <c r="H1230" s="12"/>
      <c r="I1230" s="8" t="str">
        <f t="shared" si="59"/>
        <v/>
      </c>
    </row>
    <row r="1231" spans="1:9" x14ac:dyDescent="0.25">
      <c r="A1231" s="16"/>
      <c r="B1231" s="15" t="str">
        <f>IF($A1231="","",SUMIFS(Ventas!$F$6:$F$3005,Ventas!$A$6:$A$3005,$A1231,Ventas!$J$6:$J$3005,"Efectivo"))</f>
        <v/>
      </c>
      <c r="C1231" s="15" t="str">
        <f>IF($A1231="","",SUMIFS(Ventas!$F$6:$F$3005,Ventas!$A$6:$A$3005,$A1231,Ventas!$J$6:$J$3005,"&lt;&gt;Efectivo"))</f>
        <v/>
      </c>
      <c r="D1231" s="15" t="str">
        <f t="shared" si="57"/>
        <v/>
      </c>
      <c r="E1231" s="12"/>
      <c r="F1231" s="15" t="str">
        <f>IF($A1231="","",SUMIFS(Compras!$E$6:$E$1005,Compras!$A$6:$A$1005,$A1231,Compras!$F$6:$F$1005,"Efectivo")+SUMIFS('Gastos Fijos'!$D$6:$D$1005,'Gastos Fijos'!$A$6:$A$1005,$A1231,'Gastos Fijos'!$E$6:$E$1005,"Efectivo"))</f>
        <v/>
      </c>
      <c r="G1231" s="15" t="str">
        <f t="shared" si="58"/>
        <v/>
      </c>
      <c r="H1231" s="12"/>
      <c r="I1231" s="8" t="str">
        <f t="shared" si="59"/>
        <v/>
      </c>
    </row>
    <row r="1232" spans="1:9" x14ac:dyDescent="0.25">
      <c r="A1232" s="16"/>
      <c r="B1232" s="15" t="str">
        <f>IF($A1232="","",SUMIFS(Ventas!$F$6:$F$3005,Ventas!$A$6:$A$3005,$A1232,Ventas!$J$6:$J$3005,"Efectivo"))</f>
        <v/>
      </c>
      <c r="C1232" s="15" t="str">
        <f>IF($A1232="","",SUMIFS(Ventas!$F$6:$F$3005,Ventas!$A$6:$A$3005,$A1232,Ventas!$J$6:$J$3005,"&lt;&gt;Efectivo"))</f>
        <v/>
      </c>
      <c r="D1232" s="15" t="str">
        <f t="shared" si="57"/>
        <v/>
      </c>
      <c r="E1232" s="12"/>
      <c r="F1232" s="15" t="str">
        <f>IF($A1232="","",SUMIFS(Compras!$E$6:$E$1005,Compras!$A$6:$A$1005,$A1232,Compras!$F$6:$F$1005,"Efectivo")+SUMIFS('Gastos Fijos'!$D$6:$D$1005,'Gastos Fijos'!$A$6:$A$1005,$A1232,'Gastos Fijos'!$E$6:$E$1005,"Efectivo"))</f>
        <v/>
      </c>
      <c r="G1232" s="15" t="str">
        <f t="shared" si="58"/>
        <v/>
      </c>
      <c r="H1232" s="12"/>
      <c r="I1232" s="8" t="str">
        <f t="shared" si="59"/>
        <v/>
      </c>
    </row>
    <row r="1233" spans="1:9" x14ac:dyDescent="0.25">
      <c r="A1233" s="16"/>
      <c r="B1233" s="15" t="str">
        <f>IF($A1233="","",SUMIFS(Ventas!$F$6:$F$3005,Ventas!$A$6:$A$3005,$A1233,Ventas!$J$6:$J$3005,"Efectivo"))</f>
        <v/>
      </c>
      <c r="C1233" s="15" t="str">
        <f>IF($A1233="","",SUMIFS(Ventas!$F$6:$F$3005,Ventas!$A$6:$A$3005,$A1233,Ventas!$J$6:$J$3005,"&lt;&gt;Efectivo"))</f>
        <v/>
      </c>
      <c r="D1233" s="15" t="str">
        <f t="shared" si="57"/>
        <v/>
      </c>
      <c r="E1233" s="12"/>
      <c r="F1233" s="15" t="str">
        <f>IF($A1233="","",SUMIFS(Compras!$E$6:$E$1005,Compras!$A$6:$A$1005,$A1233,Compras!$F$6:$F$1005,"Efectivo")+SUMIFS('Gastos Fijos'!$D$6:$D$1005,'Gastos Fijos'!$A$6:$A$1005,$A1233,'Gastos Fijos'!$E$6:$E$1005,"Efectivo"))</f>
        <v/>
      </c>
      <c r="G1233" s="15" t="str">
        <f t="shared" si="58"/>
        <v/>
      </c>
      <c r="H1233" s="12"/>
      <c r="I1233" s="8" t="str">
        <f t="shared" si="59"/>
        <v/>
      </c>
    </row>
    <row r="1234" spans="1:9" x14ac:dyDescent="0.25">
      <c r="A1234" s="16"/>
      <c r="B1234" s="15" t="str">
        <f>IF($A1234="","",SUMIFS(Ventas!$F$6:$F$3005,Ventas!$A$6:$A$3005,$A1234,Ventas!$J$6:$J$3005,"Efectivo"))</f>
        <v/>
      </c>
      <c r="C1234" s="15" t="str">
        <f>IF($A1234="","",SUMIFS(Ventas!$F$6:$F$3005,Ventas!$A$6:$A$3005,$A1234,Ventas!$J$6:$J$3005,"&lt;&gt;Efectivo"))</f>
        <v/>
      </c>
      <c r="D1234" s="15" t="str">
        <f t="shared" si="57"/>
        <v/>
      </c>
      <c r="E1234" s="12"/>
      <c r="F1234" s="15" t="str">
        <f>IF($A1234="","",SUMIFS(Compras!$E$6:$E$1005,Compras!$A$6:$A$1005,$A1234,Compras!$F$6:$F$1005,"Efectivo")+SUMIFS('Gastos Fijos'!$D$6:$D$1005,'Gastos Fijos'!$A$6:$A$1005,$A1234,'Gastos Fijos'!$E$6:$E$1005,"Efectivo"))</f>
        <v/>
      </c>
      <c r="G1234" s="15" t="str">
        <f t="shared" si="58"/>
        <v/>
      </c>
      <c r="H1234" s="12"/>
      <c r="I1234" s="8" t="str">
        <f t="shared" si="59"/>
        <v/>
      </c>
    </row>
    <row r="1235" spans="1:9" x14ac:dyDescent="0.25">
      <c r="A1235" s="16"/>
      <c r="B1235" s="15" t="str">
        <f>IF($A1235="","",SUMIFS(Ventas!$F$6:$F$3005,Ventas!$A$6:$A$3005,$A1235,Ventas!$J$6:$J$3005,"Efectivo"))</f>
        <v/>
      </c>
      <c r="C1235" s="15" t="str">
        <f>IF($A1235="","",SUMIFS(Ventas!$F$6:$F$3005,Ventas!$A$6:$A$3005,$A1235,Ventas!$J$6:$J$3005,"&lt;&gt;Efectivo"))</f>
        <v/>
      </c>
      <c r="D1235" s="15" t="str">
        <f t="shared" si="57"/>
        <v/>
      </c>
      <c r="E1235" s="12"/>
      <c r="F1235" s="15" t="str">
        <f>IF($A1235="","",SUMIFS(Compras!$E$6:$E$1005,Compras!$A$6:$A$1005,$A1235,Compras!$F$6:$F$1005,"Efectivo")+SUMIFS('Gastos Fijos'!$D$6:$D$1005,'Gastos Fijos'!$A$6:$A$1005,$A1235,'Gastos Fijos'!$E$6:$E$1005,"Efectivo"))</f>
        <v/>
      </c>
      <c r="G1235" s="15" t="str">
        <f t="shared" si="58"/>
        <v/>
      </c>
      <c r="H1235" s="12"/>
      <c r="I1235" s="8" t="str">
        <f t="shared" si="59"/>
        <v/>
      </c>
    </row>
    <row r="1236" spans="1:9" x14ac:dyDescent="0.25">
      <c r="A1236" s="16"/>
      <c r="B1236" s="15" t="str">
        <f>IF($A1236="","",SUMIFS(Ventas!$F$6:$F$3005,Ventas!$A$6:$A$3005,$A1236,Ventas!$J$6:$J$3005,"Efectivo"))</f>
        <v/>
      </c>
      <c r="C1236" s="15" t="str">
        <f>IF($A1236="","",SUMIFS(Ventas!$F$6:$F$3005,Ventas!$A$6:$A$3005,$A1236,Ventas!$J$6:$J$3005,"&lt;&gt;Efectivo"))</f>
        <v/>
      </c>
      <c r="D1236" s="15" t="str">
        <f t="shared" si="57"/>
        <v/>
      </c>
      <c r="E1236" s="12"/>
      <c r="F1236" s="15" t="str">
        <f>IF($A1236="","",SUMIFS(Compras!$E$6:$E$1005,Compras!$A$6:$A$1005,$A1236,Compras!$F$6:$F$1005,"Efectivo")+SUMIFS('Gastos Fijos'!$D$6:$D$1005,'Gastos Fijos'!$A$6:$A$1005,$A1236,'Gastos Fijos'!$E$6:$E$1005,"Efectivo"))</f>
        <v/>
      </c>
      <c r="G1236" s="15" t="str">
        <f t="shared" si="58"/>
        <v/>
      </c>
      <c r="H1236" s="12"/>
      <c r="I1236" s="8" t="str">
        <f t="shared" si="59"/>
        <v/>
      </c>
    </row>
    <row r="1237" spans="1:9" x14ac:dyDescent="0.25">
      <c r="A1237" s="16"/>
      <c r="B1237" s="15" t="str">
        <f>IF($A1237="","",SUMIFS(Ventas!$F$6:$F$3005,Ventas!$A$6:$A$3005,$A1237,Ventas!$J$6:$J$3005,"Efectivo"))</f>
        <v/>
      </c>
      <c r="C1237" s="15" t="str">
        <f>IF($A1237="","",SUMIFS(Ventas!$F$6:$F$3005,Ventas!$A$6:$A$3005,$A1237,Ventas!$J$6:$J$3005,"&lt;&gt;Efectivo"))</f>
        <v/>
      </c>
      <c r="D1237" s="15" t="str">
        <f t="shared" si="57"/>
        <v/>
      </c>
      <c r="E1237" s="12"/>
      <c r="F1237" s="15" t="str">
        <f>IF($A1237="","",SUMIFS(Compras!$E$6:$E$1005,Compras!$A$6:$A$1005,$A1237,Compras!$F$6:$F$1005,"Efectivo")+SUMIFS('Gastos Fijos'!$D$6:$D$1005,'Gastos Fijos'!$A$6:$A$1005,$A1237,'Gastos Fijos'!$E$6:$E$1005,"Efectivo"))</f>
        <v/>
      </c>
      <c r="G1237" s="15" t="str">
        <f t="shared" si="58"/>
        <v/>
      </c>
      <c r="H1237" s="12"/>
      <c r="I1237" s="8" t="str">
        <f t="shared" si="59"/>
        <v/>
      </c>
    </row>
    <row r="1238" spans="1:9" x14ac:dyDescent="0.25">
      <c r="A1238" s="16"/>
      <c r="B1238" s="15" t="str">
        <f>IF($A1238="","",SUMIFS(Ventas!$F$6:$F$3005,Ventas!$A$6:$A$3005,$A1238,Ventas!$J$6:$J$3005,"Efectivo"))</f>
        <v/>
      </c>
      <c r="C1238" s="15" t="str">
        <f>IF($A1238="","",SUMIFS(Ventas!$F$6:$F$3005,Ventas!$A$6:$A$3005,$A1238,Ventas!$J$6:$J$3005,"&lt;&gt;Efectivo"))</f>
        <v/>
      </c>
      <c r="D1238" s="15" t="str">
        <f t="shared" si="57"/>
        <v/>
      </c>
      <c r="E1238" s="12"/>
      <c r="F1238" s="15" t="str">
        <f>IF($A1238="","",SUMIFS(Compras!$E$6:$E$1005,Compras!$A$6:$A$1005,$A1238,Compras!$F$6:$F$1005,"Efectivo")+SUMIFS('Gastos Fijos'!$D$6:$D$1005,'Gastos Fijos'!$A$6:$A$1005,$A1238,'Gastos Fijos'!$E$6:$E$1005,"Efectivo"))</f>
        <v/>
      </c>
      <c r="G1238" s="15" t="str">
        <f t="shared" si="58"/>
        <v/>
      </c>
      <c r="H1238" s="12"/>
      <c r="I1238" s="8" t="str">
        <f t="shared" si="59"/>
        <v/>
      </c>
    </row>
    <row r="1239" spans="1:9" x14ac:dyDescent="0.25">
      <c r="A1239" s="16"/>
      <c r="B1239" s="15" t="str">
        <f>IF($A1239="","",SUMIFS(Ventas!$F$6:$F$3005,Ventas!$A$6:$A$3005,$A1239,Ventas!$J$6:$J$3005,"Efectivo"))</f>
        <v/>
      </c>
      <c r="C1239" s="15" t="str">
        <f>IF($A1239="","",SUMIFS(Ventas!$F$6:$F$3005,Ventas!$A$6:$A$3005,$A1239,Ventas!$J$6:$J$3005,"&lt;&gt;Efectivo"))</f>
        <v/>
      </c>
      <c r="D1239" s="15" t="str">
        <f t="shared" si="57"/>
        <v/>
      </c>
      <c r="E1239" s="12"/>
      <c r="F1239" s="15" t="str">
        <f>IF($A1239="","",SUMIFS(Compras!$E$6:$E$1005,Compras!$A$6:$A$1005,$A1239,Compras!$F$6:$F$1005,"Efectivo")+SUMIFS('Gastos Fijos'!$D$6:$D$1005,'Gastos Fijos'!$A$6:$A$1005,$A1239,'Gastos Fijos'!$E$6:$E$1005,"Efectivo"))</f>
        <v/>
      </c>
      <c r="G1239" s="15" t="str">
        <f t="shared" si="58"/>
        <v/>
      </c>
      <c r="H1239" s="12"/>
      <c r="I1239" s="8" t="str">
        <f t="shared" si="59"/>
        <v/>
      </c>
    </row>
    <row r="1240" spans="1:9" x14ac:dyDescent="0.25">
      <c r="A1240" s="16"/>
      <c r="B1240" s="15" t="str">
        <f>IF($A1240="","",SUMIFS(Ventas!$F$6:$F$3005,Ventas!$A$6:$A$3005,$A1240,Ventas!$J$6:$J$3005,"Efectivo"))</f>
        <v/>
      </c>
      <c r="C1240" s="15" t="str">
        <f>IF($A1240="","",SUMIFS(Ventas!$F$6:$F$3005,Ventas!$A$6:$A$3005,$A1240,Ventas!$J$6:$J$3005,"&lt;&gt;Efectivo"))</f>
        <v/>
      </c>
      <c r="D1240" s="15" t="str">
        <f t="shared" si="57"/>
        <v/>
      </c>
      <c r="E1240" s="12"/>
      <c r="F1240" s="15" t="str">
        <f>IF($A1240="","",SUMIFS(Compras!$E$6:$E$1005,Compras!$A$6:$A$1005,$A1240,Compras!$F$6:$F$1005,"Efectivo")+SUMIFS('Gastos Fijos'!$D$6:$D$1005,'Gastos Fijos'!$A$6:$A$1005,$A1240,'Gastos Fijos'!$E$6:$E$1005,"Efectivo"))</f>
        <v/>
      </c>
      <c r="G1240" s="15" t="str">
        <f t="shared" si="58"/>
        <v/>
      </c>
      <c r="H1240" s="12"/>
      <c r="I1240" s="8" t="str">
        <f t="shared" si="59"/>
        <v/>
      </c>
    </row>
    <row r="1241" spans="1:9" x14ac:dyDescent="0.25">
      <c r="A1241" s="16"/>
      <c r="B1241" s="15" t="str">
        <f>IF($A1241="","",SUMIFS(Ventas!$F$6:$F$3005,Ventas!$A$6:$A$3005,$A1241,Ventas!$J$6:$J$3005,"Efectivo"))</f>
        <v/>
      </c>
      <c r="C1241" s="15" t="str">
        <f>IF($A1241="","",SUMIFS(Ventas!$F$6:$F$3005,Ventas!$A$6:$A$3005,$A1241,Ventas!$J$6:$J$3005,"&lt;&gt;Efectivo"))</f>
        <v/>
      </c>
      <c r="D1241" s="15" t="str">
        <f t="shared" si="57"/>
        <v/>
      </c>
      <c r="E1241" s="12"/>
      <c r="F1241" s="15" t="str">
        <f>IF($A1241="","",SUMIFS(Compras!$E$6:$E$1005,Compras!$A$6:$A$1005,$A1241,Compras!$F$6:$F$1005,"Efectivo")+SUMIFS('Gastos Fijos'!$D$6:$D$1005,'Gastos Fijos'!$A$6:$A$1005,$A1241,'Gastos Fijos'!$E$6:$E$1005,"Efectivo"))</f>
        <v/>
      </c>
      <c r="G1241" s="15" t="str">
        <f t="shared" si="58"/>
        <v/>
      </c>
      <c r="H1241" s="12"/>
      <c r="I1241" s="8" t="str">
        <f t="shared" si="59"/>
        <v/>
      </c>
    </row>
    <row r="1242" spans="1:9" x14ac:dyDescent="0.25">
      <c r="A1242" s="16"/>
      <c r="B1242" s="15" t="str">
        <f>IF($A1242="","",SUMIFS(Ventas!$F$6:$F$3005,Ventas!$A$6:$A$3005,$A1242,Ventas!$J$6:$J$3005,"Efectivo"))</f>
        <v/>
      </c>
      <c r="C1242" s="15" t="str">
        <f>IF($A1242="","",SUMIFS(Ventas!$F$6:$F$3005,Ventas!$A$6:$A$3005,$A1242,Ventas!$J$6:$J$3005,"&lt;&gt;Efectivo"))</f>
        <v/>
      </c>
      <c r="D1242" s="15" t="str">
        <f t="shared" si="57"/>
        <v/>
      </c>
      <c r="E1242" s="12"/>
      <c r="F1242" s="15" t="str">
        <f>IF($A1242="","",SUMIFS(Compras!$E$6:$E$1005,Compras!$A$6:$A$1005,$A1242,Compras!$F$6:$F$1005,"Efectivo")+SUMIFS('Gastos Fijos'!$D$6:$D$1005,'Gastos Fijos'!$A$6:$A$1005,$A1242,'Gastos Fijos'!$E$6:$E$1005,"Efectivo"))</f>
        <v/>
      </c>
      <c r="G1242" s="15" t="str">
        <f t="shared" si="58"/>
        <v/>
      </c>
      <c r="H1242" s="12"/>
      <c r="I1242" s="8" t="str">
        <f t="shared" si="59"/>
        <v/>
      </c>
    </row>
    <row r="1243" spans="1:9" x14ac:dyDescent="0.25">
      <c r="A1243" s="16"/>
      <c r="B1243" s="15" t="str">
        <f>IF($A1243="","",SUMIFS(Ventas!$F$6:$F$3005,Ventas!$A$6:$A$3005,$A1243,Ventas!$J$6:$J$3005,"Efectivo"))</f>
        <v/>
      </c>
      <c r="C1243" s="15" t="str">
        <f>IF($A1243="","",SUMIFS(Ventas!$F$6:$F$3005,Ventas!$A$6:$A$3005,$A1243,Ventas!$J$6:$J$3005,"&lt;&gt;Efectivo"))</f>
        <v/>
      </c>
      <c r="D1243" s="15" t="str">
        <f t="shared" si="57"/>
        <v/>
      </c>
      <c r="E1243" s="12"/>
      <c r="F1243" s="15" t="str">
        <f>IF($A1243="","",SUMIFS(Compras!$E$6:$E$1005,Compras!$A$6:$A$1005,$A1243,Compras!$F$6:$F$1005,"Efectivo")+SUMIFS('Gastos Fijos'!$D$6:$D$1005,'Gastos Fijos'!$A$6:$A$1005,$A1243,'Gastos Fijos'!$E$6:$E$1005,"Efectivo"))</f>
        <v/>
      </c>
      <c r="G1243" s="15" t="str">
        <f t="shared" si="58"/>
        <v/>
      </c>
      <c r="H1243" s="12"/>
      <c r="I1243" s="8" t="str">
        <f t="shared" si="59"/>
        <v/>
      </c>
    </row>
    <row r="1244" spans="1:9" x14ac:dyDescent="0.25">
      <c r="A1244" s="16"/>
      <c r="B1244" s="15" t="str">
        <f>IF($A1244="","",SUMIFS(Ventas!$F$6:$F$3005,Ventas!$A$6:$A$3005,$A1244,Ventas!$J$6:$J$3005,"Efectivo"))</f>
        <v/>
      </c>
      <c r="C1244" s="15" t="str">
        <f>IF($A1244="","",SUMIFS(Ventas!$F$6:$F$3005,Ventas!$A$6:$A$3005,$A1244,Ventas!$J$6:$J$3005,"&lt;&gt;Efectivo"))</f>
        <v/>
      </c>
      <c r="D1244" s="15" t="str">
        <f t="shared" si="57"/>
        <v/>
      </c>
      <c r="E1244" s="12"/>
      <c r="F1244" s="15" t="str">
        <f>IF($A1244="","",SUMIFS(Compras!$E$6:$E$1005,Compras!$A$6:$A$1005,$A1244,Compras!$F$6:$F$1005,"Efectivo")+SUMIFS('Gastos Fijos'!$D$6:$D$1005,'Gastos Fijos'!$A$6:$A$1005,$A1244,'Gastos Fijos'!$E$6:$E$1005,"Efectivo"))</f>
        <v/>
      </c>
      <c r="G1244" s="15" t="str">
        <f t="shared" si="58"/>
        <v/>
      </c>
      <c r="H1244" s="12"/>
      <c r="I1244" s="8" t="str">
        <f t="shared" si="59"/>
        <v/>
      </c>
    </row>
    <row r="1245" spans="1:9" x14ac:dyDescent="0.25">
      <c r="A1245" s="16"/>
      <c r="B1245" s="15" t="str">
        <f>IF($A1245="","",SUMIFS(Ventas!$F$6:$F$3005,Ventas!$A$6:$A$3005,$A1245,Ventas!$J$6:$J$3005,"Efectivo"))</f>
        <v/>
      </c>
      <c r="C1245" s="15" t="str">
        <f>IF($A1245="","",SUMIFS(Ventas!$F$6:$F$3005,Ventas!$A$6:$A$3005,$A1245,Ventas!$J$6:$J$3005,"&lt;&gt;Efectivo"))</f>
        <v/>
      </c>
      <c r="D1245" s="15" t="str">
        <f t="shared" si="57"/>
        <v/>
      </c>
      <c r="E1245" s="12"/>
      <c r="F1245" s="15" t="str">
        <f>IF($A1245="","",SUMIFS(Compras!$E$6:$E$1005,Compras!$A$6:$A$1005,$A1245,Compras!$F$6:$F$1005,"Efectivo")+SUMIFS('Gastos Fijos'!$D$6:$D$1005,'Gastos Fijos'!$A$6:$A$1005,$A1245,'Gastos Fijos'!$E$6:$E$1005,"Efectivo"))</f>
        <v/>
      </c>
      <c r="G1245" s="15" t="str">
        <f t="shared" si="58"/>
        <v/>
      </c>
      <c r="H1245" s="12"/>
      <c r="I1245" s="8" t="str">
        <f t="shared" si="59"/>
        <v/>
      </c>
    </row>
    <row r="1246" spans="1:9" x14ac:dyDescent="0.25">
      <c r="A1246" s="16"/>
      <c r="B1246" s="15" t="str">
        <f>IF($A1246="","",SUMIFS(Ventas!$F$6:$F$3005,Ventas!$A$6:$A$3005,$A1246,Ventas!$J$6:$J$3005,"Efectivo"))</f>
        <v/>
      </c>
      <c r="C1246" s="15" t="str">
        <f>IF($A1246="","",SUMIFS(Ventas!$F$6:$F$3005,Ventas!$A$6:$A$3005,$A1246,Ventas!$J$6:$J$3005,"&lt;&gt;Efectivo"))</f>
        <v/>
      </c>
      <c r="D1246" s="15" t="str">
        <f t="shared" si="57"/>
        <v/>
      </c>
      <c r="E1246" s="12"/>
      <c r="F1246" s="15" t="str">
        <f>IF($A1246="","",SUMIFS(Compras!$E$6:$E$1005,Compras!$A$6:$A$1005,$A1246,Compras!$F$6:$F$1005,"Efectivo")+SUMIFS('Gastos Fijos'!$D$6:$D$1005,'Gastos Fijos'!$A$6:$A$1005,$A1246,'Gastos Fijos'!$E$6:$E$1005,"Efectivo"))</f>
        <v/>
      </c>
      <c r="G1246" s="15" t="str">
        <f t="shared" si="58"/>
        <v/>
      </c>
      <c r="H1246" s="12"/>
      <c r="I1246" s="8" t="str">
        <f t="shared" si="59"/>
        <v/>
      </c>
    </row>
    <row r="1247" spans="1:9" x14ac:dyDescent="0.25">
      <c r="A1247" s="16"/>
      <c r="B1247" s="15" t="str">
        <f>IF($A1247="","",SUMIFS(Ventas!$F$6:$F$3005,Ventas!$A$6:$A$3005,$A1247,Ventas!$J$6:$J$3005,"Efectivo"))</f>
        <v/>
      </c>
      <c r="C1247" s="15" t="str">
        <f>IF($A1247="","",SUMIFS(Ventas!$F$6:$F$3005,Ventas!$A$6:$A$3005,$A1247,Ventas!$J$6:$J$3005,"&lt;&gt;Efectivo"))</f>
        <v/>
      </c>
      <c r="D1247" s="15" t="str">
        <f t="shared" si="57"/>
        <v/>
      </c>
      <c r="E1247" s="12"/>
      <c r="F1247" s="15" t="str">
        <f>IF($A1247="","",SUMIFS(Compras!$E$6:$E$1005,Compras!$A$6:$A$1005,$A1247,Compras!$F$6:$F$1005,"Efectivo")+SUMIFS('Gastos Fijos'!$D$6:$D$1005,'Gastos Fijos'!$A$6:$A$1005,$A1247,'Gastos Fijos'!$E$6:$E$1005,"Efectivo"))</f>
        <v/>
      </c>
      <c r="G1247" s="15" t="str">
        <f t="shared" si="58"/>
        <v/>
      </c>
      <c r="H1247" s="12"/>
      <c r="I1247" s="8" t="str">
        <f t="shared" si="59"/>
        <v/>
      </c>
    </row>
    <row r="1248" spans="1:9" x14ac:dyDescent="0.25">
      <c r="A1248" s="16"/>
      <c r="B1248" s="15" t="str">
        <f>IF($A1248="","",SUMIFS(Ventas!$F$6:$F$3005,Ventas!$A$6:$A$3005,$A1248,Ventas!$J$6:$J$3005,"Efectivo"))</f>
        <v/>
      </c>
      <c r="C1248" s="15" t="str">
        <f>IF($A1248="","",SUMIFS(Ventas!$F$6:$F$3005,Ventas!$A$6:$A$3005,$A1248,Ventas!$J$6:$J$3005,"&lt;&gt;Efectivo"))</f>
        <v/>
      </c>
      <c r="D1248" s="15" t="str">
        <f t="shared" si="57"/>
        <v/>
      </c>
      <c r="E1248" s="12"/>
      <c r="F1248" s="15" t="str">
        <f>IF($A1248="","",SUMIFS(Compras!$E$6:$E$1005,Compras!$A$6:$A$1005,$A1248,Compras!$F$6:$F$1005,"Efectivo")+SUMIFS('Gastos Fijos'!$D$6:$D$1005,'Gastos Fijos'!$A$6:$A$1005,$A1248,'Gastos Fijos'!$E$6:$E$1005,"Efectivo"))</f>
        <v/>
      </c>
      <c r="G1248" s="15" t="str">
        <f t="shared" si="58"/>
        <v/>
      </c>
      <c r="H1248" s="12"/>
      <c r="I1248" s="8" t="str">
        <f t="shared" si="59"/>
        <v/>
      </c>
    </row>
    <row r="1249" spans="1:9" x14ac:dyDescent="0.25">
      <c r="A1249" s="16"/>
      <c r="B1249" s="15" t="str">
        <f>IF($A1249="","",SUMIFS(Ventas!$F$6:$F$3005,Ventas!$A$6:$A$3005,$A1249,Ventas!$J$6:$J$3005,"Efectivo"))</f>
        <v/>
      </c>
      <c r="C1249" s="15" t="str">
        <f>IF($A1249="","",SUMIFS(Ventas!$F$6:$F$3005,Ventas!$A$6:$A$3005,$A1249,Ventas!$J$6:$J$3005,"&lt;&gt;Efectivo"))</f>
        <v/>
      </c>
      <c r="D1249" s="15" t="str">
        <f t="shared" si="57"/>
        <v/>
      </c>
      <c r="E1249" s="12"/>
      <c r="F1249" s="15" t="str">
        <f>IF($A1249="","",SUMIFS(Compras!$E$6:$E$1005,Compras!$A$6:$A$1005,$A1249,Compras!$F$6:$F$1005,"Efectivo")+SUMIFS('Gastos Fijos'!$D$6:$D$1005,'Gastos Fijos'!$A$6:$A$1005,$A1249,'Gastos Fijos'!$E$6:$E$1005,"Efectivo"))</f>
        <v/>
      </c>
      <c r="G1249" s="15" t="str">
        <f t="shared" si="58"/>
        <v/>
      </c>
      <c r="H1249" s="12"/>
      <c r="I1249" s="8" t="str">
        <f t="shared" si="59"/>
        <v/>
      </c>
    </row>
    <row r="1250" spans="1:9" x14ac:dyDescent="0.25">
      <c r="A1250" s="16"/>
      <c r="B1250" s="15" t="str">
        <f>IF($A1250="","",SUMIFS(Ventas!$F$6:$F$3005,Ventas!$A$6:$A$3005,$A1250,Ventas!$J$6:$J$3005,"Efectivo"))</f>
        <v/>
      </c>
      <c r="C1250" s="15" t="str">
        <f>IF($A1250="","",SUMIFS(Ventas!$F$6:$F$3005,Ventas!$A$6:$A$3005,$A1250,Ventas!$J$6:$J$3005,"&lt;&gt;Efectivo"))</f>
        <v/>
      </c>
      <c r="D1250" s="15" t="str">
        <f t="shared" si="57"/>
        <v/>
      </c>
      <c r="E1250" s="12"/>
      <c r="F1250" s="15" t="str">
        <f>IF($A1250="","",SUMIFS(Compras!$E$6:$E$1005,Compras!$A$6:$A$1005,$A1250,Compras!$F$6:$F$1005,"Efectivo")+SUMIFS('Gastos Fijos'!$D$6:$D$1005,'Gastos Fijos'!$A$6:$A$1005,$A1250,'Gastos Fijos'!$E$6:$E$1005,"Efectivo"))</f>
        <v/>
      </c>
      <c r="G1250" s="15" t="str">
        <f t="shared" si="58"/>
        <v/>
      </c>
      <c r="H1250" s="12"/>
      <c r="I1250" s="8" t="str">
        <f t="shared" si="59"/>
        <v/>
      </c>
    </row>
    <row r="1251" spans="1:9" x14ac:dyDescent="0.25">
      <c r="A1251" s="16"/>
      <c r="B1251" s="15" t="str">
        <f>IF($A1251="","",SUMIFS(Ventas!$F$6:$F$3005,Ventas!$A$6:$A$3005,$A1251,Ventas!$J$6:$J$3005,"Efectivo"))</f>
        <v/>
      </c>
      <c r="C1251" s="15" t="str">
        <f>IF($A1251="","",SUMIFS(Ventas!$F$6:$F$3005,Ventas!$A$6:$A$3005,$A1251,Ventas!$J$6:$J$3005,"&lt;&gt;Efectivo"))</f>
        <v/>
      </c>
      <c r="D1251" s="15" t="str">
        <f t="shared" si="57"/>
        <v/>
      </c>
      <c r="E1251" s="12"/>
      <c r="F1251" s="15" t="str">
        <f>IF($A1251="","",SUMIFS(Compras!$E$6:$E$1005,Compras!$A$6:$A$1005,$A1251,Compras!$F$6:$F$1005,"Efectivo")+SUMIFS('Gastos Fijos'!$D$6:$D$1005,'Gastos Fijos'!$A$6:$A$1005,$A1251,'Gastos Fijos'!$E$6:$E$1005,"Efectivo"))</f>
        <v/>
      </c>
      <c r="G1251" s="15" t="str">
        <f t="shared" si="58"/>
        <v/>
      </c>
      <c r="H1251" s="12"/>
      <c r="I1251" s="8" t="str">
        <f t="shared" si="59"/>
        <v/>
      </c>
    </row>
    <row r="1252" spans="1:9" x14ac:dyDescent="0.25">
      <c r="A1252" s="16"/>
      <c r="B1252" s="15" t="str">
        <f>IF($A1252="","",SUMIFS(Ventas!$F$6:$F$3005,Ventas!$A$6:$A$3005,$A1252,Ventas!$J$6:$J$3005,"Efectivo"))</f>
        <v/>
      </c>
      <c r="C1252" s="15" t="str">
        <f>IF($A1252="","",SUMIFS(Ventas!$F$6:$F$3005,Ventas!$A$6:$A$3005,$A1252,Ventas!$J$6:$J$3005,"&lt;&gt;Efectivo"))</f>
        <v/>
      </c>
      <c r="D1252" s="15" t="str">
        <f t="shared" si="57"/>
        <v/>
      </c>
      <c r="E1252" s="12"/>
      <c r="F1252" s="15" t="str">
        <f>IF($A1252="","",SUMIFS(Compras!$E$6:$E$1005,Compras!$A$6:$A$1005,$A1252,Compras!$F$6:$F$1005,"Efectivo")+SUMIFS('Gastos Fijos'!$D$6:$D$1005,'Gastos Fijos'!$A$6:$A$1005,$A1252,'Gastos Fijos'!$E$6:$E$1005,"Efectivo"))</f>
        <v/>
      </c>
      <c r="G1252" s="15" t="str">
        <f t="shared" si="58"/>
        <v/>
      </c>
      <c r="H1252" s="12"/>
      <c r="I1252" s="8" t="str">
        <f t="shared" si="59"/>
        <v/>
      </c>
    </row>
    <row r="1253" spans="1:9" x14ac:dyDescent="0.25">
      <c r="A1253" s="16"/>
      <c r="B1253" s="15" t="str">
        <f>IF($A1253="","",SUMIFS(Ventas!$F$6:$F$3005,Ventas!$A$6:$A$3005,$A1253,Ventas!$J$6:$J$3005,"Efectivo"))</f>
        <v/>
      </c>
      <c r="C1253" s="15" t="str">
        <f>IF($A1253="","",SUMIFS(Ventas!$F$6:$F$3005,Ventas!$A$6:$A$3005,$A1253,Ventas!$J$6:$J$3005,"&lt;&gt;Efectivo"))</f>
        <v/>
      </c>
      <c r="D1253" s="15" t="str">
        <f t="shared" si="57"/>
        <v/>
      </c>
      <c r="E1253" s="12"/>
      <c r="F1253" s="15" t="str">
        <f>IF($A1253="","",SUMIFS(Compras!$E$6:$E$1005,Compras!$A$6:$A$1005,$A1253,Compras!$F$6:$F$1005,"Efectivo")+SUMIFS('Gastos Fijos'!$D$6:$D$1005,'Gastos Fijos'!$A$6:$A$1005,$A1253,'Gastos Fijos'!$E$6:$E$1005,"Efectivo"))</f>
        <v/>
      </c>
      <c r="G1253" s="15" t="str">
        <f t="shared" si="58"/>
        <v/>
      </c>
      <c r="H1253" s="12"/>
      <c r="I1253" s="8" t="str">
        <f t="shared" si="59"/>
        <v/>
      </c>
    </row>
    <row r="1254" spans="1:9" x14ac:dyDescent="0.25">
      <c r="A1254" s="16"/>
      <c r="B1254" s="15" t="str">
        <f>IF($A1254="","",SUMIFS(Ventas!$F$6:$F$3005,Ventas!$A$6:$A$3005,$A1254,Ventas!$J$6:$J$3005,"Efectivo"))</f>
        <v/>
      </c>
      <c r="C1254" s="15" t="str">
        <f>IF($A1254="","",SUMIFS(Ventas!$F$6:$F$3005,Ventas!$A$6:$A$3005,$A1254,Ventas!$J$6:$J$3005,"&lt;&gt;Efectivo"))</f>
        <v/>
      </c>
      <c r="D1254" s="15" t="str">
        <f t="shared" si="57"/>
        <v/>
      </c>
      <c r="E1254" s="12"/>
      <c r="F1254" s="15" t="str">
        <f>IF($A1254="","",SUMIFS(Compras!$E$6:$E$1005,Compras!$A$6:$A$1005,$A1254,Compras!$F$6:$F$1005,"Efectivo")+SUMIFS('Gastos Fijos'!$D$6:$D$1005,'Gastos Fijos'!$A$6:$A$1005,$A1254,'Gastos Fijos'!$E$6:$E$1005,"Efectivo"))</f>
        <v/>
      </c>
      <c r="G1254" s="15" t="str">
        <f t="shared" si="58"/>
        <v/>
      </c>
      <c r="H1254" s="12"/>
      <c r="I1254" s="8" t="str">
        <f t="shared" si="59"/>
        <v/>
      </c>
    </row>
    <row r="1255" spans="1:9" x14ac:dyDescent="0.25">
      <c r="A1255" s="16"/>
      <c r="B1255" s="15" t="str">
        <f>IF($A1255="","",SUMIFS(Ventas!$F$6:$F$3005,Ventas!$A$6:$A$3005,$A1255,Ventas!$J$6:$J$3005,"Efectivo"))</f>
        <v/>
      </c>
      <c r="C1255" s="15" t="str">
        <f>IF($A1255="","",SUMIFS(Ventas!$F$6:$F$3005,Ventas!$A$6:$A$3005,$A1255,Ventas!$J$6:$J$3005,"&lt;&gt;Efectivo"))</f>
        <v/>
      </c>
      <c r="D1255" s="15" t="str">
        <f t="shared" si="57"/>
        <v/>
      </c>
      <c r="E1255" s="12"/>
      <c r="F1255" s="15" t="str">
        <f>IF($A1255="","",SUMIFS(Compras!$E$6:$E$1005,Compras!$A$6:$A$1005,$A1255,Compras!$F$6:$F$1005,"Efectivo")+SUMIFS('Gastos Fijos'!$D$6:$D$1005,'Gastos Fijos'!$A$6:$A$1005,$A1255,'Gastos Fijos'!$E$6:$E$1005,"Efectivo"))</f>
        <v/>
      </c>
      <c r="G1255" s="15" t="str">
        <f t="shared" si="58"/>
        <v/>
      </c>
      <c r="H1255" s="12"/>
      <c r="I1255" s="8" t="str">
        <f t="shared" si="59"/>
        <v/>
      </c>
    </row>
    <row r="1256" spans="1:9" x14ac:dyDescent="0.25">
      <c r="A1256" s="16"/>
      <c r="B1256" s="15" t="str">
        <f>IF($A1256="","",SUMIFS(Ventas!$F$6:$F$3005,Ventas!$A$6:$A$3005,$A1256,Ventas!$J$6:$J$3005,"Efectivo"))</f>
        <v/>
      </c>
      <c r="C1256" s="15" t="str">
        <f>IF($A1256="","",SUMIFS(Ventas!$F$6:$F$3005,Ventas!$A$6:$A$3005,$A1256,Ventas!$J$6:$J$3005,"&lt;&gt;Efectivo"))</f>
        <v/>
      </c>
      <c r="D1256" s="15" t="str">
        <f t="shared" si="57"/>
        <v/>
      </c>
      <c r="E1256" s="12"/>
      <c r="F1256" s="15" t="str">
        <f>IF($A1256="","",SUMIFS(Compras!$E$6:$E$1005,Compras!$A$6:$A$1005,$A1256,Compras!$F$6:$F$1005,"Efectivo")+SUMIFS('Gastos Fijos'!$D$6:$D$1005,'Gastos Fijos'!$A$6:$A$1005,$A1256,'Gastos Fijos'!$E$6:$E$1005,"Efectivo"))</f>
        <v/>
      </c>
      <c r="G1256" s="15" t="str">
        <f t="shared" si="58"/>
        <v/>
      </c>
      <c r="H1256" s="12"/>
      <c r="I1256" s="8" t="str">
        <f t="shared" si="59"/>
        <v/>
      </c>
    </row>
    <row r="1257" spans="1:9" x14ac:dyDescent="0.25">
      <c r="A1257" s="16"/>
      <c r="B1257" s="15" t="str">
        <f>IF($A1257="","",SUMIFS(Ventas!$F$6:$F$3005,Ventas!$A$6:$A$3005,$A1257,Ventas!$J$6:$J$3005,"Efectivo"))</f>
        <v/>
      </c>
      <c r="C1257" s="15" t="str">
        <f>IF($A1257="","",SUMIFS(Ventas!$F$6:$F$3005,Ventas!$A$6:$A$3005,$A1257,Ventas!$J$6:$J$3005,"&lt;&gt;Efectivo"))</f>
        <v/>
      </c>
      <c r="D1257" s="15" t="str">
        <f t="shared" si="57"/>
        <v/>
      </c>
      <c r="E1257" s="12"/>
      <c r="F1257" s="15" t="str">
        <f>IF($A1257="","",SUMIFS(Compras!$E$6:$E$1005,Compras!$A$6:$A$1005,$A1257,Compras!$F$6:$F$1005,"Efectivo")+SUMIFS('Gastos Fijos'!$D$6:$D$1005,'Gastos Fijos'!$A$6:$A$1005,$A1257,'Gastos Fijos'!$E$6:$E$1005,"Efectivo"))</f>
        <v/>
      </c>
      <c r="G1257" s="15" t="str">
        <f t="shared" si="58"/>
        <v/>
      </c>
      <c r="H1257" s="12"/>
      <c r="I1257" s="8" t="str">
        <f t="shared" si="59"/>
        <v/>
      </c>
    </row>
    <row r="1258" spans="1:9" x14ac:dyDescent="0.25">
      <c r="A1258" s="16"/>
      <c r="B1258" s="15" t="str">
        <f>IF($A1258="","",SUMIFS(Ventas!$F$6:$F$3005,Ventas!$A$6:$A$3005,$A1258,Ventas!$J$6:$J$3005,"Efectivo"))</f>
        <v/>
      </c>
      <c r="C1258" s="15" t="str">
        <f>IF($A1258="","",SUMIFS(Ventas!$F$6:$F$3005,Ventas!$A$6:$A$3005,$A1258,Ventas!$J$6:$J$3005,"&lt;&gt;Efectivo"))</f>
        <v/>
      </c>
      <c r="D1258" s="15" t="str">
        <f t="shared" si="57"/>
        <v/>
      </c>
      <c r="E1258" s="12"/>
      <c r="F1258" s="15" t="str">
        <f>IF($A1258="","",SUMIFS(Compras!$E$6:$E$1005,Compras!$A$6:$A$1005,$A1258,Compras!$F$6:$F$1005,"Efectivo")+SUMIFS('Gastos Fijos'!$D$6:$D$1005,'Gastos Fijos'!$A$6:$A$1005,$A1258,'Gastos Fijos'!$E$6:$E$1005,"Efectivo"))</f>
        <v/>
      </c>
      <c r="G1258" s="15" t="str">
        <f t="shared" si="58"/>
        <v/>
      </c>
      <c r="H1258" s="12"/>
      <c r="I1258" s="8" t="str">
        <f t="shared" si="59"/>
        <v/>
      </c>
    </row>
    <row r="1259" spans="1:9" x14ac:dyDescent="0.25">
      <c r="A1259" s="16"/>
      <c r="B1259" s="15" t="str">
        <f>IF($A1259="","",SUMIFS(Ventas!$F$6:$F$3005,Ventas!$A$6:$A$3005,$A1259,Ventas!$J$6:$J$3005,"Efectivo"))</f>
        <v/>
      </c>
      <c r="C1259" s="15" t="str">
        <f>IF($A1259="","",SUMIFS(Ventas!$F$6:$F$3005,Ventas!$A$6:$A$3005,$A1259,Ventas!$J$6:$J$3005,"&lt;&gt;Efectivo"))</f>
        <v/>
      </c>
      <c r="D1259" s="15" t="str">
        <f t="shared" si="57"/>
        <v/>
      </c>
      <c r="E1259" s="12"/>
      <c r="F1259" s="15" t="str">
        <f>IF($A1259="","",SUMIFS(Compras!$E$6:$E$1005,Compras!$A$6:$A$1005,$A1259,Compras!$F$6:$F$1005,"Efectivo")+SUMIFS('Gastos Fijos'!$D$6:$D$1005,'Gastos Fijos'!$A$6:$A$1005,$A1259,'Gastos Fijos'!$E$6:$E$1005,"Efectivo"))</f>
        <v/>
      </c>
      <c r="G1259" s="15" t="str">
        <f t="shared" si="58"/>
        <v/>
      </c>
      <c r="H1259" s="12"/>
      <c r="I1259" s="8" t="str">
        <f t="shared" si="59"/>
        <v/>
      </c>
    </row>
    <row r="1260" spans="1:9" x14ac:dyDescent="0.25">
      <c r="A1260" s="16"/>
      <c r="B1260" s="15" t="str">
        <f>IF($A1260="","",SUMIFS(Ventas!$F$6:$F$3005,Ventas!$A$6:$A$3005,$A1260,Ventas!$J$6:$J$3005,"Efectivo"))</f>
        <v/>
      </c>
      <c r="C1260" s="15" t="str">
        <f>IF($A1260="","",SUMIFS(Ventas!$F$6:$F$3005,Ventas!$A$6:$A$3005,$A1260,Ventas!$J$6:$J$3005,"&lt;&gt;Efectivo"))</f>
        <v/>
      </c>
      <c r="D1260" s="15" t="str">
        <f t="shared" si="57"/>
        <v/>
      </c>
      <c r="E1260" s="12"/>
      <c r="F1260" s="15" t="str">
        <f>IF($A1260="","",SUMIFS(Compras!$E$6:$E$1005,Compras!$A$6:$A$1005,$A1260,Compras!$F$6:$F$1005,"Efectivo")+SUMIFS('Gastos Fijos'!$D$6:$D$1005,'Gastos Fijos'!$A$6:$A$1005,$A1260,'Gastos Fijos'!$E$6:$E$1005,"Efectivo"))</f>
        <v/>
      </c>
      <c r="G1260" s="15" t="str">
        <f t="shared" si="58"/>
        <v/>
      </c>
      <c r="H1260" s="12"/>
      <c r="I1260" s="8" t="str">
        <f t="shared" si="59"/>
        <v/>
      </c>
    </row>
    <row r="1261" spans="1:9" x14ac:dyDescent="0.25">
      <c r="A1261" s="16"/>
      <c r="B1261" s="15" t="str">
        <f>IF($A1261="","",SUMIFS(Ventas!$F$6:$F$3005,Ventas!$A$6:$A$3005,$A1261,Ventas!$J$6:$J$3005,"Efectivo"))</f>
        <v/>
      </c>
      <c r="C1261" s="15" t="str">
        <f>IF($A1261="","",SUMIFS(Ventas!$F$6:$F$3005,Ventas!$A$6:$A$3005,$A1261,Ventas!$J$6:$J$3005,"&lt;&gt;Efectivo"))</f>
        <v/>
      </c>
      <c r="D1261" s="15" t="str">
        <f t="shared" si="57"/>
        <v/>
      </c>
      <c r="E1261" s="12"/>
      <c r="F1261" s="15" t="str">
        <f>IF($A1261="","",SUMIFS(Compras!$E$6:$E$1005,Compras!$A$6:$A$1005,$A1261,Compras!$F$6:$F$1005,"Efectivo")+SUMIFS('Gastos Fijos'!$D$6:$D$1005,'Gastos Fijos'!$A$6:$A$1005,$A1261,'Gastos Fijos'!$E$6:$E$1005,"Efectivo"))</f>
        <v/>
      </c>
      <c r="G1261" s="15" t="str">
        <f t="shared" si="58"/>
        <v/>
      </c>
      <c r="H1261" s="12"/>
      <c r="I1261" s="8" t="str">
        <f t="shared" si="59"/>
        <v/>
      </c>
    </row>
    <row r="1262" spans="1:9" x14ac:dyDescent="0.25">
      <c r="A1262" s="16"/>
      <c r="B1262" s="15" t="str">
        <f>IF($A1262="","",SUMIFS(Ventas!$F$6:$F$3005,Ventas!$A$6:$A$3005,$A1262,Ventas!$J$6:$J$3005,"Efectivo"))</f>
        <v/>
      </c>
      <c r="C1262" s="15" t="str">
        <f>IF($A1262="","",SUMIFS(Ventas!$F$6:$F$3005,Ventas!$A$6:$A$3005,$A1262,Ventas!$J$6:$J$3005,"&lt;&gt;Efectivo"))</f>
        <v/>
      </c>
      <c r="D1262" s="15" t="str">
        <f t="shared" si="57"/>
        <v/>
      </c>
      <c r="E1262" s="12"/>
      <c r="F1262" s="15" t="str">
        <f>IF($A1262="","",SUMIFS(Compras!$E$6:$E$1005,Compras!$A$6:$A$1005,$A1262,Compras!$F$6:$F$1005,"Efectivo")+SUMIFS('Gastos Fijos'!$D$6:$D$1005,'Gastos Fijos'!$A$6:$A$1005,$A1262,'Gastos Fijos'!$E$6:$E$1005,"Efectivo"))</f>
        <v/>
      </c>
      <c r="G1262" s="15" t="str">
        <f t="shared" si="58"/>
        <v/>
      </c>
      <c r="H1262" s="12"/>
      <c r="I1262" s="8" t="str">
        <f t="shared" si="59"/>
        <v/>
      </c>
    </row>
    <row r="1263" spans="1:9" x14ac:dyDescent="0.25">
      <c r="A1263" s="16"/>
      <c r="B1263" s="15" t="str">
        <f>IF($A1263="","",SUMIFS(Ventas!$F$6:$F$3005,Ventas!$A$6:$A$3005,$A1263,Ventas!$J$6:$J$3005,"Efectivo"))</f>
        <v/>
      </c>
      <c r="C1263" s="15" t="str">
        <f>IF($A1263="","",SUMIFS(Ventas!$F$6:$F$3005,Ventas!$A$6:$A$3005,$A1263,Ventas!$J$6:$J$3005,"&lt;&gt;Efectivo"))</f>
        <v/>
      </c>
      <c r="D1263" s="15" t="str">
        <f t="shared" si="57"/>
        <v/>
      </c>
      <c r="E1263" s="12"/>
      <c r="F1263" s="15" t="str">
        <f>IF($A1263="","",SUMIFS(Compras!$E$6:$E$1005,Compras!$A$6:$A$1005,$A1263,Compras!$F$6:$F$1005,"Efectivo")+SUMIFS('Gastos Fijos'!$D$6:$D$1005,'Gastos Fijos'!$A$6:$A$1005,$A1263,'Gastos Fijos'!$E$6:$E$1005,"Efectivo"))</f>
        <v/>
      </c>
      <c r="G1263" s="15" t="str">
        <f t="shared" si="58"/>
        <v/>
      </c>
      <c r="H1263" s="12"/>
      <c r="I1263" s="8" t="str">
        <f t="shared" si="59"/>
        <v/>
      </c>
    </row>
    <row r="1264" spans="1:9" x14ac:dyDescent="0.25">
      <c r="A1264" s="16"/>
      <c r="B1264" s="15" t="str">
        <f>IF($A1264="","",SUMIFS(Ventas!$F$6:$F$3005,Ventas!$A$6:$A$3005,$A1264,Ventas!$J$6:$J$3005,"Efectivo"))</f>
        <v/>
      </c>
      <c r="C1264" s="15" t="str">
        <f>IF($A1264="","",SUMIFS(Ventas!$F$6:$F$3005,Ventas!$A$6:$A$3005,$A1264,Ventas!$J$6:$J$3005,"&lt;&gt;Efectivo"))</f>
        <v/>
      </c>
      <c r="D1264" s="15" t="str">
        <f t="shared" si="57"/>
        <v/>
      </c>
      <c r="E1264" s="12"/>
      <c r="F1264" s="15" t="str">
        <f>IF($A1264="","",SUMIFS(Compras!$E$6:$E$1005,Compras!$A$6:$A$1005,$A1264,Compras!$F$6:$F$1005,"Efectivo")+SUMIFS('Gastos Fijos'!$D$6:$D$1005,'Gastos Fijos'!$A$6:$A$1005,$A1264,'Gastos Fijos'!$E$6:$E$1005,"Efectivo"))</f>
        <v/>
      </c>
      <c r="G1264" s="15" t="str">
        <f t="shared" si="58"/>
        <v/>
      </c>
      <c r="H1264" s="12"/>
      <c r="I1264" s="8" t="str">
        <f t="shared" si="59"/>
        <v/>
      </c>
    </row>
    <row r="1265" spans="1:9" x14ac:dyDescent="0.25">
      <c r="A1265" s="16"/>
      <c r="B1265" s="15" t="str">
        <f>IF($A1265="","",SUMIFS(Ventas!$F$6:$F$3005,Ventas!$A$6:$A$3005,$A1265,Ventas!$J$6:$J$3005,"Efectivo"))</f>
        <v/>
      </c>
      <c r="C1265" s="15" t="str">
        <f>IF($A1265="","",SUMIFS(Ventas!$F$6:$F$3005,Ventas!$A$6:$A$3005,$A1265,Ventas!$J$6:$J$3005,"&lt;&gt;Efectivo"))</f>
        <v/>
      </c>
      <c r="D1265" s="15" t="str">
        <f t="shared" si="57"/>
        <v/>
      </c>
      <c r="E1265" s="12"/>
      <c r="F1265" s="15" t="str">
        <f>IF($A1265="","",SUMIFS(Compras!$E$6:$E$1005,Compras!$A$6:$A$1005,$A1265,Compras!$F$6:$F$1005,"Efectivo")+SUMIFS('Gastos Fijos'!$D$6:$D$1005,'Gastos Fijos'!$A$6:$A$1005,$A1265,'Gastos Fijos'!$E$6:$E$1005,"Efectivo"))</f>
        <v/>
      </c>
      <c r="G1265" s="15" t="str">
        <f t="shared" si="58"/>
        <v/>
      </c>
      <c r="H1265" s="12"/>
      <c r="I1265" s="8" t="str">
        <f t="shared" si="59"/>
        <v/>
      </c>
    </row>
    <row r="1266" spans="1:9" x14ac:dyDescent="0.25">
      <c r="A1266" s="16"/>
      <c r="B1266" s="15" t="str">
        <f>IF($A1266="","",SUMIFS(Ventas!$F$6:$F$3005,Ventas!$A$6:$A$3005,$A1266,Ventas!$J$6:$J$3005,"Efectivo"))</f>
        <v/>
      </c>
      <c r="C1266" s="15" t="str">
        <f>IF($A1266="","",SUMIFS(Ventas!$F$6:$F$3005,Ventas!$A$6:$A$3005,$A1266,Ventas!$J$6:$J$3005,"&lt;&gt;Efectivo"))</f>
        <v/>
      </c>
      <c r="D1266" s="15" t="str">
        <f t="shared" si="57"/>
        <v/>
      </c>
      <c r="E1266" s="12"/>
      <c r="F1266" s="15" t="str">
        <f>IF($A1266="","",SUMIFS(Compras!$E$6:$E$1005,Compras!$A$6:$A$1005,$A1266,Compras!$F$6:$F$1005,"Efectivo")+SUMIFS('Gastos Fijos'!$D$6:$D$1005,'Gastos Fijos'!$A$6:$A$1005,$A1266,'Gastos Fijos'!$E$6:$E$1005,"Efectivo"))</f>
        <v/>
      </c>
      <c r="G1266" s="15" t="str">
        <f t="shared" si="58"/>
        <v/>
      </c>
      <c r="H1266" s="12"/>
      <c r="I1266" s="8" t="str">
        <f t="shared" si="59"/>
        <v/>
      </c>
    </row>
    <row r="1267" spans="1:9" x14ac:dyDescent="0.25">
      <c r="A1267" s="16"/>
      <c r="B1267" s="15" t="str">
        <f>IF($A1267="","",SUMIFS(Ventas!$F$6:$F$3005,Ventas!$A$6:$A$3005,$A1267,Ventas!$J$6:$J$3005,"Efectivo"))</f>
        <v/>
      </c>
      <c r="C1267" s="15" t="str">
        <f>IF($A1267="","",SUMIFS(Ventas!$F$6:$F$3005,Ventas!$A$6:$A$3005,$A1267,Ventas!$J$6:$J$3005,"&lt;&gt;Efectivo"))</f>
        <v/>
      </c>
      <c r="D1267" s="15" t="str">
        <f t="shared" si="57"/>
        <v/>
      </c>
      <c r="E1267" s="12"/>
      <c r="F1267" s="15" t="str">
        <f>IF($A1267="","",SUMIFS(Compras!$E$6:$E$1005,Compras!$A$6:$A$1005,$A1267,Compras!$F$6:$F$1005,"Efectivo")+SUMIFS('Gastos Fijos'!$D$6:$D$1005,'Gastos Fijos'!$A$6:$A$1005,$A1267,'Gastos Fijos'!$E$6:$E$1005,"Efectivo"))</f>
        <v/>
      </c>
      <c r="G1267" s="15" t="str">
        <f t="shared" si="58"/>
        <v/>
      </c>
      <c r="H1267" s="12"/>
      <c r="I1267" s="8" t="str">
        <f t="shared" si="59"/>
        <v/>
      </c>
    </row>
    <row r="1268" spans="1:9" x14ac:dyDescent="0.25">
      <c r="A1268" s="16"/>
      <c r="B1268" s="15" t="str">
        <f>IF($A1268="","",SUMIFS(Ventas!$F$6:$F$3005,Ventas!$A$6:$A$3005,$A1268,Ventas!$J$6:$J$3005,"Efectivo"))</f>
        <v/>
      </c>
      <c r="C1268" s="15" t="str">
        <f>IF($A1268="","",SUMIFS(Ventas!$F$6:$F$3005,Ventas!$A$6:$A$3005,$A1268,Ventas!$J$6:$J$3005,"&lt;&gt;Efectivo"))</f>
        <v/>
      </c>
      <c r="D1268" s="15" t="str">
        <f t="shared" si="57"/>
        <v/>
      </c>
      <c r="E1268" s="12"/>
      <c r="F1268" s="15" t="str">
        <f>IF($A1268="","",SUMIFS(Compras!$E$6:$E$1005,Compras!$A$6:$A$1005,$A1268,Compras!$F$6:$F$1005,"Efectivo")+SUMIFS('Gastos Fijos'!$D$6:$D$1005,'Gastos Fijos'!$A$6:$A$1005,$A1268,'Gastos Fijos'!$E$6:$E$1005,"Efectivo"))</f>
        <v/>
      </c>
      <c r="G1268" s="15" t="str">
        <f t="shared" si="58"/>
        <v/>
      </c>
      <c r="H1268" s="12"/>
      <c r="I1268" s="8" t="str">
        <f t="shared" si="59"/>
        <v/>
      </c>
    </row>
    <row r="1269" spans="1:9" x14ac:dyDescent="0.25">
      <c r="A1269" s="16"/>
      <c r="B1269" s="15" t="str">
        <f>IF($A1269="","",SUMIFS(Ventas!$F$6:$F$3005,Ventas!$A$6:$A$3005,$A1269,Ventas!$J$6:$J$3005,"Efectivo"))</f>
        <v/>
      </c>
      <c r="C1269" s="15" t="str">
        <f>IF($A1269="","",SUMIFS(Ventas!$F$6:$F$3005,Ventas!$A$6:$A$3005,$A1269,Ventas!$J$6:$J$3005,"&lt;&gt;Efectivo"))</f>
        <v/>
      </c>
      <c r="D1269" s="15" t="str">
        <f t="shared" si="57"/>
        <v/>
      </c>
      <c r="E1269" s="12"/>
      <c r="F1269" s="15" t="str">
        <f>IF($A1269="","",SUMIFS(Compras!$E$6:$E$1005,Compras!$A$6:$A$1005,$A1269,Compras!$F$6:$F$1005,"Efectivo")+SUMIFS('Gastos Fijos'!$D$6:$D$1005,'Gastos Fijos'!$A$6:$A$1005,$A1269,'Gastos Fijos'!$E$6:$E$1005,"Efectivo"))</f>
        <v/>
      </c>
      <c r="G1269" s="15" t="str">
        <f t="shared" si="58"/>
        <v/>
      </c>
      <c r="H1269" s="12"/>
      <c r="I1269" s="8" t="str">
        <f t="shared" si="59"/>
        <v/>
      </c>
    </row>
    <row r="1270" spans="1:9" x14ac:dyDescent="0.25">
      <c r="A1270" s="16"/>
      <c r="B1270" s="15" t="str">
        <f>IF($A1270="","",SUMIFS(Ventas!$F$6:$F$3005,Ventas!$A$6:$A$3005,$A1270,Ventas!$J$6:$J$3005,"Efectivo"))</f>
        <v/>
      </c>
      <c r="C1270" s="15" t="str">
        <f>IF($A1270="","",SUMIFS(Ventas!$F$6:$F$3005,Ventas!$A$6:$A$3005,$A1270,Ventas!$J$6:$J$3005,"&lt;&gt;Efectivo"))</f>
        <v/>
      </c>
      <c r="D1270" s="15" t="str">
        <f t="shared" si="57"/>
        <v/>
      </c>
      <c r="E1270" s="12"/>
      <c r="F1270" s="15" t="str">
        <f>IF($A1270="","",SUMIFS(Compras!$E$6:$E$1005,Compras!$A$6:$A$1005,$A1270,Compras!$F$6:$F$1005,"Efectivo")+SUMIFS('Gastos Fijos'!$D$6:$D$1005,'Gastos Fijos'!$A$6:$A$1005,$A1270,'Gastos Fijos'!$E$6:$E$1005,"Efectivo"))</f>
        <v/>
      </c>
      <c r="G1270" s="15" t="str">
        <f t="shared" si="58"/>
        <v/>
      </c>
      <c r="H1270" s="12"/>
      <c r="I1270" s="8" t="str">
        <f t="shared" si="59"/>
        <v/>
      </c>
    </row>
    <row r="1271" spans="1:9" x14ac:dyDescent="0.25">
      <c r="A1271" s="16"/>
      <c r="B1271" s="15" t="str">
        <f>IF($A1271="","",SUMIFS(Ventas!$F$6:$F$3005,Ventas!$A$6:$A$3005,$A1271,Ventas!$J$6:$J$3005,"Efectivo"))</f>
        <v/>
      </c>
      <c r="C1271" s="15" t="str">
        <f>IF($A1271="","",SUMIFS(Ventas!$F$6:$F$3005,Ventas!$A$6:$A$3005,$A1271,Ventas!$J$6:$J$3005,"&lt;&gt;Efectivo"))</f>
        <v/>
      </c>
      <c r="D1271" s="15" t="str">
        <f t="shared" si="57"/>
        <v/>
      </c>
      <c r="E1271" s="12"/>
      <c r="F1271" s="15" t="str">
        <f>IF($A1271="","",SUMIFS(Compras!$E$6:$E$1005,Compras!$A$6:$A$1005,$A1271,Compras!$F$6:$F$1005,"Efectivo")+SUMIFS('Gastos Fijos'!$D$6:$D$1005,'Gastos Fijos'!$A$6:$A$1005,$A1271,'Gastos Fijos'!$E$6:$E$1005,"Efectivo"))</f>
        <v/>
      </c>
      <c r="G1271" s="15" t="str">
        <f t="shared" si="58"/>
        <v/>
      </c>
      <c r="H1271" s="12"/>
      <c r="I1271" s="8" t="str">
        <f t="shared" si="59"/>
        <v/>
      </c>
    </row>
    <row r="1272" spans="1:9" x14ac:dyDescent="0.25">
      <c r="A1272" s="16"/>
      <c r="B1272" s="15" t="str">
        <f>IF($A1272="","",SUMIFS(Ventas!$F$6:$F$3005,Ventas!$A$6:$A$3005,$A1272,Ventas!$J$6:$J$3005,"Efectivo"))</f>
        <v/>
      </c>
      <c r="C1272" s="15" t="str">
        <f>IF($A1272="","",SUMIFS(Ventas!$F$6:$F$3005,Ventas!$A$6:$A$3005,$A1272,Ventas!$J$6:$J$3005,"&lt;&gt;Efectivo"))</f>
        <v/>
      </c>
      <c r="D1272" s="15" t="str">
        <f t="shared" si="57"/>
        <v/>
      </c>
      <c r="E1272" s="12"/>
      <c r="F1272" s="15" t="str">
        <f>IF($A1272="","",SUMIFS(Compras!$E$6:$E$1005,Compras!$A$6:$A$1005,$A1272,Compras!$F$6:$F$1005,"Efectivo")+SUMIFS('Gastos Fijos'!$D$6:$D$1005,'Gastos Fijos'!$A$6:$A$1005,$A1272,'Gastos Fijos'!$E$6:$E$1005,"Efectivo"))</f>
        <v/>
      </c>
      <c r="G1272" s="15" t="str">
        <f t="shared" si="58"/>
        <v/>
      </c>
      <c r="H1272" s="12"/>
      <c r="I1272" s="8" t="str">
        <f t="shared" si="59"/>
        <v/>
      </c>
    </row>
    <row r="1273" spans="1:9" x14ac:dyDescent="0.25">
      <c r="A1273" s="16"/>
      <c r="B1273" s="15" t="str">
        <f>IF($A1273="","",SUMIFS(Ventas!$F$6:$F$3005,Ventas!$A$6:$A$3005,$A1273,Ventas!$J$6:$J$3005,"Efectivo"))</f>
        <v/>
      </c>
      <c r="C1273" s="15" t="str">
        <f>IF($A1273="","",SUMIFS(Ventas!$F$6:$F$3005,Ventas!$A$6:$A$3005,$A1273,Ventas!$J$6:$J$3005,"&lt;&gt;Efectivo"))</f>
        <v/>
      </c>
      <c r="D1273" s="15" t="str">
        <f t="shared" si="57"/>
        <v/>
      </c>
      <c r="E1273" s="12"/>
      <c r="F1273" s="15" t="str">
        <f>IF($A1273="","",SUMIFS(Compras!$E$6:$E$1005,Compras!$A$6:$A$1005,$A1273,Compras!$F$6:$F$1005,"Efectivo")+SUMIFS('Gastos Fijos'!$D$6:$D$1005,'Gastos Fijos'!$A$6:$A$1005,$A1273,'Gastos Fijos'!$E$6:$E$1005,"Efectivo"))</f>
        <v/>
      </c>
      <c r="G1273" s="15" t="str">
        <f t="shared" si="58"/>
        <v/>
      </c>
      <c r="H1273" s="12"/>
      <c r="I1273" s="8" t="str">
        <f t="shared" si="59"/>
        <v/>
      </c>
    </row>
    <row r="1274" spans="1:9" x14ac:dyDescent="0.25">
      <c r="A1274" s="16"/>
      <c r="B1274" s="15" t="str">
        <f>IF($A1274="","",SUMIFS(Ventas!$F$6:$F$3005,Ventas!$A$6:$A$3005,$A1274,Ventas!$J$6:$J$3005,"Efectivo"))</f>
        <v/>
      </c>
      <c r="C1274" s="15" t="str">
        <f>IF($A1274="","",SUMIFS(Ventas!$F$6:$F$3005,Ventas!$A$6:$A$3005,$A1274,Ventas!$J$6:$J$3005,"&lt;&gt;Efectivo"))</f>
        <v/>
      </c>
      <c r="D1274" s="15" t="str">
        <f t="shared" si="57"/>
        <v/>
      </c>
      <c r="E1274" s="12"/>
      <c r="F1274" s="15" t="str">
        <f>IF($A1274="","",SUMIFS(Compras!$E$6:$E$1005,Compras!$A$6:$A$1005,$A1274,Compras!$F$6:$F$1005,"Efectivo")+SUMIFS('Gastos Fijos'!$D$6:$D$1005,'Gastos Fijos'!$A$6:$A$1005,$A1274,'Gastos Fijos'!$E$6:$E$1005,"Efectivo"))</f>
        <v/>
      </c>
      <c r="G1274" s="15" t="str">
        <f t="shared" si="58"/>
        <v/>
      </c>
      <c r="H1274" s="12"/>
      <c r="I1274" s="8" t="str">
        <f t="shared" si="59"/>
        <v/>
      </c>
    </row>
    <row r="1275" spans="1:9" x14ac:dyDescent="0.25">
      <c r="A1275" s="16"/>
      <c r="B1275" s="15" t="str">
        <f>IF($A1275="","",SUMIFS(Ventas!$F$6:$F$3005,Ventas!$A$6:$A$3005,$A1275,Ventas!$J$6:$J$3005,"Efectivo"))</f>
        <v/>
      </c>
      <c r="C1275" s="15" t="str">
        <f>IF($A1275="","",SUMIFS(Ventas!$F$6:$F$3005,Ventas!$A$6:$A$3005,$A1275,Ventas!$J$6:$J$3005,"&lt;&gt;Efectivo"))</f>
        <v/>
      </c>
      <c r="D1275" s="15" t="str">
        <f t="shared" si="57"/>
        <v/>
      </c>
      <c r="E1275" s="12"/>
      <c r="F1275" s="15" t="str">
        <f>IF($A1275="","",SUMIFS(Compras!$E$6:$E$1005,Compras!$A$6:$A$1005,$A1275,Compras!$F$6:$F$1005,"Efectivo")+SUMIFS('Gastos Fijos'!$D$6:$D$1005,'Gastos Fijos'!$A$6:$A$1005,$A1275,'Gastos Fijos'!$E$6:$E$1005,"Efectivo"))</f>
        <v/>
      </c>
      <c r="G1275" s="15" t="str">
        <f t="shared" si="58"/>
        <v/>
      </c>
      <c r="H1275" s="12"/>
      <c r="I1275" s="8" t="str">
        <f t="shared" si="59"/>
        <v/>
      </c>
    </row>
    <row r="1276" spans="1:9" x14ac:dyDescent="0.25">
      <c r="A1276" s="16"/>
      <c r="B1276" s="15" t="str">
        <f>IF($A1276="","",SUMIFS(Ventas!$F$6:$F$3005,Ventas!$A$6:$A$3005,$A1276,Ventas!$J$6:$J$3005,"Efectivo"))</f>
        <v/>
      </c>
      <c r="C1276" s="15" t="str">
        <f>IF($A1276="","",SUMIFS(Ventas!$F$6:$F$3005,Ventas!$A$6:$A$3005,$A1276,Ventas!$J$6:$J$3005,"&lt;&gt;Efectivo"))</f>
        <v/>
      </c>
      <c r="D1276" s="15" t="str">
        <f t="shared" si="57"/>
        <v/>
      </c>
      <c r="E1276" s="12"/>
      <c r="F1276" s="15" t="str">
        <f>IF($A1276="","",SUMIFS(Compras!$E$6:$E$1005,Compras!$A$6:$A$1005,$A1276,Compras!$F$6:$F$1005,"Efectivo")+SUMIFS('Gastos Fijos'!$D$6:$D$1005,'Gastos Fijos'!$A$6:$A$1005,$A1276,'Gastos Fijos'!$E$6:$E$1005,"Efectivo"))</f>
        <v/>
      </c>
      <c r="G1276" s="15" t="str">
        <f t="shared" si="58"/>
        <v/>
      </c>
      <c r="H1276" s="12"/>
      <c r="I1276" s="8" t="str">
        <f t="shared" si="59"/>
        <v/>
      </c>
    </row>
    <row r="1277" spans="1:9" x14ac:dyDescent="0.25">
      <c r="A1277" s="16"/>
      <c r="B1277" s="15" t="str">
        <f>IF($A1277="","",SUMIFS(Ventas!$F$6:$F$3005,Ventas!$A$6:$A$3005,$A1277,Ventas!$J$6:$J$3005,"Efectivo"))</f>
        <v/>
      </c>
      <c r="C1277" s="15" t="str">
        <f>IF($A1277="","",SUMIFS(Ventas!$F$6:$F$3005,Ventas!$A$6:$A$3005,$A1277,Ventas!$J$6:$J$3005,"&lt;&gt;Efectivo"))</f>
        <v/>
      </c>
      <c r="D1277" s="15" t="str">
        <f t="shared" si="57"/>
        <v/>
      </c>
      <c r="E1277" s="12"/>
      <c r="F1277" s="15" t="str">
        <f>IF($A1277="","",SUMIFS(Compras!$E$6:$E$1005,Compras!$A$6:$A$1005,$A1277,Compras!$F$6:$F$1005,"Efectivo")+SUMIFS('Gastos Fijos'!$D$6:$D$1005,'Gastos Fijos'!$A$6:$A$1005,$A1277,'Gastos Fijos'!$E$6:$E$1005,"Efectivo"))</f>
        <v/>
      </c>
      <c r="G1277" s="15" t="str">
        <f t="shared" si="58"/>
        <v/>
      </c>
      <c r="H1277" s="12"/>
      <c r="I1277" s="8" t="str">
        <f t="shared" si="59"/>
        <v/>
      </c>
    </row>
    <row r="1278" spans="1:9" x14ac:dyDescent="0.25">
      <c r="A1278" s="16"/>
      <c r="B1278" s="15" t="str">
        <f>IF($A1278="","",SUMIFS(Ventas!$F$6:$F$3005,Ventas!$A$6:$A$3005,$A1278,Ventas!$J$6:$J$3005,"Efectivo"))</f>
        <v/>
      </c>
      <c r="C1278" s="15" t="str">
        <f>IF($A1278="","",SUMIFS(Ventas!$F$6:$F$3005,Ventas!$A$6:$A$3005,$A1278,Ventas!$J$6:$J$3005,"&lt;&gt;Efectivo"))</f>
        <v/>
      </c>
      <c r="D1278" s="15" t="str">
        <f t="shared" si="57"/>
        <v/>
      </c>
      <c r="E1278" s="12"/>
      <c r="F1278" s="15" t="str">
        <f>IF($A1278="","",SUMIFS(Compras!$E$6:$E$1005,Compras!$A$6:$A$1005,$A1278,Compras!$F$6:$F$1005,"Efectivo")+SUMIFS('Gastos Fijos'!$D$6:$D$1005,'Gastos Fijos'!$A$6:$A$1005,$A1278,'Gastos Fijos'!$E$6:$E$1005,"Efectivo"))</f>
        <v/>
      </c>
      <c r="G1278" s="15" t="str">
        <f t="shared" si="58"/>
        <v/>
      </c>
      <c r="H1278" s="12"/>
      <c r="I1278" s="8" t="str">
        <f t="shared" si="59"/>
        <v/>
      </c>
    </row>
    <row r="1279" spans="1:9" x14ac:dyDescent="0.25">
      <c r="A1279" s="16"/>
      <c r="B1279" s="15" t="str">
        <f>IF($A1279="","",SUMIFS(Ventas!$F$6:$F$3005,Ventas!$A$6:$A$3005,$A1279,Ventas!$J$6:$J$3005,"Efectivo"))</f>
        <v/>
      </c>
      <c r="C1279" s="15" t="str">
        <f>IF($A1279="","",SUMIFS(Ventas!$F$6:$F$3005,Ventas!$A$6:$A$3005,$A1279,Ventas!$J$6:$J$3005,"&lt;&gt;Efectivo"))</f>
        <v/>
      </c>
      <c r="D1279" s="15" t="str">
        <f t="shared" si="57"/>
        <v/>
      </c>
      <c r="E1279" s="12"/>
      <c r="F1279" s="15" t="str">
        <f>IF($A1279="","",SUMIFS(Compras!$E$6:$E$1005,Compras!$A$6:$A$1005,$A1279,Compras!$F$6:$F$1005,"Efectivo")+SUMIFS('Gastos Fijos'!$D$6:$D$1005,'Gastos Fijos'!$A$6:$A$1005,$A1279,'Gastos Fijos'!$E$6:$E$1005,"Efectivo"))</f>
        <v/>
      </c>
      <c r="G1279" s="15" t="str">
        <f t="shared" si="58"/>
        <v/>
      </c>
      <c r="H1279" s="12"/>
      <c r="I1279" s="8" t="str">
        <f t="shared" si="59"/>
        <v/>
      </c>
    </row>
    <row r="1280" spans="1:9" x14ac:dyDescent="0.25">
      <c r="A1280" s="16"/>
      <c r="B1280" s="15" t="str">
        <f>IF($A1280="","",SUMIFS(Ventas!$F$6:$F$3005,Ventas!$A$6:$A$3005,$A1280,Ventas!$J$6:$J$3005,"Efectivo"))</f>
        <v/>
      </c>
      <c r="C1280" s="15" t="str">
        <f>IF($A1280="","",SUMIFS(Ventas!$F$6:$F$3005,Ventas!$A$6:$A$3005,$A1280,Ventas!$J$6:$J$3005,"&lt;&gt;Efectivo"))</f>
        <v/>
      </c>
      <c r="D1280" s="15" t="str">
        <f t="shared" si="57"/>
        <v/>
      </c>
      <c r="E1280" s="12"/>
      <c r="F1280" s="15" t="str">
        <f>IF($A1280="","",SUMIFS(Compras!$E$6:$E$1005,Compras!$A$6:$A$1005,$A1280,Compras!$F$6:$F$1005,"Efectivo")+SUMIFS('Gastos Fijos'!$D$6:$D$1005,'Gastos Fijos'!$A$6:$A$1005,$A1280,'Gastos Fijos'!$E$6:$E$1005,"Efectivo"))</f>
        <v/>
      </c>
      <c r="G1280" s="15" t="str">
        <f t="shared" si="58"/>
        <v/>
      </c>
      <c r="H1280" s="12"/>
      <c r="I1280" s="8" t="str">
        <f t="shared" si="59"/>
        <v/>
      </c>
    </row>
    <row r="1281" spans="1:9" x14ac:dyDescent="0.25">
      <c r="A1281" s="16"/>
      <c r="B1281" s="15" t="str">
        <f>IF($A1281="","",SUMIFS(Ventas!$F$6:$F$3005,Ventas!$A$6:$A$3005,$A1281,Ventas!$J$6:$J$3005,"Efectivo"))</f>
        <v/>
      </c>
      <c r="C1281" s="15" t="str">
        <f>IF($A1281="","",SUMIFS(Ventas!$F$6:$F$3005,Ventas!$A$6:$A$3005,$A1281,Ventas!$J$6:$J$3005,"&lt;&gt;Efectivo"))</f>
        <v/>
      </c>
      <c r="D1281" s="15" t="str">
        <f t="shared" si="57"/>
        <v/>
      </c>
      <c r="E1281" s="12"/>
      <c r="F1281" s="15" t="str">
        <f>IF($A1281="","",SUMIFS(Compras!$E$6:$E$1005,Compras!$A$6:$A$1005,$A1281,Compras!$F$6:$F$1005,"Efectivo")+SUMIFS('Gastos Fijos'!$D$6:$D$1005,'Gastos Fijos'!$A$6:$A$1005,$A1281,'Gastos Fijos'!$E$6:$E$1005,"Efectivo"))</f>
        <v/>
      </c>
      <c r="G1281" s="15" t="str">
        <f t="shared" si="58"/>
        <v/>
      </c>
      <c r="H1281" s="12"/>
      <c r="I1281" s="8" t="str">
        <f t="shared" si="59"/>
        <v/>
      </c>
    </row>
    <row r="1282" spans="1:9" x14ac:dyDescent="0.25">
      <c r="A1282" s="16"/>
      <c r="B1282" s="15" t="str">
        <f>IF($A1282="","",SUMIFS(Ventas!$F$6:$F$3005,Ventas!$A$6:$A$3005,$A1282,Ventas!$J$6:$J$3005,"Efectivo"))</f>
        <v/>
      </c>
      <c r="C1282" s="15" t="str">
        <f>IF($A1282="","",SUMIFS(Ventas!$F$6:$F$3005,Ventas!$A$6:$A$3005,$A1282,Ventas!$J$6:$J$3005,"&lt;&gt;Efectivo"))</f>
        <v/>
      </c>
      <c r="D1282" s="15" t="str">
        <f t="shared" si="57"/>
        <v/>
      </c>
      <c r="E1282" s="12"/>
      <c r="F1282" s="15" t="str">
        <f>IF($A1282="","",SUMIFS(Compras!$E$6:$E$1005,Compras!$A$6:$A$1005,$A1282,Compras!$F$6:$F$1005,"Efectivo")+SUMIFS('Gastos Fijos'!$D$6:$D$1005,'Gastos Fijos'!$A$6:$A$1005,$A1282,'Gastos Fijos'!$E$6:$E$1005,"Efectivo"))</f>
        <v/>
      </c>
      <c r="G1282" s="15" t="str">
        <f t="shared" si="58"/>
        <v/>
      </c>
      <c r="H1282" s="12"/>
      <c r="I1282" s="8" t="str">
        <f t="shared" si="59"/>
        <v/>
      </c>
    </row>
    <row r="1283" spans="1:9" x14ac:dyDescent="0.25">
      <c r="A1283" s="16"/>
      <c r="B1283" s="15" t="str">
        <f>IF($A1283="","",SUMIFS(Ventas!$F$6:$F$3005,Ventas!$A$6:$A$3005,$A1283,Ventas!$J$6:$J$3005,"Efectivo"))</f>
        <v/>
      </c>
      <c r="C1283" s="15" t="str">
        <f>IF($A1283="","",SUMIFS(Ventas!$F$6:$F$3005,Ventas!$A$6:$A$3005,$A1283,Ventas!$J$6:$J$3005,"&lt;&gt;Efectivo"))</f>
        <v/>
      </c>
      <c r="D1283" s="15" t="str">
        <f t="shared" si="57"/>
        <v/>
      </c>
      <c r="E1283" s="12"/>
      <c r="F1283" s="15" t="str">
        <f>IF($A1283="","",SUMIFS(Compras!$E$6:$E$1005,Compras!$A$6:$A$1005,$A1283,Compras!$F$6:$F$1005,"Efectivo")+SUMIFS('Gastos Fijos'!$D$6:$D$1005,'Gastos Fijos'!$A$6:$A$1005,$A1283,'Gastos Fijos'!$E$6:$E$1005,"Efectivo"))</f>
        <v/>
      </c>
      <c r="G1283" s="15" t="str">
        <f t="shared" si="58"/>
        <v/>
      </c>
      <c r="H1283" s="12"/>
      <c r="I1283" s="8" t="str">
        <f t="shared" si="59"/>
        <v/>
      </c>
    </row>
    <row r="1284" spans="1:9" x14ac:dyDescent="0.25">
      <c r="A1284" s="16"/>
      <c r="B1284" s="15" t="str">
        <f>IF($A1284="","",SUMIFS(Ventas!$F$6:$F$3005,Ventas!$A$6:$A$3005,$A1284,Ventas!$J$6:$J$3005,"Efectivo"))</f>
        <v/>
      </c>
      <c r="C1284" s="15" t="str">
        <f>IF($A1284="","",SUMIFS(Ventas!$F$6:$F$3005,Ventas!$A$6:$A$3005,$A1284,Ventas!$J$6:$J$3005,"&lt;&gt;Efectivo"))</f>
        <v/>
      </c>
      <c r="D1284" s="15" t="str">
        <f t="shared" si="57"/>
        <v/>
      </c>
      <c r="E1284" s="12"/>
      <c r="F1284" s="15" t="str">
        <f>IF($A1284="","",SUMIFS(Compras!$E$6:$E$1005,Compras!$A$6:$A$1005,$A1284,Compras!$F$6:$F$1005,"Efectivo")+SUMIFS('Gastos Fijos'!$D$6:$D$1005,'Gastos Fijos'!$A$6:$A$1005,$A1284,'Gastos Fijos'!$E$6:$E$1005,"Efectivo"))</f>
        <v/>
      </c>
      <c r="G1284" s="15" t="str">
        <f t="shared" si="58"/>
        <v/>
      </c>
      <c r="H1284" s="12"/>
      <c r="I1284" s="8" t="str">
        <f t="shared" si="59"/>
        <v/>
      </c>
    </row>
    <row r="1285" spans="1:9" x14ac:dyDescent="0.25">
      <c r="A1285" s="16"/>
      <c r="B1285" s="15" t="str">
        <f>IF($A1285="","",SUMIFS(Ventas!$F$6:$F$3005,Ventas!$A$6:$A$3005,$A1285,Ventas!$J$6:$J$3005,"Efectivo"))</f>
        <v/>
      </c>
      <c r="C1285" s="15" t="str">
        <f>IF($A1285="","",SUMIFS(Ventas!$F$6:$F$3005,Ventas!$A$6:$A$3005,$A1285,Ventas!$J$6:$J$3005,"&lt;&gt;Efectivo"))</f>
        <v/>
      </c>
      <c r="D1285" s="15" t="str">
        <f t="shared" si="57"/>
        <v/>
      </c>
      <c r="E1285" s="12"/>
      <c r="F1285" s="15" t="str">
        <f>IF($A1285="","",SUMIFS(Compras!$E$6:$E$1005,Compras!$A$6:$A$1005,$A1285,Compras!$F$6:$F$1005,"Efectivo")+SUMIFS('Gastos Fijos'!$D$6:$D$1005,'Gastos Fijos'!$A$6:$A$1005,$A1285,'Gastos Fijos'!$E$6:$E$1005,"Efectivo"))</f>
        <v/>
      </c>
      <c r="G1285" s="15" t="str">
        <f t="shared" si="58"/>
        <v/>
      </c>
      <c r="H1285" s="12"/>
      <c r="I1285" s="8" t="str">
        <f t="shared" si="59"/>
        <v/>
      </c>
    </row>
    <row r="1286" spans="1:9" x14ac:dyDescent="0.25">
      <c r="A1286" s="16"/>
      <c r="B1286" s="15" t="str">
        <f>IF($A1286="","",SUMIFS(Ventas!$F$6:$F$3005,Ventas!$A$6:$A$3005,$A1286,Ventas!$J$6:$J$3005,"Efectivo"))</f>
        <v/>
      </c>
      <c r="C1286" s="15" t="str">
        <f>IF($A1286="","",SUMIFS(Ventas!$F$6:$F$3005,Ventas!$A$6:$A$3005,$A1286,Ventas!$J$6:$J$3005,"&lt;&gt;Efectivo"))</f>
        <v/>
      </c>
      <c r="D1286" s="15" t="str">
        <f t="shared" ref="D1286:D1349" si="60">IF($A1286="","",$B1286+$C1286)</f>
        <v/>
      </c>
      <c r="E1286" s="12"/>
      <c r="F1286" s="15" t="str">
        <f>IF($A1286="","",SUMIFS(Compras!$E$6:$E$1005,Compras!$A$6:$A$1005,$A1286,Compras!$F$6:$F$1005,"Efectivo")+SUMIFS('Gastos Fijos'!$D$6:$D$1005,'Gastos Fijos'!$A$6:$A$1005,$A1286,'Gastos Fijos'!$E$6:$E$1005,"Efectivo"))</f>
        <v/>
      </c>
      <c r="G1286" s="15" t="str">
        <f t="shared" ref="G1286:G1349" si="61">IF($A1286="","",$E1286+$B1286-$F1286)</f>
        <v/>
      </c>
      <c r="H1286" s="12"/>
      <c r="I1286" s="8" t="str">
        <f t="shared" ref="I1286:I1349" si="62">IF(OR($A1286="",$H1286=""),"",$H1286-$G1286)</f>
        <v/>
      </c>
    </row>
    <row r="1287" spans="1:9" x14ac:dyDescent="0.25">
      <c r="A1287" s="16"/>
      <c r="B1287" s="15" t="str">
        <f>IF($A1287="","",SUMIFS(Ventas!$F$6:$F$3005,Ventas!$A$6:$A$3005,$A1287,Ventas!$J$6:$J$3005,"Efectivo"))</f>
        <v/>
      </c>
      <c r="C1287" s="15" t="str">
        <f>IF($A1287="","",SUMIFS(Ventas!$F$6:$F$3005,Ventas!$A$6:$A$3005,$A1287,Ventas!$J$6:$J$3005,"&lt;&gt;Efectivo"))</f>
        <v/>
      </c>
      <c r="D1287" s="15" t="str">
        <f t="shared" si="60"/>
        <v/>
      </c>
      <c r="E1287" s="12"/>
      <c r="F1287" s="15" t="str">
        <f>IF($A1287="","",SUMIFS(Compras!$E$6:$E$1005,Compras!$A$6:$A$1005,$A1287,Compras!$F$6:$F$1005,"Efectivo")+SUMIFS('Gastos Fijos'!$D$6:$D$1005,'Gastos Fijos'!$A$6:$A$1005,$A1287,'Gastos Fijos'!$E$6:$E$1005,"Efectivo"))</f>
        <v/>
      </c>
      <c r="G1287" s="15" t="str">
        <f t="shared" si="61"/>
        <v/>
      </c>
      <c r="H1287" s="12"/>
      <c r="I1287" s="8" t="str">
        <f t="shared" si="62"/>
        <v/>
      </c>
    </row>
    <row r="1288" spans="1:9" x14ac:dyDescent="0.25">
      <c r="A1288" s="16"/>
      <c r="B1288" s="15" t="str">
        <f>IF($A1288="","",SUMIFS(Ventas!$F$6:$F$3005,Ventas!$A$6:$A$3005,$A1288,Ventas!$J$6:$J$3005,"Efectivo"))</f>
        <v/>
      </c>
      <c r="C1288" s="15" t="str">
        <f>IF($A1288="","",SUMIFS(Ventas!$F$6:$F$3005,Ventas!$A$6:$A$3005,$A1288,Ventas!$J$6:$J$3005,"&lt;&gt;Efectivo"))</f>
        <v/>
      </c>
      <c r="D1288" s="15" t="str">
        <f t="shared" si="60"/>
        <v/>
      </c>
      <c r="E1288" s="12"/>
      <c r="F1288" s="15" t="str">
        <f>IF($A1288="","",SUMIFS(Compras!$E$6:$E$1005,Compras!$A$6:$A$1005,$A1288,Compras!$F$6:$F$1005,"Efectivo")+SUMIFS('Gastos Fijos'!$D$6:$D$1005,'Gastos Fijos'!$A$6:$A$1005,$A1288,'Gastos Fijos'!$E$6:$E$1005,"Efectivo"))</f>
        <v/>
      </c>
      <c r="G1288" s="15" t="str">
        <f t="shared" si="61"/>
        <v/>
      </c>
      <c r="H1288" s="12"/>
      <c r="I1288" s="8" t="str">
        <f t="shared" si="62"/>
        <v/>
      </c>
    </row>
    <row r="1289" spans="1:9" x14ac:dyDescent="0.25">
      <c r="A1289" s="16"/>
      <c r="B1289" s="15" t="str">
        <f>IF($A1289="","",SUMIFS(Ventas!$F$6:$F$3005,Ventas!$A$6:$A$3005,$A1289,Ventas!$J$6:$J$3005,"Efectivo"))</f>
        <v/>
      </c>
      <c r="C1289" s="15" t="str">
        <f>IF($A1289="","",SUMIFS(Ventas!$F$6:$F$3005,Ventas!$A$6:$A$3005,$A1289,Ventas!$J$6:$J$3005,"&lt;&gt;Efectivo"))</f>
        <v/>
      </c>
      <c r="D1289" s="15" t="str">
        <f t="shared" si="60"/>
        <v/>
      </c>
      <c r="E1289" s="12"/>
      <c r="F1289" s="15" t="str">
        <f>IF($A1289="","",SUMIFS(Compras!$E$6:$E$1005,Compras!$A$6:$A$1005,$A1289,Compras!$F$6:$F$1005,"Efectivo")+SUMIFS('Gastos Fijos'!$D$6:$D$1005,'Gastos Fijos'!$A$6:$A$1005,$A1289,'Gastos Fijos'!$E$6:$E$1005,"Efectivo"))</f>
        <v/>
      </c>
      <c r="G1289" s="15" t="str">
        <f t="shared" si="61"/>
        <v/>
      </c>
      <c r="H1289" s="12"/>
      <c r="I1289" s="8" t="str">
        <f t="shared" si="62"/>
        <v/>
      </c>
    </row>
    <row r="1290" spans="1:9" x14ac:dyDescent="0.25">
      <c r="A1290" s="16"/>
      <c r="B1290" s="15" t="str">
        <f>IF($A1290="","",SUMIFS(Ventas!$F$6:$F$3005,Ventas!$A$6:$A$3005,$A1290,Ventas!$J$6:$J$3005,"Efectivo"))</f>
        <v/>
      </c>
      <c r="C1290" s="15" t="str">
        <f>IF($A1290="","",SUMIFS(Ventas!$F$6:$F$3005,Ventas!$A$6:$A$3005,$A1290,Ventas!$J$6:$J$3005,"&lt;&gt;Efectivo"))</f>
        <v/>
      </c>
      <c r="D1290" s="15" t="str">
        <f t="shared" si="60"/>
        <v/>
      </c>
      <c r="E1290" s="12"/>
      <c r="F1290" s="15" t="str">
        <f>IF($A1290="","",SUMIFS(Compras!$E$6:$E$1005,Compras!$A$6:$A$1005,$A1290,Compras!$F$6:$F$1005,"Efectivo")+SUMIFS('Gastos Fijos'!$D$6:$D$1005,'Gastos Fijos'!$A$6:$A$1005,$A1290,'Gastos Fijos'!$E$6:$E$1005,"Efectivo"))</f>
        <v/>
      </c>
      <c r="G1290" s="15" t="str">
        <f t="shared" si="61"/>
        <v/>
      </c>
      <c r="H1290" s="12"/>
      <c r="I1290" s="8" t="str">
        <f t="shared" si="62"/>
        <v/>
      </c>
    </row>
    <row r="1291" spans="1:9" x14ac:dyDescent="0.25">
      <c r="A1291" s="16"/>
      <c r="B1291" s="15" t="str">
        <f>IF($A1291="","",SUMIFS(Ventas!$F$6:$F$3005,Ventas!$A$6:$A$3005,$A1291,Ventas!$J$6:$J$3005,"Efectivo"))</f>
        <v/>
      </c>
      <c r="C1291" s="15" t="str">
        <f>IF($A1291="","",SUMIFS(Ventas!$F$6:$F$3005,Ventas!$A$6:$A$3005,$A1291,Ventas!$J$6:$J$3005,"&lt;&gt;Efectivo"))</f>
        <v/>
      </c>
      <c r="D1291" s="15" t="str">
        <f t="shared" si="60"/>
        <v/>
      </c>
      <c r="E1291" s="12"/>
      <c r="F1291" s="15" t="str">
        <f>IF($A1291="","",SUMIFS(Compras!$E$6:$E$1005,Compras!$A$6:$A$1005,$A1291,Compras!$F$6:$F$1005,"Efectivo")+SUMIFS('Gastos Fijos'!$D$6:$D$1005,'Gastos Fijos'!$A$6:$A$1005,$A1291,'Gastos Fijos'!$E$6:$E$1005,"Efectivo"))</f>
        <v/>
      </c>
      <c r="G1291" s="15" t="str">
        <f t="shared" si="61"/>
        <v/>
      </c>
      <c r="H1291" s="12"/>
      <c r="I1291" s="8" t="str">
        <f t="shared" si="62"/>
        <v/>
      </c>
    </row>
    <row r="1292" spans="1:9" x14ac:dyDescent="0.25">
      <c r="A1292" s="16"/>
      <c r="B1292" s="15" t="str">
        <f>IF($A1292="","",SUMIFS(Ventas!$F$6:$F$3005,Ventas!$A$6:$A$3005,$A1292,Ventas!$J$6:$J$3005,"Efectivo"))</f>
        <v/>
      </c>
      <c r="C1292" s="15" t="str">
        <f>IF($A1292="","",SUMIFS(Ventas!$F$6:$F$3005,Ventas!$A$6:$A$3005,$A1292,Ventas!$J$6:$J$3005,"&lt;&gt;Efectivo"))</f>
        <v/>
      </c>
      <c r="D1292" s="15" t="str">
        <f t="shared" si="60"/>
        <v/>
      </c>
      <c r="E1292" s="12"/>
      <c r="F1292" s="15" t="str">
        <f>IF($A1292="","",SUMIFS(Compras!$E$6:$E$1005,Compras!$A$6:$A$1005,$A1292,Compras!$F$6:$F$1005,"Efectivo")+SUMIFS('Gastos Fijos'!$D$6:$D$1005,'Gastos Fijos'!$A$6:$A$1005,$A1292,'Gastos Fijos'!$E$6:$E$1005,"Efectivo"))</f>
        <v/>
      </c>
      <c r="G1292" s="15" t="str">
        <f t="shared" si="61"/>
        <v/>
      </c>
      <c r="H1292" s="12"/>
      <c r="I1292" s="8" t="str">
        <f t="shared" si="62"/>
        <v/>
      </c>
    </row>
    <row r="1293" spans="1:9" x14ac:dyDescent="0.25">
      <c r="A1293" s="16"/>
      <c r="B1293" s="15" t="str">
        <f>IF($A1293="","",SUMIFS(Ventas!$F$6:$F$3005,Ventas!$A$6:$A$3005,$A1293,Ventas!$J$6:$J$3005,"Efectivo"))</f>
        <v/>
      </c>
      <c r="C1293" s="15" t="str">
        <f>IF($A1293="","",SUMIFS(Ventas!$F$6:$F$3005,Ventas!$A$6:$A$3005,$A1293,Ventas!$J$6:$J$3005,"&lt;&gt;Efectivo"))</f>
        <v/>
      </c>
      <c r="D1293" s="15" t="str">
        <f t="shared" si="60"/>
        <v/>
      </c>
      <c r="E1293" s="12"/>
      <c r="F1293" s="15" t="str">
        <f>IF($A1293="","",SUMIFS(Compras!$E$6:$E$1005,Compras!$A$6:$A$1005,$A1293,Compras!$F$6:$F$1005,"Efectivo")+SUMIFS('Gastos Fijos'!$D$6:$D$1005,'Gastos Fijos'!$A$6:$A$1005,$A1293,'Gastos Fijos'!$E$6:$E$1005,"Efectivo"))</f>
        <v/>
      </c>
      <c r="G1293" s="15" t="str">
        <f t="shared" si="61"/>
        <v/>
      </c>
      <c r="H1293" s="12"/>
      <c r="I1293" s="8" t="str">
        <f t="shared" si="62"/>
        <v/>
      </c>
    </row>
    <row r="1294" spans="1:9" x14ac:dyDescent="0.25">
      <c r="A1294" s="16"/>
      <c r="B1294" s="15" t="str">
        <f>IF($A1294="","",SUMIFS(Ventas!$F$6:$F$3005,Ventas!$A$6:$A$3005,$A1294,Ventas!$J$6:$J$3005,"Efectivo"))</f>
        <v/>
      </c>
      <c r="C1294" s="15" t="str">
        <f>IF($A1294="","",SUMIFS(Ventas!$F$6:$F$3005,Ventas!$A$6:$A$3005,$A1294,Ventas!$J$6:$J$3005,"&lt;&gt;Efectivo"))</f>
        <v/>
      </c>
      <c r="D1294" s="15" t="str">
        <f t="shared" si="60"/>
        <v/>
      </c>
      <c r="E1294" s="12"/>
      <c r="F1294" s="15" t="str">
        <f>IF($A1294="","",SUMIFS(Compras!$E$6:$E$1005,Compras!$A$6:$A$1005,$A1294,Compras!$F$6:$F$1005,"Efectivo")+SUMIFS('Gastos Fijos'!$D$6:$D$1005,'Gastos Fijos'!$A$6:$A$1005,$A1294,'Gastos Fijos'!$E$6:$E$1005,"Efectivo"))</f>
        <v/>
      </c>
      <c r="G1294" s="15" t="str">
        <f t="shared" si="61"/>
        <v/>
      </c>
      <c r="H1294" s="12"/>
      <c r="I1294" s="8" t="str">
        <f t="shared" si="62"/>
        <v/>
      </c>
    </row>
    <row r="1295" spans="1:9" x14ac:dyDescent="0.25">
      <c r="A1295" s="16"/>
      <c r="B1295" s="15" t="str">
        <f>IF($A1295="","",SUMIFS(Ventas!$F$6:$F$3005,Ventas!$A$6:$A$3005,$A1295,Ventas!$J$6:$J$3005,"Efectivo"))</f>
        <v/>
      </c>
      <c r="C1295" s="15" t="str">
        <f>IF($A1295="","",SUMIFS(Ventas!$F$6:$F$3005,Ventas!$A$6:$A$3005,$A1295,Ventas!$J$6:$J$3005,"&lt;&gt;Efectivo"))</f>
        <v/>
      </c>
      <c r="D1295" s="15" t="str">
        <f t="shared" si="60"/>
        <v/>
      </c>
      <c r="E1295" s="12"/>
      <c r="F1295" s="15" t="str">
        <f>IF($A1295="","",SUMIFS(Compras!$E$6:$E$1005,Compras!$A$6:$A$1005,$A1295,Compras!$F$6:$F$1005,"Efectivo")+SUMIFS('Gastos Fijos'!$D$6:$D$1005,'Gastos Fijos'!$A$6:$A$1005,$A1295,'Gastos Fijos'!$E$6:$E$1005,"Efectivo"))</f>
        <v/>
      </c>
      <c r="G1295" s="15" t="str">
        <f t="shared" si="61"/>
        <v/>
      </c>
      <c r="H1295" s="12"/>
      <c r="I1295" s="8" t="str">
        <f t="shared" si="62"/>
        <v/>
      </c>
    </row>
    <row r="1296" spans="1:9" x14ac:dyDescent="0.25">
      <c r="A1296" s="16"/>
      <c r="B1296" s="15" t="str">
        <f>IF($A1296="","",SUMIFS(Ventas!$F$6:$F$3005,Ventas!$A$6:$A$3005,$A1296,Ventas!$J$6:$J$3005,"Efectivo"))</f>
        <v/>
      </c>
      <c r="C1296" s="15" t="str">
        <f>IF($A1296="","",SUMIFS(Ventas!$F$6:$F$3005,Ventas!$A$6:$A$3005,$A1296,Ventas!$J$6:$J$3005,"&lt;&gt;Efectivo"))</f>
        <v/>
      </c>
      <c r="D1296" s="15" t="str">
        <f t="shared" si="60"/>
        <v/>
      </c>
      <c r="E1296" s="12"/>
      <c r="F1296" s="15" t="str">
        <f>IF($A1296="","",SUMIFS(Compras!$E$6:$E$1005,Compras!$A$6:$A$1005,$A1296,Compras!$F$6:$F$1005,"Efectivo")+SUMIFS('Gastos Fijos'!$D$6:$D$1005,'Gastos Fijos'!$A$6:$A$1005,$A1296,'Gastos Fijos'!$E$6:$E$1005,"Efectivo"))</f>
        <v/>
      </c>
      <c r="G1296" s="15" t="str">
        <f t="shared" si="61"/>
        <v/>
      </c>
      <c r="H1296" s="12"/>
      <c r="I1296" s="8" t="str">
        <f t="shared" si="62"/>
        <v/>
      </c>
    </row>
    <row r="1297" spans="1:9" x14ac:dyDescent="0.25">
      <c r="A1297" s="16"/>
      <c r="B1297" s="15" t="str">
        <f>IF($A1297="","",SUMIFS(Ventas!$F$6:$F$3005,Ventas!$A$6:$A$3005,$A1297,Ventas!$J$6:$J$3005,"Efectivo"))</f>
        <v/>
      </c>
      <c r="C1297" s="15" t="str">
        <f>IF($A1297="","",SUMIFS(Ventas!$F$6:$F$3005,Ventas!$A$6:$A$3005,$A1297,Ventas!$J$6:$J$3005,"&lt;&gt;Efectivo"))</f>
        <v/>
      </c>
      <c r="D1297" s="15" t="str">
        <f t="shared" si="60"/>
        <v/>
      </c>
      <c r="E1297" s="12"/>
      <c r="F1297" s="15" t="str">
        <f>IF($A1297="","",SUMIFS(Compras!$E$6:$E$1005,Compras!$A$6:$A$1005,$A1297,Compras!$F$6:$F$1005,"Efectivo")+SUMIFS('Gastos Fijos'!$D$6:$D$1005,'Gastos Fijos'!$A$6:$A$1005,$A1297,'Gastos Fijos'!$E$6:$E$1005,"Efectivo"))</f>
        <v/>
      </c>
      <c r="G1297" s="15" t="str">
        <f t="shared" si="61"/>
        <v/>
      </c>
      <c r="H1297" s="12"/>
      <c r="I1297" s="8" t="str">
        <f t="shared" si="62"/>
        <v/>
      </c>
    </row>
    <row r="1298" spans="1:9" x14ac:dyDescent="0.25">
      <c r="A1298" s="16"/>
      <c r="B1298" s="15" t="str">
        <f>IF($A1298="","",SUMIFS(Ventas!$F$6:$F$3005,Ventas!$A$6:$A$3005,$A1298,Ventas!$J$6:$J$3005,"Efectivo"))</f>
        <v/>
      </c>
      <c r="C1298" s="15" t="str">
        <f>IF($A1298="","",SUMIFS(Ventas!$F$6:$F$3005,Ventas!$A$6:$A$3005,$A1298,Ventas!$J$6:$J$3005,"&lt;&gt;Efectivo"))</f>
        <v/>
      </c>
      <c r="D1298" s="15" t="str">
        <f t="shared" si="60"/>
        <v/>
      </c>
      <c r="E1298" s="12"/>
      <c r="F1298" s="15" t="str">
        <f>IF($A1298="","",SUMIFS(Compras!$E$6:$E$1005,Compras!$A$6:$A$1005,$A1298,Compras!$F$6:$F$1005,"Efectivo")+SUMIFS('Gastos Fijos'!$D$6:$D$1005,'Gastos Fijos'!$A$6:$A$1005,$A1298,'Gastos Fijos'!$E$6:$E$1005,"Efectivo"))</f>
        <v/>
      </c>
      <c r="G1298" s="15" t="str">
        <f t="shared" si="61"/>
        <v/>
      </c>
      <c r="H1298" s="12"/>
      <c r="I1298" s="8" t="str">
        <f t="shared" si="62"/>
        <v/>
      </c>
    </row>
    <row r="1299" spans="1:9" x14ac:dyDescent="0.25">
      <c r="A1299" s="16"/>
      <c r="B1299" s="15" t="str">
        <f>IF($A1299="","",SUMIFS(Ventas!$F$6:$F$3005,Ventas!$A$6:$A$3005,$A1299,Ventas!$J$6:$J$3005,"Efectivo"))</f>
        <v/>
      </c>
      <c r="C1299" s="15" t="str">
        <f>IF($A1299="","",SUMIFS(Ventas!$F$6:$F$3005,Ventas!$A$6:$A$3005,$A1299,Ventas!$J$6:$J$3005,"&lt;&gt;Efectivo"))</f>
        <v/>
      </c>
      <c r="D1299" s="15" t="str">
        <f t="shared" si="60"/>
        <v/>
      </c>
      <c r="E1299" s="12"/>
      <c r="F1299" s="15" t="str">
        <f>IF($A1299="","",SUMIFS(Compras!$E$6:$E$1005,Compras!$A$6:$A$1005,$A1299,Compras!$F$6:$F$1005,"Efectivo")+SUMIFS('Gastos Fijos'!$D$6:$D$1005,'Gastos Fijos'!$A$6:$A$1005,$A1299,'Gastos Fijos'!$E$6:$E$1005,"Efectivo"))</f>
        <v/>
      </c>
      <c r="G1299" s="15" t="str">
        <f t="shared" si="61"/>
        <v/>
      </c>
      <c r="H1299" s="12"/>
      <c r="I1299" s="8" t="str">
        <f t="shared" si="62"/>
        <v/>
      </c>
    </row>
    <row r="1300" spans="1:9" x14ac:dyDescent="0.25">
      <c r="A1300" s="16"/>
      <c r="B1300" s="15" t="str">
        <f>IF($A1300="","",SUMIFS(Ventas!$F$6:$F$3005,Ventas!$A$6:$A$3005,$A1300,Ventas!$J$6:$J$3005,"Efectivo"))</f>
        <v/>
      </c>
      <c r="C1300" s="15" t="str">
        <f>IF($A1300="","",SUMIFS(Ventas!$F$6:$F$3005,Ventas!$A$6:$A$3005,$A1300,Ventas!$J$6:$J$3005,"&lt;&gt;Efectivo"))</f>
        <v/>
      </c>
      <c r="D1300" s="15" t="str">
        <f t="shared" si="60"/>
        <v/>
      </c>
      <c r="E1300" s="12"/>
      <c r="F1300" s="15" t="str">
        <f>IF($A1300="","",SUMIFS(Compras!$E$6:$E$1005,Compras!$A$6:$A$1005,$A1300,Compras!$F$6:$F$1005,"Efectivo")+SUMIFS('Gastos Fijos'!$D$6:$D$1005,'Gastos Fijos'!$A$6:$A$1005,$A1300,'Gastos Fijos'!$E$6:$E$1005,"Efectivo"))</f>
        <v/>
      </c>
      <c r="G1300" s="15" t="str">
        <f t="shared" si="61"/>
        <v/>
      </c>
      <c r="H1300" s="12"/>
      <c r="I1300" s="8" t="str">
        <f t="shared" si="62"/>
        <v/>
      </c>
    </row>
    <row r="1301" spans="1:9" x14ac:dyDescent="0.25">
      <c r="A1301" s="16"/>
      <c r="B1301" s="15" t="str">
        <f>IF($A1301="","",SUMIFS(Ventas!$F$6:$F$3005,Ventas!$A$6:$A$3005,$A1301,Ventas!$J$6:$J$3005,"Efectivo"))</f>
        <v/>
      </c>
      <c r="C1301" s="15" t="str">
        <f>IF($A1301="","",SUMIFS(Ventas!$F$6:$F$3005,Ventas!$A$6:$A$3005,$A1301,Ventas!$J$6:$J$3005,"&lt;&gt;Efectivo"))</f>
        <v/>
      </c>
      <c r="D1301" s="15" t="str">
        <f t="shared" si="60"/>
        <v/>
      </c>
      <c r="E1301" s="12"/>
      <c r="F1301" s="15" t="str">
        <f>IF($A1301="","",SUMIFS(Compras!$E$6:$E$1005,Compras!$A$6:$A$1005,$A1301,Compras!$F$6:$F$1005,"Efectivo")+SUMIFS('Gastos Fijos'!$D$6:$D$1005,'Gastos Fijos'!$A$6:$A$1005,$A1301,'Gastos Fijos'!$E$6:$E$1005,"Efectivo"))</f>
        <v/>
      </c>
      <c r="G1301" s="15" t="str">
        <f t="shared" si="61"/>
        <v/>
      </c>
      <c r="H1301" s="12"/>
      <c r="I1301" s="8" t="str">
        <f t="shared" si="62"/>
        <v/>
      </c>
    </row>
    <row r="1302" spans="1:9" x14ac:dyDescent="0.25">
      <c r="A1302" s="16"/>
      <c r="B1302" s="15" t="str">
        <f>IF($A1302="","",SUMIFS(Ventas!$F$6:$F$3005,Ventas!$A$6:$A$3005,$A1302,Ventas!$J$6:$J$3005,"Efectivo"))</f>
        <v/>
      </c>
      <c r="C1302" s="15" t="str">
        <f>IF($A1302="","",SUMIFS(Ventas!$F$6:$F$3005,Ventas!$A$6:$A$3005,$A1302,Ventas!$J$6:$J$3005,"&lt;&gt;Efectivo"))</f>
        <v/>
      </c>
      <c r="D1302" s="15" t="str">
        <f t="shared" si="60"/>
        <v/>
      </c>
      <c r="E1302" s="12"/>
      <c r="F1302" s="15" t="str">
        <f>IF($A1302="","",SUMIFS(Compras!$E$6:$E$1005,Compras!$A$6:$A$1005,$A1302,Compras!$F$6:$F$1005,"Efectivo")+SUMIFS('Gastos Fijos'!$D$6:$D$1005,'Gastos Fijos'!$A$6:$A$1005,$A1302,'Gastos Fijos'!$E$6:$E$1005,"Efectivo"))</f>
        <v/>
      </c>
      <c r="G1302" s="15" t="str">
        <f t="shared" si="61"/>
        <v/>
      </c>
      <c r="H1302" s="12"/>
      <c r="I1302" s="8" t="str">
        <f t="shared" si="62"/>
        <v/>
      </c>
    </row>
    <row r="1303" spans="1:9" x14ac:dyDescent="0.25">
      <c r="A1303" s="16"/>
      <c r="B1303" s="15" t="str">
        <f>IF($A1303="","",SUMIFS(Ventas!$F$6:$F$3005,Ventas!$A$6:$A$3005,$A1303,Ventas!$J$6:$J$3005,"Efectivo"))</f>
        <v/>
      </c>
      <c r="C1303" s="15" t="str">
        <f>IF($A1303="","",SUMIFS(Ventas!$F$6:$F$3005,Ventas!$A$6:$A$3005,$A1303,Ventas!$J$6:$J$3005,"&lt;&gt;Efectivo"))</f>
        <v/>
      </c>
      <c r="D1303" s="15" t="str">
        <f t="shared" si="60"/>
        <v/>
      </c>
      <c r="E1303" s="12"/>
      <c r="F1303" s="15" t="str">
        <f>IF($A1303="","",SUMIFS(Compras!$E$6:$E$1005,Compras!$A$6:$A$1005,$A1303,Compras!$F$6:$F$1005,"Efectivo")+SUMIFS('Gastos Fijos'!$D$6:$D$1005,'Gastos Fijos'!$A$6:$A$1005,$A1303,'Gastos Fijos'!$E$6:$E$1005,"Efectivo"))</f>
        <v/>
      </c>
      <c r="G1303" s="15" t="str">
        <f t="shared" si="61"/>
        <v/>
      </c>
      <c r="H1303" s="12"/>
      <c r="I1303" s="8" t="str">
        <f t="shared" si="62"/>
        <v/>
      </c>
    </row>
    <row r="1304" spans="1:9" x14ac:dyDescent="0.25">
      <c r="A1304" s="16"/>
      <c r="B1304" s="15" t="str">
        <f>IF($A1304="","",SUMIFS(Ventas!$F$6:$F$3005,Ventas!$A$6:$A$3005,$A1304,Ventas!$J$6:$J$3005,"Efectivo"))</f>
        <v/>
      </c>
      <c r="C1304" s="15" t="str">
        <f>IF($A1304="","",SUMIFS(Ventas!$F$6:$F$3005,Ventas!$A$6:$A$3005,$A1304,Ventas!$J$6:$J$3005,"&lt;&gt;Efectivo"))</f>
        <v/>
      </c>
      <c r="D1304" s="15" t="str">
        <f t="shared" si="60"/>
        <v/>
      </c>
      <c r="E1304" s="12"/>
      <c r="F1304" s="15" t="str">
        <f>IF($A1304="","",SUMIFS(Compras!$E$6:$E$1005,Compras!$A$6:$A$1005,$A1304,Compras!$F$6:$F$1005,"Efectivo")+SUMIFS('Gastos Fijos'!$D$6:$D$1005,'Gastos Fijos'!$A$6:$A$1005,$A1304,'Gastos Fijos'!$E$6:$E$1005,"Efectivo"))</f>
        <v/>
      </c>
      <c r="G1304" s="15" t="str">
        <f t="shared" si="61"/>
        <v/>
      </c>
      <c r="H1304" s="12"/>
      <c r="I1304" s="8" t="str">
        <f t="shared" si="62"/>
        <v/>
      </c>
    </row>
    <row r="1305" spans="1:9" x14ac:dyDescent="0.25">
      <c r="A1305" s="16"/>
      <c r="B1305" s="15" t="str">
        <f>IF($A1305="","",SUMIFS(Ventas!$F$6:$F$3005,Ventas!$A$6:$A$3005,$A1305,Ventas!$J$6:$J$3005,"Efectivo"))</f>
        <v/>
      </c>
      <c r="C1305" s="15" t="str">
        <f>IF($A1305="","",SUMIFS(Ventas!$F$6:$F$3005,Ventas!$A$6:$A$3005,$A1305,Ventas!$J$6:$J$3005,"&lt;&gt;Efectivo"))</f>
        <v/>
      </c>
      <c r="D1305" s="15" t="str">
        <f t="shared" si="60"/>
        <v/>
      </c>
      <c r="E1305" s="12"/>
      <c r="F1305" s="15" t="str">
        <f>IF($A1305="","",SUMIFS(Compras!$E$6:$E$1005,Compras!$A$6:$A$1005,$A1305,Compras!$F$6:$F$1005,"Efectivo")+SUMIFS('Gastos Fijos'!$D$6:$D$1005,'Gastos Fijos'!$A$6:$A$1005,$A1305,'Gastos Fijos'!$E$6:$E$1005,"Efectivo"))</f>
        <v/>
      </c>
      <c r="G1305" s="15" t="str">
        <f t="shared" si="61"/>
        <v/>
      </c>
      <c r="H1305" s="12"/>
      <c r="I1305" s="8" t="str">
        <f t="shared" si="62"/>
        <v/>
      </c>
    </row>
    <row r="1306" spans="1:9" x14ac:dyDescent="0.25">
      <c r="A1306" s="16"/>
      <c r="B1306" s="15" t="str">
        <f>IF($A1306="","",SUMIFS(Ventas!$F$6:$F$3005,Ventas!$A$6:$A$3005,$A1306,Ventas!$J$6:$J$3005,"Efectivo"))</f>
        <v/>
      </c>
      <c r="C1306" s="15" t="str">
        <f>IF($A1306="","",SUMIFS(Ventas!$F$6:$F$3005,Ventas!$A$6:$A$3005,$A1306,Ventas!$J$6:$J$3005,"&lt;&gt;Efectivo"))</f>
        <v/>
      </c>
      <c r="D1306" s="15" t="str">
        <f t="shared" si="60"/>
        <v/>
      </c>
      <c r="E1306" s="12"/>
      <c r="F1306" s="15" t="str">
        <f>IF($A1306="","",SUMIFS(Compras!$E$6:$E$1005,Compras!$A$6:$A$1005,$A1306,Compras!$F$6:$F$1005,"Efectivo")+SUMIFS('Gastos Fijos'!$D$6:$D$1005,'Gastos Fijos'!$A$6:$A$1005,$A1306,'Gastos Fijos'!$E$6:$E$1005,"Efectivo"))</f>
        <v/>
      </c>
      <c r="G1306" s="15" t="str">
        <f t="shared" si="61"/>
        <v/>
      </c>
      <c r="H1306" s="12"/>
      <c r="I1306" s="8" t="str">
        <f t="shared" si="62"/>
        <v/>
      </c>
    </row>
    <row r="1307" spans="1:9" x14ac:dyDescent="0.25">
      <c r="A1307" s="16"/>
      <c r="B1307" s="15" t="str">
        <f>IF($A1307="","",SUMIFS(Ventas!$F$6:$F$3005,Ventas!$A$6:$A$3005,$A1307,Ventas!$J$6:$J$3005,"Efectivo"))</f>
        <v/>
      </c>
      <c r="C1307" s="15" t="str">
        <f>IF($A1307="","",SUMIFS(Ventas!$F$6:$F$3005,Ventas!$A$6:$A$3005,$A1307,Ventas!$J$6:$J$3005,"&lt;&gt;Efectivo"))</f>
        <v/>
      </c>
      <c r="D1307" s="15" t="str">
        <f t="shared" si="60"/>
        <v/>
      </c>
      <c r="E1307" s="12"/>
      <c r="F1307" s="15" t="str">
        <f>IF($A1307="","",SUMIFS(Compras!$E$6:$E$1005,Compras!$A$6:$A$1005,$A1307,Compras!$F$6:$F$1005,"Efectivo")+SUMIFS('Gastos Fijos'!$D$6:$D$1005,'Gastos Fijos'!$A$6:$A$1005,$A1307,'Gastos Fijos'!$E$6:$E$1005,"Efectivo"))</f>
        <v/>
      </c>
      <c r="G1307" s="15" t="str">
        <f t="shared" si="61"/>
        <v/>
      </c>
      <c r="H1307" s="12"/>
      <c r="I1307" s="8" t="str">
        <f t="shared" si="62"/>
        <v/>
      </c>
    </row>
    <row r="1308" spans="1:9" x14ac:dyDescent="0.25">
      <c r="A1308" s="16"/>
      <c r="B1308" s="15" t="str">
        <f>IF($A1308="","",SUMIFS(Ventas!$F$6:$F$3005,Ventas!$A$6:$A$3005,$A1308,Ventas!$J$6:$J$3005,"Efectivo"))</f>
        <v/>
      </c>
      <c r="C1308" s="15" t="str">
        <f>IF($A1308="","",SUMIFS(Ventas!$F$6:$F$3005,Ventas!$A$6:$A$3005,$A1308,Ventas!$J$6:$J$3005,"&lt;&gt;Efectivo"))</f>
        <v/>
      </c>
      <c r="D1308" s="15" t="str">
        <f t="shared" si="60"/>
        <v/>
      </c>
      <c r="E1308" s="12"/>
      <c r="F1308" s="15" t="str">
        <f>IF($A1308="","",SUMIFS(Compras!$E$6:$E$1005,Compras!$A$6:$A$1005,$A1308,Compras!$F$6:$F$1005,"Efectivo")+SUMIFS('Gastos Fijos'!$D$6:$D$1005,'Gastos Fijos'!$A$6:$A$1005,$A1308,'Gastos Fijos'!$E$6:$E$1005,"Efectivo"))</f>
        <v/>
      </c>
      <c r="G1308" s="15" t="str">
        <f t="shared" si="61"/>
        <v/>
      </c>
      <c r="H1308" s="12"/>
      <c r="I1308" s="8" t="str">
        <f t="shared" si="62"/>
        <v/>
      </c>
    </row>
    <row r="1309" spans="1:9" x14ac:dyDescent="0.25">
      <c r="A1309" s="16"/>
      <c r="B1309" s="15" t="str">
        <f>IF($A1309="","",SUMIFS(Ventas!$F$6:$F$3005,Ventas!$A$6:$A$3005,$A1309,Ventas!$J$6:$J$3005,"Efectivo"))</f>
        <v/>
      </c>
      <c r="C1309" s="15" t="str">
        <f>IF($A1309="","",SUMIFS(Ventas!$F$6:$F$3005,Ventas!$A$6:$A$3005,$A1309,Ventas!$J$6:$J$3005,"&lt;&gt;Efectivo"))</f>
        <v/>
      </c>
      <c r="D1309" s="15" t="str">
        <f t="shared" si="60"/>
        <v/>
      </c>
      <c r="E1309" s="12"/>
      <c r="F1309" s="15" t="str">
        <f>IF($A1309="","",SUMIFS(Compras!$E$6:$E$1005,Compras!$A$6:$A$1005,$A1309,Compras!$F$6:$F$1005,"Efectivo")+SUMIFS('Gastos Fijos'!$D$6:$D$1005,'Gastos Fijos'!$A$6:$A$1005,$A1309,'Gastos Fijos'!$E$6:$E$1005,"Efectivo"))</f>
        <v/>
      </c>
      <c r="G1309" s="15" t="str">
        <f t="shared" si="61"/>
        <v/>
      </c>
      <c r="H1309" s="12"/>
      <c r="I1309" s="8" t="str">
        <f t="shared" si="62"/>
        <v/>
      </c>
    </row>
    <row r="1310" spans="1:9" x14ac:dyDescent="0.25">
      <c r="A1310" s="16"/>
      <c r="B1310" s="15" t="str">
        <f>IF($A1310="","",SUMIFS(Ventas!$F$6:$F$3005,Ventas!$A$6:$A$3005,$A1310,Ventas!$J$6:$J$3005,"Efectivo"))</f>
        <v/>
      </c>
      <c r="C1310" s="15" t="str">
        <f>IF($A1310="","",SUMIFS(Ventas!$F$6:$F$3005,Ventas!$A$6:$A$3005,$A1310,Ventas!$J$6:$J$3005,"&lt;&gt;Efectivo"))</f>
        <v/>
      </c>
      <c r="D1310" s="15" t="str">
        <f t="shared" si="60"/>
        <v/>
      </c>
      <c r="E1310" s="12"/>
      <c r="F1310" s="15" t="str">
        <f>IF($A1310="","",SUMIFS(Compras!$E$6:$E$1005,Compras!$A$6:$A$1005,$A1310,Compras!$F$6:$F$1005,"Efectivo")+SUMIFS('Gastos Fijos'!$D$6:$D$1005,'Gastos Fijos'!$A$6:$A$1005,$A1310,'Gastos Fijos'!$E$6:$E$1005,"Efectivo"))</f>
        <v/>
      </c>
      <c r="G1310" s="15" t="str">
        <f t="shared" si="61"/>
        <v/>
      </c>
      <c r="H1310" s="12"/>
      <c r="I1310" s="8" t="str">
        <f t="shared" si="62"/>
        <v/>
      </c>
    </row>
    <row r="1311" spans="1:9" x14ac:dyDescent="0.25">
      <c r="A1311" s="16"/>
      <c r="B1311" s="15" t="str">
        <f>IF($A1311="","",SUMIFS(Ventas!$F$6:$F$3005,Ventas!$A$6:$A$3005,$A1311,Ventas!$J$6:$J$3005,"Efectivo"))</f>
        <v/>
      </c>
      <c r="C1311" s="15" t="str">
        <f>IF($A1311="","",SUMIFS(Ventas!$F$6:$F$3005,Ventas!$A$6:$A$3005,$A1311,Ventas!$J$6:$J$3005,"&lt;&gt;Efectivo"))</f>
        <v/>
      </c>
      <c r="D1311" s="15" t="str">
        <f t="shared" si="60"/>
        <v/>
      </c>
      <c r="E1311" s="12"/>
      <c r="F1311" s="15" t="str">
        <f>IF($A1311="","",SUMIFS(Compras!$E$6:$E$1005,Compras!$A$6:$A$1005,$A1311,Compras!$F$6:$F$1005,"Efectivo")+SUMIFS('Gastos Fijos'!$D$6:$D$1005,'Gastos Fijos'!$A$6:$A$1005,$A1311,'Gastos Fijos'!$E$6:$E$1005,"Efectivo"))</f>
        <v/>
      </c>
      <c r="G1311" s="15" t="str">
        <f t="shared" si="61"/>
        <v/>
      </c>
      <c r="H1311" s="12"/>
      <c r="I1311" s="8" t="str">
        <f t="shared" si="62"/>
        <v/>
      </c>
    </row>
    <row r="1312" spans="1:9" x14ac:dyDescent="0.25">
      <c r="A1312" s="16"/>
      <c r="B1312" s="15" t="str">
        <f>IF($A1312="","",SUMIFS(Ventas!$F$6:$F$3005,Ventas!$A$6:$A$3005,$A1312,Ventas!$J$6:$J$3005,"Efectivo"))</f>
        <v/>
      </c>
      <c r="C1312" s="15" t="str">
        <f>IF($A1312="","",SUMIFS(Ventas!$F$6:$F$3005,Ventas!$A$6:$A$3005,$A1312,Ventas!$J$6:$J$3005,"&lt;&gt;Efectivo"))</f>
        <v/>
      </c>
      <c r="D1312" s="15" t="str">
        <f t="shared" si="60"/>
        <v/>
      </c>
      <c r="E1312" s="12"/>
      <c r="F1312" s="15" t="str">
        <f>IF($A1312="","",SUMIFS(Compras!$E$6:$E$1005,Compras!$A$6:$A$1005,$A1312,Compras!$F$6:$F$1005,"Efectivo")+SUMIFS('Gastos Fijos'!$D$6:$D$1005,'Gastos Fijos'!$A$6:$A$1005,$A1312,'Gastos Fijos'!$E$6:$E$1005,"Efectivo"))</f>
        <v/>
      </c>
      <c r="G1312" s="15" t="str">
        <f t="shared" si="61"/>
        <v/>
      </c>
      <c r="H1312" s="12"/>
      <c r="I1312" s="8" t="str">
        <f t="shared" si="62"/>
        <v/>
      </c>
    </row>
    <row r="1313" spans="1:9" x14ac:dyDescent="0.25">
      <c r="A1313" s="16"/>
      <c r="B1313" s="15" t="str">
        <f>IF($A1313="","",SUMIFS(Ventas!$F$6:$F$3005,Ventas!$A$6:$A$3005,$A1313,Ventas!$J$6:$J$3005,"Efectivo"))</f>
        <v/>
      </c>
      <c r="C1313" s="15" t="str">
        <f>IF($A1313="","",SUMIFS(Ventas!$F$6:$F$3005,Ventas!$A$6:$A$3005,$A1313,Ventas!$J$6:$J$3005,"&lt;&gt;Efectivo"))</f>
        <v/>
      </c>
      <c r="D1313" s="15" t="str">
        <f t="shared" si="60"/>
        <v/>
      </c>
      <c r="E1313" s="12"/>
      <c r="F1313" s="15" t="str">
        <f>IF($A1313="","",SUMIFS(Compras!$E$6:$E$1005,Compras!$A$6:$A$1005,$A1313,Compras!$F$6:$F$1005,"Efectivo")+SUMIFS('Gastos Fijos'!$D$6:$D$1005,'Gastos Fijos'!$A$6:$A$1005,$A1313,'Gastos Fijos'!$E$6:$E$1005,"Efectivo"))</f>
        <v/>
      </c>
      <c r="G1313" s="15" t="str">
        <f t="shared" si="61"/>
        <v/>
      </c>
      <c r="H1313" s="12"/>
      <c r="I1313" s="8" t="str">
        <f t="shared" si="62"/>
        <v/>
      </c>
    </row>
    <row r="1314" spans="1:9" x14ac:dyDescent="0.25">
      <c r="A1314" s="16"/>
      <c r="B1314" s="15" t="str">
        <f>IF($A1314="","",SUMIFS(Ventas!$F$6:$F$3005,Ventas!$A$6:$A$3005,$A1314,Ventas!$J$6:$J$3005,"Efectivo"))</f>
        <v/>
      </c>
      <c r="C1314" s="15" t="str">
        <f>IF($A1314="","",SUMIFS(Ventas!$F$6:$F$3005,Ventas!$A$6:$A$3005,$A1314,Ventas!$J$6:$J$3005,"&lt;&gt;Efectivo"))</f>
        <v/>
      </c>
      <c r="D1314" s="15" t="str">
        <f t="shared" si="60"/>
        <v/>
      </c>
      <c r="E1314" s="12"/>
      <c r="F1314" s="15" t="str">
        <f>IF($A1314="","",SUMIFS(Compras!$E$6:$E$1005,Compras!$A$6:$A$1005,$A1314,Compras!$F$6:$F$1005,"Efectivo")+SUMIFS('Gastos Fijos'!$D$6:$D$1005,'Gastos Fijos'!$A$6:$A$1005,$A1314,'Gastos Fijos'!$E$6:$E$1005,"Efectivo"))</f>
        <v/>
      </c>
      <c r="G1314" s="15" t="str">
        <f t="shared" si="61"/>
        <v/>
      </c>
      <c r="H1314" s="12"/>
      <c r="I1314" s="8" t="str">
        <f t="shared" si="62"/>
        <v/>
      </c>
    </row>
    <row r="1315" spans="1:9" x14ac:dyDescent="0.25">
      <c r="A1315" s="16"/>
      <c r="B1315" s="15" t="str">
        <f>IF($A1315="","",SUMIFS(Ventas!$F$6:$F$3005,Ventas!$A$6:$A$3005,$A1315,Ventas!$J$6:$J$3005,"Efectivo"))</f>
        <v/>
      </c>
      <c r="C1315" s="15" t="str">
        <f>IF($A1315="","",SUMIFS(Ventas!$F$6:$F$3005,Ventas!$A$6:$A$3005,$A1315,Ventas!$J$6:$J$3005,"&lt;&gt;Efectivo"))</f>
        <v/>
      </c>
      <c r="D1315" s="15" t="str">
        <f t="shared" si="60"/>
        <v/>
      </c>
      <c r="E1315" s="12"/>
      <c r="F1315" s="15" t="str">
        <f>IF($A1315="","",SUMIFS(Compras!$E$6:$E$1005,Compras!$A$6:$A$1005,$A1315,Compras!$F$6:$F$1005,"Efectivo")+SUMIFS('Gastos Fijos'!$D$6:$D$1005,'Gastos Fijos'!$A$6:$A$1005,$A1315,'Gastos Fijos'!$E$6:$E$1005,"Efectivo"))</f>
        <v/>
      </c>
      <c r="G1315" s="15" t="str">
        <f t="shared" si="61"/>
        <v/>
      </c>
      <c r="H1315" s="12"/>
      <c r="I1315" s="8" t="str">
        <f t="shared" si="62"/>
        <v/>
      </c>
    </row>
    <row r="1316" spans="1:9" x14ac:dyDescent="0.25">
      <c r="A1316" s="16"/>
      <c r="B1316" s="15" t="str">
        <f>IF($A1316="","",SUMIFS(Ventas!$F$6:$F$3005,Ventas!$A$6:$A$3005,$A1316,Ventas!$J$6:$J$3005,"Efectivo"))</f>
        <v/>
      </c>
      <c r="C1316" s="15" t="str">
        <f>IF($A1316="","",SUMIFS(Ventas!$F$6:$F$3005,Ventas!$A$6:$A$3005,$A1316,Ventas!$J$6:$J$3005,"&lt;&gt;Efectivo"))</f>
        <v/>
      </c>
      <c r="D1316" s="15" t="str">
        <f t="shared" si="60"/>
        <v/>
      </c>
      <c r="E1316" s="12"/>
      <c r="F1316" s="15" t="str">
        <f>IF($A1316="","",SUMIFS(Compras!$E$6:$E$1005,Compras!$A$6:$A$1005,$A1316,Compras!$F$6:$F$1005,"Efectivo")+SUMIFS('Gastos Fijos'!$D$6:$D$1005,'Gastos Fijos'!$A$6:$A$1005,$A1316,'Gastos Fijos'!$E$6:$E$1005,"Efectivo"))</f>
        <v/>
      </c>
      <c r="G1316" s="15" t="str">
        <f t="shared" si="61"/>
        <v/>
      </c>
      <c r="H1316" s="12"/>
      <c r="I1316" s="8" t="str">
        <f t="shared" si="62"/>
        <v/>
      </c>
    </row>
    <row r="1317" spans="1:9" x14ac:dyDescent="0.25">
      <c r="A1317" s="16"/>
      <c r="B1317" s="15" t="str">
        <f>IF($A1317="","",SUMIFS(Ventas!$F$6:$F$3005,Ventas!$A$6:$A$3005,$A1317,Ventas!$J$6:$J$3005,"Efectivo"))</f>
        <v/>
      </c>
      <c r="C1317" s="15" t="str">
        <f>IF($A1317="","",SUMIFS(Ventas!$F$6:$F$3005,Ventas!$A$6:$A$3005,$A1317,Ventas!$J$6:$J$3005,"&lt;&gt;Efectivo"))</f>
        <v/>
      </c>
      <c r="D1317" s="15" t="str">
        <f t="shared" si="60"/>
        <v/>
      </c>
      <c r="E1317" s="12"/>
      <c r="F1317" s="15" t="str">
        <f>IF($A1317="","",SUMIFS(Compras!$E$6:$E$1005,Compras!$A$6:$A$1005,$A1317,Compras!$F$6:$F$1005,"Efectivo")+SUMIFS('Gastos Fijos'!$D$6:$D$1005,'Gastos Fijos'!$A$6:$A$1005,$A1317,'Gastos Fijos'!$E$6:$E$1005,"Efectivo"))</f>
        <v/>
      </c>
      <c r="G1317" s="15" t="str">
        <f t="shared" si="61"/>
        <v/>
      </c>
      <c r="H1317" s="12"/>
      <c r="I1317" s="8" t="str">
        <f t="shared" si="62"/>
        <v/>
      </c>
    </row>
    <row r="1318" spans="1:9" x14ac:dyDescent="0.25">
      <c r="A1318" s="16"/>
      <c r="B1318" s="15" t="str">
        <f>IF($A1318="","",SUMIFS(Ventas!$F$6:$F$3005,Ventas!$A$6:$A$3005,$A1318,Ventas!$J$6:$J$3005,"Efectivo"))</f>
        <v/>
      </c>
      <c r="C1318" s="15" t="str">
        <f>IF($A1318="","",SUMIFS(Ventas!$F$6:$F$3005,Ventas!$A$6:$A$3005,$A1318,Ventas!$J$6:$J$3005,"&lt;&gt;Efectivo"))</f>
        <v/>
      </c>
      <c r="D1318" s="15" t="str">
        <f t="shared" si="60"/>
        <v/>
      </c>
      <c r="E1318" s="12"/>
      <c r="F1318" s="15" t="str">
        <f>IF($A1318="","",SUMIFS(Compras!$E$6:$E$1005,Compras!$A$6:$A$1005,$A1318,Compras!$F$6:$F$1005,"Efectivo")+SUMIFS('Gastos Fijos'!$D$6:$D$1005,'Gastos Fijos'!$A$6:$A$1005,$A1318,'Gastos Fijos'!$E$6:$E$1005,"Efectivo"))</f>
        <v/>
      </c>
      <c r="G1318" s="15" t="str">
        <f t="shared" si="61"/>
        <v/>
      </c>
      <c r="H1318" s="12"/>
      <c r="I1318" s="8" t="str">
        <f t="shared" si="62"/>
        <v/>
      </c>
    </row>
    <row r="1319" spans="1:9" x14ac:dyDescent="0.25">
      <c r="A1319" s="16"/>
      <c r="B1319" s="15" t="str">
        <f>IF($A1319="","",SUMIFS(Ventas!$F$6:$F$3005,Ventas!$A$6:$A$3005,$A1319,Ventas!$J$6:$J$3005,"Efectivo"))</f>
        <v/>
      </c>
      <c r="C1319" s="15" t="str">
        <f>IF($A1319="","",SUMIFS(Ventas!$F$6:$F$3005,Ventas!$A$6:$A$3005,$A1319,Ventas!$J$6:$J$3005,"&lt;&gt;Efectivo"))</f>
        <v/>
      </c>
      <c r="D1319" s="15" t="str">
        <f t="shared" si="60"/>
        <v/>
      </c>
      <c r="E1319" s="12"/>
      <c r="F1319" s="15" t="str">
        <f>IF($A1319="","",SUMIFS(Compras!$E$6:$E$1005,Compras!$A$6:$A$1005,$A1319,Compras!$F$6:$F$1005,"Efectivo")+SUMIFS('Gastos Fijos'!$D$6:$D$1005,'Gastos Fijos'!$A$6:$A$1005,$A1319,'Gastos Fijos'!$E$6:$E$1005,"Efectivo"))</f>
        <v/>
      </c>
      <c r="G1319" s="15" t="str">
        <f t="shared" si="61"/>
        <v/>
      </c>
      <c r="H1319" s="12"/>
      <c r="I1319" s="8" t="str">
        <f t="shared" si="62"/>
        <v/>
      </c>
    </row>
    <row r="1320" spans="1:9" x14ac:dyDescent="0.25">
      <c r="A1320" s="16"/>
      <c r="B1320" s="15" t="str">
        <f>IF($A1320="","",SUMIFS(Ventas!$F$6:$F$3005,Ventas!$A$6:$A$3005,$A1320,Ventas!$J$6:$J$3005,"Efectivo"))</f>
        <v/>
      </c>
      <c r="C1320" s="15" t="str">
        <f>IF($A1320="","",SUMIFS(Ventas!$F$6:$F$3005,Ventas!$A$6:$A$3005,$A1320,Ventas!$J$6:$J$3005,"&lt;&gt;Efectivo"))</f>
        <v/>
      </c>
      <c r="D1320" s="15" t="str">
        <f t="shared" si="60"/>
        <v/>
      </c>
      <c r="E1320" s="12"/>
      <c r="F1320" s="15" t="str">
        <f>IF($A1320="","",SUMIFS(Compras!$E$6:$E$1005,Compras!$A$6:$A$1005,$A1320,Compras!$F$6:$F$1005,"Efectivo")+SUMIFS('Gastos Fijos'!$D$6:$D$1005,'Gastos Fijos'!$A$6:$A$1005,$A1320,'Gastos Fijos'!$E$6:$E$1005,"Efectivo"))</f>
        <v/>
      </c>
      <c r="G1320" s="15" t="str">
        <f t="shared" si="61"/>
        <v/>
      </c>
      <c r="H1320" s="12"/>
      <c r="I1320" s="8" t="str">
        <f t="shared" si="62"/>
        <v/>
      </c>
    </row>
    <row r="1321" spans="1:9" x14ac:dyDescent="0.25">
      <c r="A1321" s="16"/>
      <c r="B1321" s="15" t="str">
        <f>IF($A1321="","",SUMIFS(Ventas!$F$6:$F$3005,Ventas!$A$6:$A$3005,$A1321,Ventas!$J$6:$J$3005,"Efectivo"))</f>
        <v/>
      </c>
      <c r="C1321" s="15" t="str">
        <f>IF($A1321="","",SUMIFS(Ventas!$F$6:$F$3005,Ventas!$A$6:$A$3005,$A1321,Ventas!$J$6:$J$3005,"&lt;&gt;Efectivo"))</f>
        <v/>
      </c>
      <c r="D1321" s="15" t="str">
        <f t="shared" si="60"/>
        <v/>
      </c>
      <c r="E1321" s="12"/>
      <c r="F1321" s="15" t="str">
        <f>IF($A1321="","",SUMIFS(Compras!$E$6:$E$1005,Compras!$A$6:$A$1005,$A1321,Compras!$F$6:$F$1005,"Efectivo")+SUMIFS('Gastos Fijos'!$D$6:$D$1005,'Gastos Fijos'!$A$6:$A$1005,$A1321,'Gastos Fijos'!$E$6:$E$1005,"Efectivo"))</f>
        <v/>
      </c>
      <c r="G1321" s="15" t="str">
        <f t="shared" si="61"/>
        <v/>
      </c>
      <c r="H1321" s="12"/>
      <c r="I1321" s="8" t="str">
        <f t="shared" si="62"/>
        <v/>
      </c>
    </row>
    <row r="1322" spans="1:9" x14ac:dyDescent="0.25">
      <c r="A1322" s="16"/>
      <c r="B1322" s="15" t="str">
        <f>IF($A1322="","",SUMIFS(Ventas!$F$6:$F$3005,Ventas!$A$6:$A$3005,$A1322,Ventas!$J$6:$J$3005,"Efectivo"))</f>
        <v/>
      </c>
      <c r="C1322" s="15" t="str">
        <f>IF($A1322="","",SUMIFS(Ventas!$F$6:$F$3005,Ventas!$A$6:$A$3005,$A1322,Ventas!$J$6:$J$3005,"&lt;&gt;Efectivo"))</f>
        <v/>
      </c>
      <c r="D1322" s="15" t="str">
        <f t="shared" si="60"/>
        <v/>
      </c>
      <c r="E1322" s="12"/>
      <c r="F1322" s="15" t="str">
        <f>IF($A1322="","",SUMIFS(Compras!$E$6:$E$1005,Compras!$A$6:$A$1005,$A1322,Compras!$F$6:$F$1005,"Efectivo")+SUMIFS('Gastos Fijos'!$D$6:$D$1005,'Gastos Fijos'!$A$6:$A$1005,$A1322,'Gastos Fijos'!$E$6:$E$1005,"Efectivo"))</f>
        <v/>
      </c>
      <c r="G1322" s="15" t="str">
        <f t="shared" si="61"/>
        <v/>
      </c>
      <c r="H1322" s="12"/>
      <c r="I1322" s="8" t="str">
        <f t="shared" si="62"/>
        <v/>
      </c>
    </row>
    <row r="1323" spans="1:9" x14ac:dyDescent="0.25">
      <c r="A1323" s="16"/>
      <c r="B1323" s="15" t="str">
        <f>IF($A1323="","",SUMIFS(Ventas!$F$6:$F$3005,Ventas!$A$6:$A$3005,$A1323,Ventas!$J$6:$J$3005,"Efectivo"))</f>
        <v/>
      </c>
      <c r="C1323" s="15" t="str">
        <f>IF($A1323="","",SUMIFS(Ventas!$F$6:$F$3005,Ventas!$A$6:$A$3005,$A1323,Ventas!$J$6:$J$3005,"&lt;&gt;Efectivo"))</f>
        <v/>
      </c>
      <c r="D1323" s="15" t="str">
        <f t="shared" si="60"/>
        <v/>
      </c>
      <c r="E1323" s="12"/>
      <c r="F1323" s="15" t="str">
        <f>IF($A1323="","",SUMIFS(Compras!$E$6:$E$1005,Compras!$A$6:$A$1005,$A1323,Compras!$F$6:$F$1005,"Efectivo")+SUMIFS('Gastos Fijos'!$D$6:$D$1005,'Gastos Fijos'!$A$6:$A$1005,$A1323,'Gastos Fijos'!$E$6:$E$1005,"Efectivo"))</f>
        <v/>
      </c>
      <c r="G1323" s="15" t="str">
        <f t="shared" si="61"/>
        <v/>
      </c>
      <c r="H1323" s="12"/>
      <c r="I1323" s="8" t="str">
        <f t="shared" si="62"/>
        <v/>
      </c>
    </row>
    <row r="1324" spans="1:9" x14ac:dyDescent="0.25">
      <c r="A1324" s="16"/>
      <c r="B1324" s="15" t="str">
        <f>IF($A1324="","",SUMIFS(Ventas!$F$6:$F$3005,Ventas!$A$6:$A$3005,$A1324,Ventas!$J$6:$J$3005,"Efectivo"))</f>
        <v/>
      </c>
      <c r="C1324" s="15" t="str">
        <f>IF($A1324="","",SUMIFS(Ventas!$F$6:$F$3005,Ventas!$A$6:$A$3005,$A1324,Ventas!$J$6:$J$3005,"&lt;&gt;Efectivo"))</f>
        <v/>
      </c>
      <c r="D1324" s="15" t="str">
        <f t="shared" si="60"/>
        <v/>
      </c>
      <c r="E1324" s="12"/>
      <c r="F1324" s="15" t="str">
        <f>IF($A1324="","",SUMIFS(Compras!$E$6:$E$1005,Compras!$A$6:$A$1005,$A1324,Compras!$F$6:$F$1005,"Efectivo")+SUMIFS('Gastos Fijos'!$D$6:$D$1005,'Gastos Fijos'!$A$6:$A$1005,$A1324,'Gastos Fijos'!$E$6:$E$1005,"Efectivo"))</f>
        <v/>
      </c>
      <c r="G1324" s="15" t="str">
        <f t="shared" si="61"/>
        <v/>
      </c>
      <c r="H1324" s="12"/>
      <c r="I1324" s="8" t="str">
        <f t="shared" si="62"/>
        <v/>
      </c>
    </row>
    <row r="1325" spans="1:9" x14ac:dyDescent="0.25">
      <c r="A1325" s="16"/>
      <c r="B1325" s="15" t="str">
        <f>IF($A1325="","",SUMIFS(Ventas!$F$6:$F$3005,Ventas!$A$6:$A$3005,$A1325,Ventas!$J$6:$J$3005,"Efectivo"))</f>
        <v/>
      </c>
      <c r="C1325" s="15" t="str">
        <f>IF($A1325="","",SUMIFS(Ventas!$F$6:$F$3005,Ventas!$A$6:$A$3005,$A1325,Ventas!$J$6:$J$3005,"&lt;&gt;Efectivo"))</f>
        <v/>
      </c>
      <c r="D1325" s="15" t="str">
        <f t="shared" si="60"/>
        <v/>
      </c>
      <c r="E1325" s="12"/>
      <c r="F1325" s="15" t="str">
        <f>IF($A1325="","",SUMIFS(Compras!$E$6:$E$1005,Compras!$A$6:$A$1005,$A1325,Compras!$F$6:$F$1005,"Efectivo")+SUMIFS('Gastos Fijos'!$D$6:$D$1005,'Gastos Fijos'!$A$6:$A$1005,$A1325,'Gastos Fijos'!$E$6:$E$1005,"Efectivo"))</f>
        <v/>
      </c>
      <c r="G1325" s="15" t="str">
        <f t="shared" si="61"/>
        <v/>
      </c>
      <c r="H1325" s="12"/>
      <c r="I1325" s="8" t="str">
        <f t="shared" si="62"/>
        <v/>
      </c>
    </row>
    <row r="1326" spans="1:9" x14ac:dyDescent="0.25">
      <c r="A1326" s="16"/>
      <c r="B1326" s="15" t="str">
        <f>IF($A1326="","",SUMIFS(Ventas!$F$6:$F$3005,Ventas!$A$6:$A$3005,$A1326,Ventas!$J$6:$J$3005,"Efectivo"))</f>
        <v/>
      </c>
      <c r="C1326" s="15" t="str">
        <f>IF($A1326="","",SUMIFS(Ventas!$F$6:$F$3005,Ventas!$A$6:$A$3005,$A1326,Ventas!$J$6:$J$3005,"&lt;&gt;Efectivo"))</f>
        <v/>
      </c>
      <c r="D1326" s="15" t="str">
        <f t="shared" si="60"/>
        <v/>
      </c>
      <c r="E1326" s="12"/>
      <c r="F1326" s="15" t="str">
        <f>IF($A1326="","",SUMIFS(Compras!$E$6:$E$1005,Compras!$A$6:$A$1005,$A1326,Compras!$F$6:$F$1005,"Efectivo")+SUMIFS('Gastos Fijos'!$D$6:$D$1005,'Gastos Fijos'!$A$6:$A$1005,$A1326,'Gastos Fijos'!$E$6:$E$1005,"Efectivo"))</f>
        <v/>
      </c>
      <c r="G1326" s="15" t="str">
        <f t="shared" si="61"/>
        <v/>
      </c>
      <c r="H1326" s="12"/>
      <c r="I1326" s="8" t="str">
        <f t="shared" si="62"/>
        <v/>
      </c>
    </row>
    <row r="1327" spans="1:9" x14ac:dyDescent="0.25">
      <c r="A1327" s="16"/>
      <c r="B1327" s="15" t="str">
        <f>IF($A1327="","",SUMIFS(Ventas!$F$6:$F$3005,Ventas!$A$6:$A$3005,$A1327,Ventas!$J$6:$J$3005,"Efectivo"))</f>
        <v/>
      </c>
      <c r="C1327" s="15" t="str">
        <f>IF($A1327="","",SUMIFS(Ventas!$F$6:$F$3005,Ventas!$A$6:$A$3005,$A1327,Ventas!$J$6:$J$3005,"&lt;&gt;Efectivo"))</f>
        <v/>
      </c>
      <c r="D1327" s="15" t="str">
        <f t="shared" si="60"/>
        <v/>
      </c>
      <c r="E1327" s="12"/>
      <c r="F1327" s="15" t="str">
        <f>IF($A1327="","",SUMIFS(Compras!$E$6:$E$1005,Compras!$A$6:$A$1005,$A1327,Compras!$F$6:$F$1005,"Efectivo")+SUMIFS('Gastos Fijos'!$D$6:$D$1005,'Gastos Fijos'!$A$6:$A$1005,$A1327,'Gastos Fijos'!$E$6:$E$1005,"Efectivo"))</f>
        <v/>
      </c>
      <c r="G1327" s="15" t="str">
        <f t="shared" si="61"/>
        <v/>
      </c>
      <c r="H1327" s="12"/>
      <c r="I1327" s="8" t="str">
        <f t="shared" si="62"/>
        <v/>
      </c>
    </row>
    <row r="1328" spans="1:9" x14ac:dyDescent="0.25">
      <c r="A1328" s="16"/>
      <c r="B1328" s="15" t="str">
        <f>IF($A1328="","",SUMIFS(Ventas!$F$6:$F$3005,Ventas!$A$6:$A$3005,$A1328,Ventas!$J$6:$J$3005,"Efectivo"))</f>
        <v/>
      </c>
      <c r="C1328" s="15" t="str">
        <f>IF($A1328="","",SUMIFS(Ventas!$F$6:$F$3005,Ventas!$A$6:$A$3005,$A1328,Ventas!$J$6:$J$3005,"&lt;&gt;Efectivo"))</f>
        <v/>
      </c>
      <c r="D1328" s="15" t="str">
        <f t="shared" si="60"/>
        <v/>
      </c>
      <c r="E1328" s="12"/>
      <c r="F1328" s="15" t="str">
        <f>IF($A1328="","",SUMIFS(Compras!$E$6:$E$1005,Compras!$A$6:$A$1005,$A1328,Compras!$F$6:$F$1005,"Efectivo")+SUMIFS('Gastos Fijos'!$D$6:$D$1005,'Gastos Fijos'!$A$6:$A$1005,$A1328,'Gastos Fijos'!$E$6:$E$1005,"Efectivo"))</f>
        <v/>
      </c>
      <c r="G1328" s="15" t="str">
        <f t="shared" si="61"/>
        <v/>
      </c>
      <c r="H1328" s="12"/>
      <c r="I1328" s="8" t="str">
        <f t="shared" si="62"/>
        <v/>
      </c>
    </row>
    <row r="1329" spans="1:9" x14ac:dyDescent="0.25">
      <c r="A1329" s="16"/>
      <c r="B1329" s="15" t="str">
        <f>IF($A1329="","",SUMIFS(Ventas!$F$6:$F$3005,Ventas!$A$6:$A$3005,$A1329,Ventas!$J$6:$J$3005,"Efectivo"))</f>
        <v/>
      </c>
      <c r="C1329" s="15" t="str">
        <f>IF($A1329="","",SUMIFS(Ventas!$F$6:$F$3005,Ventas!$A$6:$A$3005,$A1329,Ventas!$J$6:$J$3005,"&lt;&gt;Efectivo"))</f>
        <v/>
      </c>
      <c r="D1329" s="15" t="str">
        <f t="shared" si="60"/>
        <v/>
      </c>
      <c r="E1329" s="12"/>
      <c r="F1329" s="15" t="str">
        <f>IF($A1329="","",SUMIFS(Compras!$E$6:$E$1005,Compras!$A$6:$A$1005,$A1329,Compras!$F$6:$F$1005,"Efectivo")+SUMIFS('Gastos Fijos'!$D$6:$D$1005,'Gastos Fijos'!$A$6:$A$1005,$A1329,'Gastos Fijos'!$E$6:$E$1005,"Efectivo"))</f>
        <v/>
      </c>
      <c r="G1329" s="15" t="str">
        <f t="shared" si="61"/>
        <v/>
      </c>
      <c r="H1329" s="12"/>
      <c r="I1329" s="8" t="str">
        <f t="shared" si="62"/>
        <v/>
      </c>
    </row>
    <row r="1330" spans="1:9" x14ac:dyDescent="0.25">
      <c r="A1330" s="16"/>
      <c r="B1330" s="15" t="str">
        <f>IF($A1330="","",SUMIFS(Ventas!$F$6:$F$3005,Ventas!$A$6:$A$3005,$A1330,Ventas!$J$6:$J$3005,"Efectivo"))</f>
        <v/>
      </c>
      <c r="C1330" s="15" t="str">
        <f>IF($A1330="","",SUMIFS(Ventas!$F$6:$F$3005,Ventas!$A$6:$A$3005,$A1330,Ventas!$J$6:$J$3005,"&lt;&gt;Efectivo"))</f>
        <v/>
      </c>
      <c r="D1330" s="15" t="str">
        <f t="shared" si="60"/>
        <v/>
      </c>
      <c r="E1330" s="12"/>
      <c r="F1330" s="15" t="str">
        <f>IF($A1330="","",SUMIFS(Compras!$E$6:$E$1005,Compras!$A$6:$A$1005,$A1330,Compras!$F$6:$F$1005,"Efectivo")+SUMIFS('Gastos Fijos'!$D$6:$D$1005,'Gastos Fijos'!$A$6:$A$1005,$A1330,'Gastos Fijos'!$E$6:$E$1005,"Efectivo"))</f>
        <v/>
      </c>
      <c r="G1330" s="15" t="str">
        <f t="shared" si="61"/>
        <v/>
      </c>
      <c r="H1330" s="12"/>
      <c r="I1330" s="8" t="str">
        <f t="shared" si="62"/>
        <v/>
      </c>
    </row>
    <row r="1331" spans="1:9" x14ac:dyDescent="0.25">
      <c r="A1331" s="16"/>
      <c r="B1331" s="15" t="str">
        <f>IF($A1331="","",SUMIFS(Ventas!$F$6:$F$3005,Ventas!$A$6:$A$3005,$A1331,Ventas!$J$6:$J$3005,"Efectivo"))</f>
        <v/>
      </c>
      <c r="C1331" s="15" t="str">
        <f>IF($A1331="","",SUMIFS(Ventas!$F$6:$F$3005,Ventas!$A$6:$A$3005,$A1331,Ventas!$J$6:$J$3005,"&lt;&gt;Efectivo"))</f>
        <v/>
      </c>
      <c r="D1331" s="15" t="str">
        <f t="shared" si="60"/>
        <v/>
      </c>
      <c r="E1331" s="12"/>
      <c r="F1331" s="15" t="str">
        <f>IF($A1331="","",SUMIFS(Compras!$E$6:$E$1005,Compras!$A$6:$A$1005,$A1331,Compras!$F$6:$F$1005,"Efectivo")+SUMIFS('Gastos Fijos'!$D$6:$D$1005,'Gastos Fijos'!$A$6:$A$1005,$A1331,'Gastos Fijos'!$E$6:$E$1005,"Efectivo"))</f>
        <v/>
      </c>
      <c r="G1331" s="15" t="str">
        <f t="shared" si="61"/>
        <v/>
      </c>
      <c r="H1331" s="12"/>
      <c r="I1331" s="8" t="str">
        <f t="shared" si="62"/>
        <v/>
      </c>
    </row>
    <row r="1332" spans="1:9" x14ac:dyDescent="0.25">
      <c r="A1332" s="16"/>
      <c r="B1332" s="15" t="str">
        <f>IF($A1332="","",SUMIFS(Ventas!$F$6:$F$3005,Ventas!$A$6:$A$3005,$A1332,Ventas!$J$6:$J$3005,"Efectivo"))</f>
        <v/>
      </c>
      <c r="C1332" s="15" t="str">
        <f>IF($A1332="","",SUMIFS(Ventas!$F$6:$F$3005,Ventas!$A$6:$A$3005,$A1332,Ventas!$J$6:$J$3005,"&lt;&gt;Efectivo"))</f>
        <v/>
      </c>
      <c r="D1332" s="15" t="str">
        <f t="shared" si="60"/>
        <v/>
      </c>
      <c r="E1332" s="12"/>
      <c r="F1332" s="15" t="str">
        <f>IF($A1332="","",SUMIFS(Compras!$E$6:$E$1005,Compras!$A$6:$A$1005,$A1332,Compras!$F$6:$F$1005,"Efectivo")+SUMIFS('Gastos Fijos'!$D$6:$D$1005,'Gastos Fijos'!$A$6:$A$1005,$A1332,'Gastos Fijos'!$E$6:$E$1005,"Efectivo"))</f>
        <v/>
      </c>
      <c r="G1332" s="15" t="str">
        <f t="shared" si="61"/>
        <v/>
      </c>
      <c r="H1332" s="12"/>
      <c r="I1332" s="8" t="str">
        <f t="shared" si="62"/>
        <v/>
      </c>
    </row>
    <row r="1333" spans="1:9" x14ac:dyDescent="0.25">
      <c r="A1333" s="16"/>
      <c r="B1333" s="15" t="str">
        <f>IF($A1333="","",SUMIFS(Ventas!$F$6:$F$3005,Ventas!$A$6:$A$3005,$A1333,Ventas!$J$6:$J$3005,"Efectivo"))</f>
        <v/>
      </c>
      <c r="C1333" s="15" t="str">
        <f>IF($A1333="","",SUMIFS(Ventas!$F$6:$F$3005,Ventas!$A$6:$A$3005,$A1333,Ventas!$J$6:$J$3005,"&lt;&gt;Efectivo"))</f>
        <v/>
      </c>
      <c r="D1333" s="15" t="str">
        <f t="shared" si="60"/>
        <v/>
      </c>
      <c r="E1333" s="12"/>
      <c r="F1333" s="15" t="str">
        <f>IF($A1333="","",SUMIFS(Compras!$E$6:$E$1005,Compras!$A$6:$A$1005,$A1333,Compras!$F$6:$F$1005,"Efectivo")+SUMIFS('Gastos Fijos'!$D$6:$D$1005,'Gastos Fijos'!$A$6:$A$1005,$A1333,'Gastos Fijos'!$E$6:$E$1005,"Efectivo"))</f>
        <v/>
      </c>
      <c r="G1333" s="15" t="str">
        <f t="shared" si="61"/>
        <v/>
      </c>
      <c r="H1333" s="12"/>
      <c r="I1333" s="8" t="str">
        <f t="shared" si="62"/>
        <v/>
      </c>
    </row>
    <row r="1334" spans="1:9" x14ac:dyDescent="0.25">
      <c r="A1334" s="16"/>
      <c r="B1334" s="15" t="str">
        <f>IF($A1334="","",SUMIFS(Ventas!$F$6:$F$3005,Ventas!$A$6:$A$3005,$A1334,Ventas!$J$6:$J$3005,"Efectivo"))</f>
        <v/>
      </c>
      <c r="C1334" s="15" t="str">
        <f>IF($A1334="","",SUMIFS(Ventas!$F$6:$F$3005,Ventas!$A$6:$A$3005,$A1334,Ventas!$J$6:$J$3005,"&lt;&gt;Efectivo"))</f>
        <v/>
      </c>
      <c r="D1334" s="15" t="str">
        <f t="shared" si="60"/>
        <v/>
      </c>
      <c r="E1334" s="12"/>
      <c r="F1334" s="15" t="str">
        <f>IF($A1334="","",SUMIFS(Compras!$E$6:$E$1005,Compras!$A$6:$A$1005,$A1334,Compras!$F$6:$F$1005,"Efectivo")+SUMIFS('Gastos Fijos'!$D$6:$D$1005,'Gastos Fijos'!$A$6:$A$1005,$A1334,'Gastos Fijos'!$E$6:$E$1005,"Efectivo"))</f>
        <v/>
      </c>
      <c r="G1334" s="15" t="str">
        <f t="shared" si="61"/>
        <v/>
      </c>
      <c r="H1334" s="12"/>
      <c r="I1334" s="8" t="str">
        <f t="shared" si="62"/>
        <v/>
      </c>
    </row>
    <row r="1335" spans="1:9" x14ac:dyDescent="0.25">
      <c r="A1335" s="16"/>
      <c r="B1335" s="15" t="str">
        <f>IF($A1335="","",SUMIFS(Ventas!$F$6:$F$3005,Ventas!$A$6:$A$3005,$A1335,Ventas!$J$6:$J$3005,"Efectivo"))</f>
        <v/>
      </c>
      <c r="C1335" s="15" t="str">
        <f>IF($A1335="","",SUMIFS(Ventas!$F$6:$F$3005,Ventas!$A$6:$A$3005,$A1335,Ventas!$J$6:$J$3005,"&lt;&gt;Efectivo"))</f>
        <v/>
      </c>
      <c r="D1335" s="15" t="str">
        <f t="shared" si="60"/>
        <v/>
      </c>
      <c r="E1335" s="12"/>
      <c r="F1335" s="15" t="str">
        <f>IF($A1335="","",SUMIFS(Compras!$E$6:$E$1005,Compras!$A$6:$A$1005,$A1335,Compras!$F$6:$F$1005,"Efectivo")+SUMIFS('Gastos Fijos'!$D$6:$D$1005,'Gastos Fijos'!$A$6:$A$1005,$A1335,'Gastos Fijos'!$E$6:$E$1005,"Efectivo"))</f>
        <v/>
      </c>
      <c r="G1335" s="15" t="str">
        <f t="shared" si="61"/>
        <v/>
      </c>
      <c r="H1335" s="12"/>
      <c r="I1335" s="8" t="str">
        <f t="shared" si="62"/>
        <v/>
      </c>
    </row>
    <row r="1336" spans="1:9" x14ac:dyDescent="0.25">
      <c r="A1336" s="16"/>
      <c r="B1336" s="15" t="str">
        <f>IF($A1336="","",SUMIFS(Ventas!$F$6:$F$3005,Ventas!$A$6:$A$3005,$A1336,Ventas!$J$6:$J$3005,"Efectivo"))</f>
        <v/>
      </c>
      <c r="C1336" s="15" t="str">
        <f>IF($A1336="","",SUMIFS(Ventas!$F$6:$F$3005,Ventas!$A$6:$A$3005,$A1336,Ventas!$J$6:$J$3005,"&lt;&gt;Efectivo"))</f>
        <v/>
      </c>
      <c r="D1336" s="15" t="str">
        <f t="shared" si="60"/>
        <v/>
      </c>
      <c r="E1336" s="12"/>
      <c r="F1336" s="15" t="str">
        <f>IF($A1336="","",SUMIFS(Compras!$E$6:$E$1005,Compras!$A$6:$A$1005,$A1336,Compras!$F$6:$F$1005,"Efectivo")+SUMIFS('Gastos Fijos'!$D$6:$D$1005,'Gastos Fijos'!$A$6:$A$1005,$A1336,'Gastos Fijos'!$E$6:$E$1005,"Efectivo"))</f>
        <v/>
      </c>
      <c r="G1336" s="15" t="str">
        <f t="shared" si="61"/>
        <v/>
      </c>
      <c r="H1336" s="12"/>
      <c r="I1336" s="8" t="str">
        <f t="shared" si="62"/>
        <v/>
      </c>
    </row>
    <row r="1337" spans="1:9" x14ac:dyDescent="0.25">
      <c r="A1337" s="16"/>
      <c r="B1337" s="15" t="str">
        <f>IF($A1337="","",SUMIFS(Ventas!$F$6:$F$3005,Ventas!$A$6:$A$3005,$A1337,Ventas!$J$6:$J$3005,"Efectivo"))</f>
        <v/>
      </c>
      <c r="C1337" s="15" t="str">
        <f>IF($A1337="","",SUMIFS(Ventas!$F$6:$F$3005,Ventas!$A$6:$A$3005,$A1337,Ventas!$J$6:$J$3005,"&lt;&gt;Efectivo"))</f>
        <v/>
      </c>
      <c r="D1337" s="15" t="str">
        <f t="shared" si="60"/>
        <v/>
      </c>
      <c r="E1337" s="12"/>
      <c r="F1337" s="15" t="str">
        <f>IF($A1337="","",SUMIFS(Compras!$E$6:$E$1005,Compras!$A$6:$A$1005,$A1337,Compras!$F$6:$F$1005,"Efectivo")+SUMIFS('Gastos Fijos'!$D$6:$D$1005,'Gastos Fijos'!$A$6:$A$1005,$A1337,'Gastos Fijos'!$E$6:$E$1005,"Efectivo"))</f>
        <v/>
      </c>
      <c r="G1337" s="15" t="str">
        <f t="shared" si="61"/>
        <v/>
      </c>
      <c r="H1337" s="12"/>
      <c r="I1337" s="8" t="str">
        <f t="shared" si="62"/>
        <v/>
      </c>
    </row>
    <row r="1338" spans="1:9" x14ac:dyDescent="0.25">
      <c r="A1338" s="16"/>
      <c r="B1338" s="15" t="str">
        <f>IF($A1338="","",SUMIFS(Ventas!$F$6:$F$3005,Ventas!$A$6:$A$3005,$A1338,Ventas!$J$6:$J$3005,"Efectivo"))</f>
        <v/>
      </c>
      <c r="C1338" s="15" t="str">
        <f>IF($A1338="","",SUMIFS(Ventas!$F$6:$F$3005,Ventas!$A$6:$A$3005,$A1338,Ventas!$J$6:$J$3005,"&lt;&gt;Efectivo"))</f>
        <v/>
      </c>
      <c r="D1338" s="15" t="str">
        <f t="shared" si="60"/>
        <v/>
      </c>
      <c r="E1338" s="12"/>
      <c r="F1338" s="15" t="str">
        <f>IF($A1338="","",SUMIFS(Compras!$E$6:$E$1005,Compras!$A$6:$A$1005,$A1338,Compras!$F$6:$F$1005,"Efectivo")+SUMIFS('Gastos Fijos'!$D$6:$D$1005,'Gastos Fijos'!$A$6:$A$1005,$A1338,'Gastos Fijos'!$E$6:$E$1005,"Efectivo"))</f>
        <v/>
      </c>
      <c r="G1338" s="15" t="str">
        <f t="shared" si="61"/>
        <v/>
      </c>
      <c r="H1338" s="12"/>
      <c r="I1338" s="8" t="str">
        <f t="shared" si="62"/>
        <v/>
      </c>
    </row>
    <row r="1339" spans="1:9" x14ac:dyDescent="0.25">
      <c r="A1339" s="16"/>
      <c r="B1339" s="15" t="str">
        <f>IF($A1339="","",SUMIFS(Ventas!$F$6:$F$3005,Ventas!$A$6:$A$3005,$A1339,Ventas!$J$6:$J$3005,"Efectivo"))</f>
        <v/>
      </c>
      <c r="C1339" s="15" t="str">
        <f>IF($A1339="","",SUMIFS(Ventas!$F$6:$F$3005,Ventas!$A$6:$A$3005,$A1339,Ventas!$J$6:$J$3005,"&lt;&gt;Efectivo"))</f>
        <v/>
      </c>
      <c r="D1339" s="15" t="str">
        <f t="shared" si="60"/>
        <v/>
      </c>
      <c r="E1339" s="12"/>
      <c r="F1339" s="15" t="str">
        <f>IF($A1339="","",SUMIFS(Compras!$E$6:$E$1005,Compras!$A$6:$A$1005,$A1339,Compras!$F$6:$F$1005,"Efectivo")+SUMIFS('Gastos Fijos'!$D$6:$D$1005,'Gastos Fijos'!$A$6:$A$1005,$A1339,'Gastos Fijos'!$E$6:$E$1005,"Efectivo"))</f>
        <v/>
      </c>
      <c r="G1339" s="15" t="str">
        <f t="shared" si="61"/>
        <v/>
      </c>
      <c r="H1339" s="12"/>
      <c r="I1339" s="8" t="str">
        <f t="shared" si="62"/>
        <v/>
      </c>
    </row>
    <row r="1340" spans="1:9" x14ac:dyDescent="0.25">
      <c r="A1340" s="16"/>
      <c r="B1340" s="15" t="str">
        <f>IF($A1340="","",SUMIFS(Ventas!$F$6:$F$3005,Ventas!$A$6:$A$3005,$A1340,Ventas!$J$6:$J$3005,"Efectivo"))</f>
        <v/>
      </c>
      <c r="C1340" s="15" t="str">
        <f>IF($A1340="","",SUMIFS(Ventas!$F$6:$F$3005,Ventas!$A$6:$A$3005,$A1340,Ventas!$J$6:$J$3005,"&lt;&gt;Efectivo"))</f>
        <v/>
      </c>
      <c r="D1340" s="15" t="str">
        <f t="shared" si="60"/>
        <v/>
      </c>
      <c r="E1340" s="12"/>
      <c r="F1340" s="15" t="str">
        <f>IF($A1340="","",SUMIFS(Compras!$E$6:$E$1005,Compras!$A$6:$A$1005,$A1340,Compras!$F$6:$F$1005,"Efectivo")+SUMIFS('Gastos Fijos'!$D$6:$D$1005,'Gastos Fijos'!$A$6:$A$1005,$A1340,'Gastos Fijos'!$E$6:$E$1005,"Efectivo"))</f>
        <v/>
      </c>
      <c r="G1340" s="15" t="str">
        <f t="shared" si="61"/>
        <v/>
      </c>
      <c r="H1340" s="12"/>
      <c r="I1340" s="8" t="str">
        <f t="shared" si="62"/>
        <v/>
      </c>
    </row>
    <row r="1341" spans="1:9" x14ac:dyDescent="0.25">
      <c r="A1341" s="16"/>
      <c r="B1341" s="15" t="str">
        <f>IF($A1341="","",SUMIFS(Ventas!$F$6:$F$3005,Ventas!$A$6:$A$3005,$A1341,Ventas!$J$6:$J$3005,"Efectivo"))</f>
        <v/>
      </c>
      <c r="C1341" s="15" t="str">
        <f>IF($A1341="","",SUMIFS(Ventas!$F$6:$F$3005,Ventas!$A$6:$A$3005,$A1341,Ventas!$J$6:$J$3005,"&lt;&gt;Efectivo"))</f>
        <v/>
      </c>
      <c r="D1341" s="15" t="str">
        <f t="shared" si="60"/>
        <v/>
      </c>
      <c r="E1341" s="12"/>
      <c r="F1341" s="15" t="str">
        <f>IF($A1341="","",SUMIFS(Compras!$E$6:$E$1005,Compras!$A$6:$A$1005,$A1341,Compras!$F$6:$F$1005,"Efectivo")+SUMIFS('Gastos Fijos'!$D$6:$D$1005,'Gastos Fijos'!$A$6:$A$1005,$A1341,'Gastos Fijos'!$E$6:$E$1005,"Efectivo"))</f>
        <v/>
      </c>
      <c r="G1341" s="15" t="str">
        <f t="shared" si="61"/>
        <v/>
      </c>
      <c r="H1341" s="12"/>
      <c r="I1341" s="8" t="str">
        <f t="shared" si="62"/>
        <v/>
      </c>
    </row>
    <row r="1342" spans="1:9" x14ac:dyDescent="0.25">
      <c r="A1342" s="16"/>
      <c r="B1342" s="15" t="str">
        <f>IF($A1342="","",SUMIFS(Ventas!$F$6:$F$3005,Ventas!$A$6:$A$3005,$A1342,Ventas!$J$6:$J$3005,"Efectivo"))</f>
        <v/>
      </c>
      <c r="C1342" s="15" t="str">
        <f>IF($A1342="","",SUMIFS(Ventas!$F$6:$F$3005,Ventas!$A$6:$A$3005,$A1342,Ventas!$J$6:$J$3005,"&lt;&gt;Efectivo"))</f>
        <v/>
      </c>
      <c r="D1342" s="15" t="str">
        <f t="shared" si="60"/>
        <v/>
      </c>
      <c r="E1342" s="12"/>
      <c r="F1342" s="15" t="str">
        <f>IF($A1342="","",SUMIFS(Compras!$E$6:$E$1005,Compras!$A$6:$A$1005,$A1342,Compras!$F$6:$F$1005,"Efectivo")+SUMIFS('Gastos Fijos'!$D$6:$D$1005,'Gastos Fijos'!$A$6:$A$1005,$A1342,'Gastos Fijos'!$E$6:$E$1005,"Efectivo"))</f>
        <v/>
      </c>
      <c r="G1342" s="15" t="str">
        <f t="shared" si="61"/>
        <v/>
      </c>
      <c r="H1342" s="12"/>
      <c r="I1342" s="8" t="str">
        <f t="shared" si="62"/>
        <v/>
      </c>
    </row>
    <row r="1343" spans="1:9" x14ac:dyDescent="0.25">
      <c r="A1343" s="16"/>
      <c r="B1343" s="15" t="str">
        <f>IF($A1343="","",SUMIFS(Ventas!$F$6:$F$3005,Ventas!$A$6:$A$3005,$A1343,Ventas!$J$6:$J$3005,"Efectivo"))</f>
        <v/>
      </c>
      <c r="C1343" s="15" t="str">
        <f>IF($A1343="","",SUMIFS(Ventas!$F$6:$F$3005,Ventas!$A$6:$A$3005,$A1343,Ventas!$J$6:$J$3005,"&lt;&gt;Efectivo"))</f>
        <v/>
      </c>
      <c r="D1343" s="15" t="str">
        <f t="shared" si="60"/>
        <v/>
      </c>
      <c r="E1343" s="12"/>
      <c r="F1343" s="15" t="str">
        <f>IF($A1343="","",SUMIFS(Compras!$E$6:$E$1005,Compras!$A$6:$A$1005,$A1343,Compras!$F$6:$F$1005,"Efectivo")+SUMIFS('Gastos Fijos'!$D$6:$D$1005,'Gastos Fijos'!$A$6:$A$1005,$A1343,'Gastos Fijos'!$E$6:$E$1005,"Efectivo"))</f>
        <v/>
      </c>
      <c r="G1343" s="15" t="str">
        <f t="shared" si="61"/>
        <v/>
      </c>
      <c r="H1343" s="12"/>
      <c r="I1343" s="8" t="str">
        <f t="shared" si="62"/>
        <v/>
      </c>
    </row>
    <row r="1344" spans="1:9" x14ac:dyDescent="0.25">
      <c r="A1344" s="16"/>
      <c r="B1344" s="15" t="str">
        <f>IF($A1344="","",SUMIFS(Ventas!$F$6:$F$3005,Ventas!$A$6:$A$3005,$A1344,Ventas!$J$6:$J$3005,"Efectivo"))</f>
        <v/>
      </c>
      <c r="C1344" s="15" t="str">
        <f>IF($A1344="","",SUMIFS(Ventas!$F$6:$F$3005,Ventas!$A$6:$A$3005,$A1344,Ventas!$J$6:$J$3005,"&lt;&gt;Efectivo"))</f>
        <v/>
      </c>
      <c r="D1344" s="15" t="str">
        <f t="shared" si="60"/>
        <v/>
      </c>
      <c r="E1344" s="12"/>
      <c r="F1344" s="15" t="str">
        <f>IF($A1344="","",SUMIFS(Compras!$E$6:$E$1005,Compras!$A$6:$A$1005,$A1344,Compras!$F$6:$F$1005,"Efectivo")+SUMIFS('Gastos Fijos'!$D$6:$D$1005,'Gastos Fijos'!$A$6:$A$1005,$A1344,'Gastos Fijos'!$E$6:$E$1005,"Efectivo"))</f>
        <v/>
      </c>
      <c r="G1344" s="15" t="str">
        <f t="shared" si="61"/>
        <v/>
      </c>
      <c r="H1344" s="12"/>
      <c r="I1344" s="8" t="str">
        <f t="shared" si="62"/>
        <v/>
      </c>
    </row>
    <row r="1345" spans="1:9" x14ac:dyDescent="0.25">
      <c r="A1345" s="16"/>
      <c r="B1345" s="15" t="str">
        <f>IF($A1345="","",SUMIFS(Ventas!$F$6:$F$3005,Ventas!$A$6:$A$3005,$A1345,Ventas!$J$6:$J$3005,"Efectivo"))</f>
        <v/>
      </c>
      <c r="C1345" s="15" t="str">
        <f>IF($A1345="","",SUMIFS(Ventas!$F$6:$F$3005,Ventas!$A$6:$A$3005,$A1345,Ventas!$J$6:$J$3005,"&lt;&gt;Efectivo"))</f>
        <v/>
      </c>
      <c r="D1345" s="15" t="str">
        <f t="shared" si="60"/>
        <v/>
      </c>
      <c r="E1345" s="12"/>
      <c r="F1345" s="15" t="str">
        <f>IF($A1345="","",SUMIFS(Compras!$E$6:$E$1005,Compras!$A$6:$A$1005,$A1345,Compras!$F$6:$F$1005,"Efectivo")+SUMIFS('Gastos Fijos'!$D$6:$D$1005,'Gastos Fijos'!$A$6:$A$1005,$A1345,'Gastos Fijos'!$E$6:$E$1005,"Efectivo"))</f>
        <v/>
      </c>
      <c r="G1345" s="15" t="str">
        <f t="shared" si="61"/>
        <v/>
      </c>
      <c r="H1345" s="12"/>
      <c r="I1345" s="8" t="str">
        <f t="shared" si="62"/>
        <v/>
      </c>
    </row>
    <row r="1346" spans="1:9" x14ac:dyDescent="0.25">
      <c r="A1346" s="16"/>
      <c r="B1346" s="15" t="str">
        <f>IF($A1346="","",SUMIFS(Ventas!$F$6:$F$3005,Ventas!$A$6:$A$3005,$A1346,Ventas!$J$6:$J$3005,"Efectivo"))</f>
        <v/>
      </c>
      <c r="C1346" s="15" t="str">
        <f>IF($A1346="","",SUMIFS(Ventas!$F$6:$F$3005,Ventas!$A$6:$A$3005,$A1346,Ventas!$J$6:$J$3005,"&lt;&gt;Efectivo"))</f>
        <v/>
      </c>
      <c r="D1346" s="15" t="str">
        <f t="shared" si="60"/>
        <v/>
      </c>
      <c r="E1346" s="12"/>
      <c r="F1346" s="15" t="str">
        <f>IF($A1346="","",SUMIFS(Compras!$E$6:$E$1005,Compras!$A$6:$A$1005,$A1346,Compras!$F$6:$F$1005,"Efectivo")+SUMIFS('Gastos Fijos'!$D$6:$D$1005,'Gastos Fijos'!$A$6:$A$1005,$A1346,'Gastos Fijos'!$E$6:$E$1005,"Efectivo"))</f>
        <v/>
      </c>
      <c r="G1346" s="15" t="str">
        <f t="shared" si="61"/>
        <v/>
      </c>
      <c r="H1346" s="12"/>
      <c r="I1346" s="8" t="str">
        <f t="shared" si="62"/>
        <v/>
      </c>
    </row>
    <row r="1347" spans="1:9" x14ac:dyDescent="0.25">
      <c r="A1347" s="16"/>
      <c r="B1347" s="15" t="str">
        <f>IF($A1347="","",SUMIFS(Ventas!$F$6:$F$3005,Ventas!$A$6:$A$3005,$A1347,Ventas!$J$6:$J$3005,"Efectivo"))</f>
        <v/>
      </c>
      <c r="C1347" s="15" t="str">
        <f>IF($A1347="","",SUMIFS(Ventas!$F$6:$F$3005,Ventas!$A$6:$A$3005,$A1347,Ventas!$J$6:$J$3005,"&lt;&gt;Efectivo"))</f>
        <v/>
      </c>
      <c r="D1347" s="15" t="str">
        <f t="shared" si="60"/>
        <v/>
      </c>
      <c r="E1347" s="12"/>
      <c r="F1347" s="15" t="str">
        <f>IF($A1347="","",SUMIFS(Compras!$E$6:$E$1005,Compras!$A$6:$A$1005,$A1347,Compras!$F$6:$F$1005,"Efectivo")+SUMIFS('Gastos Fijos'!$D$6:$D$1005,'Gastos Fijos'!$A$6:$A$1005,$A1347,'Gastos Fijos'!$E$6:$E$1005,"Efectivo"))</f>
        <v/>
      </c>
      <c r="G1347" s="15" t="str">
        <f t="shared" si="61"/>
        <v/>
      </c>
      <c r="H1347" s="12"/>
      <c r="I1347" s="8" t="str">
        <f t="shared" si="62"/>
        <v/>
      </c>
    </row>
    <row r="1348" spans="1:9" x14ac:dyDescent="0.25">
      <c r="A1348" s="16"/>
      <c r="B1348" s="15" t="str">
        <f>IF($A1348="","",SUMIFS(Ventas!$F$6:$F$3005,Ventas!$A$6:$A$3005,$A1348,Ventas!$J$6:$J$3005,"Efectivo"))</f>
        <v/>
      </c>
      <c r="C1348" s="15" t="str">
        <f>IF($A1348="","",SUMIFS(Ventas!$F$6:$F$3005,Ventas!$A$6:$A$3005,$A1348,Ventas!$J$6:$J$3005,"&lt;&gt;Efectivo"))</f>
        <v/>
      </c>
      <c r="D1348" s="15" t="str">
        <f t="shared" si="60"/>
        <v/>
      </c>
      <c r="E1348" s="12"/>
      <c r="F1348" s="15" t="str">
        <f>IF($A1348="","",SUMIFS(Compras!$E$6:$E$1005,Compras!$A$6:$A$1005,$A1348,Compras!$F$6:$F$1005,"Efectivo")+SUMIFS('Gastos Fijos'!$D$6:$D$1005,'Gastos Fijos'!$A$6:$A$1005,$A1348,'Gastos Fijos'!$E$6:$E$1005,"Efectivo"))</f>
        <v/>
      </c>
      <c r="G1348" s="15" t="str">
        <f t="shared" si="61"/>
        <v/>
      </c>
      <c r="H1348" s="12"/>
      <c r="I1348" s="8" t="str">
        <f t="shared" si="62"/>
        <v/>
      </c>
    </row>
    <row r="1349" spans="1:9" x14ac:dyDescent="0.25">
      <c r="A1349" s="16"/>
      <c r="B1349" s="15" t="str">
        <f>IF($A1349="","",SUMIFS(Ventas!$F$6:$F$3005,Ventas!$A$6:$A$3005,$A1349,Ventas!$J$6:$J$3005,"Efectivo"))</f>
        <v/>
      </c>
      <c r="C1349" s="15" t="str">
        <f>IF($A1349="","",SUMIFS(Ventas!$F$6:$F$3005,Ventas!$A$6:$A$3005,$A1349,Ventas!$J$6:$J$3005,"&lt;&gt;Efectivo"))</f>
        <v/>
      </c>
      <c r="D1349" s="15" t="str">
        <f t="shared" si="60"/>
        <v/>
      </c>
      <c r="E1349" s="12"/>
      <c r="F1349" s="15" t="str">
        <f>IF($A1349="","",SUMIFS(Compras!$E$6:$E$1005,Compras!$A$6:$A$1005,$A1349,Compras!$F$6:$F$1005,"Efectivo")+SUMIFS('Gastos Fijos'!$D$6:$D$1005,'Gastos Fijos'!$A$6:$A$1005,$A1349,'Gastos Fijos'!$E$6:$E$1005,"Efectivo"))</f>
        <v/>
      </c>
      <c r="G1349" s="15" t="str">
        <f t="shared" si="61"/>
        <v/>
      </c>
      <c r="H1349" s="12"/>
      <c r="I1349" s="8" t="str">
        <f t="shared" si="62"/>
        <v/>
      </c>
    </row>
    <row r="1350" spans="1:9" x14ac:dyDescent="0.25">
      <c r="A1350" s="16"/>
      <c r="B1350" s="15" t="str">
        <f>IF($A1350="","",SUMIFS(Ventas!$F$6:$F$3005,Ventas!$A$6:$A$3005,$A1350,Ventas!$J$6:$J$3005,"Efectivo"))</f>
        <v/>
      </c>
      <c r="C1350" s="15" t="str">
        <f>IF($A1350="","",SUMIFS(Ventas!$F$6:$F$3005,Ventas!$A$6:$A$3005,$A1350,Ventas!$J$6:$J$3005,"&lt;&gt;Efectivo"))</f>
        <v/>
      </c>
      <c r="D1350" s="15" t="str">
        <f t="shared" ref="D1350:D1413" si="63">IF($A1350="","",$B1350+$C1350)</f>
        <v/>
      </c>
      <c r="E1350" s="12"/>
      <c r="F1350" s="15" t="str">
        <f>IF($A1350="","",SUMIFS(Compras!$E$6:$E$1005,Compras!$A$6:$A$1005,$A1350,Compras!$F$6:$F$1005,"Efectivo")+SUMIFS('Gastos Fijos'!$D$6:$D$1005,'Gastos Fijos'!$A$6:$A$1005,$A1350,'Gastos Fijos'!$E$6:$E$1005,"Efectivo"))</f>
        <v/>
      </c>
      <c r="G1350" s="15" t="str">
        <f t="shared" ref="G1350:G1413" si="64">IF($A1350="","",$E1350+$B1350-$F1350)</f>
        <v/>
      </c>
      <c r="H1350" s="12"/>
      <c r="I1350" s="8" t="str">
        <f t="shared" ref="I1350:I1413" si="65">IF(OR($A1350="",$H1350=""),"",$H1350-$G1350)</f>
        <v/>
      </c>
    </row>
    <row r="1351" spans="1:9" x14ac:dyDescent="0.25">
      <c r="A1351" s="16"/>
      <c r="B1351" s="15" t="str">
        <f>IF($A1351="","",SUMIFS(Ventas!$F$6:$F$3005,Ventas!$A$6:$A$3005,$A1351,Ventas!$J$6:$J$3005,"Efectivo"))</f>
        <v/>
      </c>
      <c r="C1351" s="15" t="str">
        <f>IF($A1351="","",SUMIFS(Ventas!$F$6:$F$3005,Ventas!$A$6:$A$3005,$A1351,Ventas!$J$6:$J$3005,"&lt;&gt;Efectivo"))</f>
        <v/>
      </c>
      <c r="D1351" s="15" t="str">
        <f t="shared" si="63"/>
        <v/>
      </c>
      <c r="E1351" s="12"/>
      <c r="F1351" s="15" t="str">
        <f>IF($A1351="","",SUMIFS(Compras!$E$6:$E$1005,Compras!$A$6:$A$1005,$A1351,Compras!$F$6:$F$1005,"Efectivo")+SUMIFS('Gastos Fijos'!$D$6:$D$1005,'Gastos Fijos'!$A$6:$A$1005,$A1351,'Gastos Fijos'!$E$6:$E$1005,"Efectivo"))</f>
        <v/>
      </c>
      <c r="G1351" s="15" t="str">
        <f t="shared" si="64"/>
        <v/>
      </c>
      <c r="H1351" s="12"/>
      <c r="I1351" s="8" t="str">
        <f t="shared" si="65"/>
        <v/>
      </c>
    </row>
    <row r="1352" spans="1:9" x14ac:dyDescent="0.25">
      <c r="A1352" s="16"/>
      <c r="B1352" s="15" t="str">
        <f>IF($A1352="","",SUMIFS(Ventas!$F$6:$F$3005,Ventas!$A$6:$A$3005,$A1352,Ventas!$J$6:$J$3005,"Efectivo"))</f>
        <v/>
      </c>
      <c r="C1352" s="15" t="str">
        <f>IF($A1352="","",SUMIFS(Ventas!$F$6:$F$3005,Ventas!$A$6:$A$3005,$A1352,Ventas!$J$6:$J$3005,"&lt;&gt;Efectivo"))</f>
        <v/>
      </c>
      <c r="D1352" s="15" t="str">
        <f t="shared" si="63"/>
        <v/>
      </c>
      <c r="E1352" s="12"/>
      <c r="F1352" s="15" t="str">
        <f>IF($A1352="","",SUMIFS(Compras!$E$6:$E$1005,Compras!$A$6:$A$1005,$A1352,Compras!$F$6:$F$1005,"Efectivo")+SUMIFS('Gastos Fijos'!$D$6:$D$1005,'Gastos Fijos'!$A$6:$A$1005,$A1352,'Gastos Fijos'!$E$6:$E$1005,"Efectivo"))</f>
        <v/>
      </c>
      <c r="G1352" s="15" t="str">
        <f t="shared" si="64"/>
        <v/>
      </c>
      <c r="H1352" s="12"/>
      <c r="I1352" s="8" t="str">
        <f t="shared" si="65"/>
        <v/>
      </c>
    </row>
    <row r="1353" spans="1:9" x14ac:dyDescent="0.25">
      <c r="A1353" s="16"/>
      <c r="B1353" s="15" t="str">
        <f>IF($A1353="","",SUMIFS(Ventas!$F$6:$F$3005,Ventas!$A$6:$A$3005,$A1353,Ventas!$J$6:$J$3005,"Efectivo"))</f>
        <v/>
      </c>
      <c r="C1353" s="15" t="str">
        <f>IF($A1353="","",SUMIFS(Ventas!$F$6:$F$3005,Ventas!$A$6:$A$3005,$A1353,Ventas!$J$6:$J$3005,"&lt;&gt;Efectivo"))</f>
        <v/>
      </c>
      <c r="D1353" s="15" t="str">
        <f t="shared" si="63"/>
        <v/>
      </c>
      <c r="E1353" s="12"/>
      <c r="F1353" s="15" t="str">
        <f>IF($A1353="","",SUMIFS(Compras!$E$6:$E$1005,Compras!$A$6:$A$1005,$A1353,Compras!$F$6:$F$1005,"Efectivo")+SUMIFS('Gastos Fijos'!$D$6:$D$1005,'Gastos Fijos'!$A$6:$A$1005,$A1353,'Gastos Fijos'!$E$6:$E$1005,"Efectivo"))</f>
        <v/>
      </c>
      <c r="G1353" s="15" t="str">
        <f t="shared" si="64"/>
        <v/>
      </c>
      <c r="H1353" s="12"/>
      <c r="I1353" s="8" t="str">
        <f t="shared" si="65"/>
        <v/>
      </c>
    </row>
    <row r="1354" spans="1:9" x14ac:dyDescent="0.25">
      <c r="A1354" s="16"/>
      <c r="B1354" s="15" t="str">
        <f>IF($A1354="","",SUMIFS(Ventas!$F$6:$F$3005,Ventas!$A$6:$A$3005,$A1354,Ventas!$J$6:$J$3005,"Efectivo"))</f>
        <v/>
      </c>
      <c r="C1354" s="15" t="str">
        <f>IF($A1354="","",SUMIFS(Ventas!$F$6:$F$3005,Ventas!$A$6:$A$3005,$A1354,Ventas!$J$6:$J$3005,"&lt;&gt;Efectivo"))</f>
        <v/>
      </c>
      <c r="D1354" s="15" t="str">
        <f t="shared" si="63"/>
        <v/>
      </c>
      <c r="E1354" s="12"/>
      <c r="F1354" s="15" t="str">
        <f>IF($A1354="","",SUMIFS(Compras!$E$6:$E$1005,Compras!$A$6:$A$1005,$A1354,Compras!$F$6:$F$1005,"Efectivo")+SUMIFS('Gastos Fijos'!$D$6:$D$1005,'Gastos Fijos'!$A$6:$A$1005,$A1354,'Gastos Fijos'!$E$6:$E$1005,"Efectivo"))</f>
        <v/>
      </c>
      <c r="G1354" s="15" t="str">
        <f t="shared" si="64"/>
        <v/>
      </c>
      <c r="H1354" s="12"/>
      <c r="I1354" s="8" t="str">
        <f t="shared" si="65"/>
        <v/>
      </c>
    </row>
    <row r="1355" spans="1:9" x14ac:dyDescent="0.25">
      <c r="A1355" s="16"/>
      <c r="B1355" s="15" t="str">
        <f>IF($A1355="","",SUMIFS(Ventas!$F$6:$F$3005,Ventas!$A$6:$A$3005,$A1355,Ventas!$J$6:$J$3005,"Efectivo"))</f>
        <v/>
      </c>
      <c r="C1355" s="15" t="str">
        <f>IF($A1355="","",SUMIFS(Ventas!$F$6:$F$3005,Ventas!$A$6:$A$3005,$A1355,Ventas!$J$6:$J$3005,"&lt;&gt;Efectivo"))</f>
        <v/>
      </c>
      <c r="D1355" s="15" t="str">
        <f t="shared" si="63"/>
        <v/>
      </c>
      <c r="E1355" s="12"/>
      <c r="F1355" s="15" t="str">
        <f>IF($A1355="","",SUMIFS(Compras!$E$6:$E$1005,Compras!$A$6:$A$1005,$A1355,Compras!$F$6:$F$1005,"Efectivo")+SUMIFS('Gastos Fijos'!$D$6:$D$1005,'Gastos Fijos'!$A$6:$A$1005,$A1355,'Gastos Fijos'!$E$6:$E$1005,"Efectivo"))</f>
        <v/>
      </c>
      <c r="G1355" s="15" t="str">
        <f t="shared" si="64"/>
        <v/>
      </c>
      <c r="H1355" s="12"/>
      <c r="I1355" s="8" t="str">
        <f t="shared" si="65"/>
        <v/>
      </c>
    </row>
    <row r="1356" spans="1:9" x14ac:dyDescent="0.25">
      <c r="A1356" s="16"/>
      <c r="B1356" s="15" t="str">
        <f>IF($A1356="","",SUMIFS(Ventas!$F$6:$F$3005,Ventas!$A$6:$A$3005,$A1356,Ventas!$J$6:$J$3005,"Efectivo"))</f>
        <v/>
      </c>
      <c r="C1356" s="15" t="str">
        <f>IF($A1356="","",SUMIFS(Ventas!$F$6:$F$3005,Ventas!$A$6:$A$3005,$A1356,Ventas!$J$6:$J$3005,"&lt;&gt;Efectivo"))</f>
        <v/>
      </c>
      <c r="D1356" s="15" t="str">
        <f t="shared" si="63"/>
        <v/>
      </c>
      <c r="E1356" s="12"/>
      <c r="F1356" s="15" t="str">
        <f>IF($A1356="","",SUMIFS(Compras!$E$6:$E$1005,Compras!$A$6:$A$1005,$A1356,Compras!$F$6:$F$1005,"Efectivo")+SUMIFS('Gastos Fijos'!$D$6:$D$1005,'Gastos Fijos'!$A$6:$A$1005,$A1356,'Gastos Fijos'!$E$6:$E$1005,"Efectivo"))</f>
        <v/>
      </c>
      <c r="G1356" s="15" t="str">
        <f t="shared" si="64"/>
        <v/>
      </c>
      <c r="H1356" s="12"/>
      <c r="I1356" s="8" t="str">
        <f t="shared" si="65"/>
        <v/>
      </c>
    </row>
    <row r="1357" spans="1:9" x14ac:dyDescent="0.25">
      <c r="A1357" s="16"/>
      <c r="B1357" s="15" t="str">
        <f>IF($A1357="","",SUMIFS(Ventas!$F$6:$F$3005,Ventas!$A$6:$A$3005,$A1357,Ventas!$J$6:$J$3005,"Efectivo"))</f>
        <v/>
      </c>
      <c r="C1357" s="15" t="str">
        <f>IF($A1357="","",SUMIFS(Ventas!$F$6:$F$3005,Ventas!$A$6:$A$3005,$A1357,Ventas!$J$6:$J$3005,"&lt;&gt;Efectivo"))</f>
        <v/>
      </c>
      <c r="D1357" s="15" t="str">
        <f t="shared" si="63"/>
        <v/>
      </c>
      <c r="E1357" s="12"/>
      <c r="F1357" s="15" t="str">
        <f>IF($A1357="","",SUMIFS(Compras!$E$6:$E$1005,Compras!$A$6:$A$1005,$A1357,Compras!$F$6:$F$1005,"Efectivo")+SUMIFS('Gastos Fijos'!$D$6:$D$1005,'Gastos Fijos'!$A$6:$A$1005,$A1357,'Gastos Fijos'!$E$6:$E$1005,"Efectivo"))</f>
        <v/>
      </c>
      <c r="G1357" s="15" t="str">
        <f t="shared" si="64"/>
        <v/>
      </c>
      <c r="H1357" s="12"/>
      <c r="I1357" s="8" t="str">
        <f t="shared" si="65"/>
        <v/>
      </c>
    </row>
    <row r="1358" spans="1:9" x14ac:dyDescent="0.25">
      <c r="A1358" s="16"/>
      <c r="B1358" s="15" t="str">
        <f>IF($A1358="","",SUMIFS(Ventas!$F$6:$F$3005,Ventas!$A$6:$A$3005,$A1358,Ventas!$J$6:$J$3005,"Efectivo"))</f>
        <v/>
      </c>
      <c r="C1358" s="15" t="str">
        <f>IF($A1358="","",SUMIFS(Ventas!$F$6:$F$3005,Ventas!$A$6:$A$3005,$A1358,Ventas!$J$6:$J$3005,"&lt;&gt;Efectivo"))</f>
        <v/>
      </c>
      <c r="D1358" s="15" t="str">
        <f t="shared" si="63"/>
        <v/>
      </c>
      <c r="E1358" s="12"/>
      <c r="F1358" s="15" t="str">
        <f>IF($A1358="","",SUMIFS(Compras!$E$6:$E$1005,Compras!$A$6:$A$1005,$A1358,Compras!$F$6:$F$1005,"Efectivo")+SUMIFS('Gastos Fijos'!$D$6:$D$1005,'Gastos Fijos'!$A$6:$A$1005,$A1358,'Gastos Fijos'!$E$6:$E$1005,"Efectivo"))</f>
        <v/>
      </c>
      <c r="G1358" s="15" t="str">
        <f t="shared" si="64"/>
        <v/>
      </c>
      <c r="H1358" s="12"/>
      <c r="I1358" s="8" t="str">
        <f t="shared" si="65"/>
        <v/>
      </c>
    </row>
    <row r="1359" spans="1:9" x14ac:dyDescent="0.25">
      <c r="A1359" s="16"/>
      <c r="B1359" s="15" t="str">
        <f>IF($A1359="","",SUMIFS(Ventas!$F$6:$F$3005,Ventas!$A$6:$A$3005,$A1359,Ventas!$J$6:$J$3005,"Efectivo"))</f>
        <v/>
      </c>
      <c r="C1359" s="15" t="str">
        <f>IF($A1359="","",SUMIFS(Ventas!$F$6:$F$3005,Ventas!$A$6:$A$3005,$A1359,Ventas!$J$6:$J$3005,"&lt;&gt;Efectivo"))</f>
        <v/>
      </c>
      <c r="D1359" s="15" t="str">
        <f t="shared" si="63"/>
        <v/>
      </c>
      <c r="E1359" s="12"/>
      <c r="F1359" s="15" t="str">
        <f>IF($A1359="","",SUMIFS(Compras!$E$6:$E$1005,Compras!$A$6:$A$1005,$A1359,Compras!$F$6:$F$1005,"Efectivo")+SUMIFS('Gastos Fijos'!$D$6:$D$1005,'Gastos Fijos'!$A$6:$A$1005,$A1359,'Gastos Fijos'!$E$6:$E$1005,"Efectivo"))</f>
        <v/>
      </c>
      <c r="G1359" s="15" t="str">
        <f t="shared" si="64"/>
        <v/>
      </c>
      <c r="H1359" s="12"/>
      <c r="I1359" s="8" t="str">
        <f t="shared" si="65"/>
        <v/>
      </c>
    </row>
    <row r="1360" spans="1:9" x14ac:dyDescent="0.25">
      <c r="A1360" s="16"/>
      <c r="B1360" s="15" t="str">
        <f>IF($A1360="","",SUMIFS(Ventas!$F$6:$F$3005,Ventas!$A$6:$A$3005,$A1360,Ventas!$J$6:$J$3005,"Efectivo"))</f>
        <v/>
      </c>
      <c r="C1360" s="15" t="str">
        <f>IF($A1360="","",SUMIFS(Ventas!$F$6:$F$3005,Ventas!$A$6:$A$3005,$A1360,Ventas!$J$6:$J$3005,"&lt;&gt;Efectivo"))</f>
        <v/>
      </c>
      <c r="D1360" s="15" t="str">
        <f t="shared" si="63"/>
        <v/>
      </c>
      <c r="E1360" s="12"/>
      <c r="F1360" s="15" t="str">
        <f>IF($A1360="","",SUMIFS(Compras!$E$6:$E$1005,Compras!$A$6:$A$1005,$A1360,Compras!$F$6:$F$1005,"Efectivo")+SUMIFS('Gastos Fijos'!$D$6:$D$1005,'Gastos Fijos'!$A$6:$A$1005,$A1360,'Gastos Fijos'!$E$6:$E$1005,"Efectivo"))</f>
        <v/>
      </c>
      <c r="G1360" s="15" t="str">
        <f t="shared" si="64"/>
        <v/>
      </c>
      <c r="H1360" s="12"/>
      <c r="I1360" s="8" t="str">
        <f t="shared" si="65"/>
        <v/>
      </c>
    </row>
    <row r="1361" spans="1:9" x14ac:dyDescent="0.25">
      <c r="A1361" s="16"/>
      <c r="B1361" s="15" t="str">
        <f>IF($A1361="","",SUMIFS(Ventas!$F$6:$F$3005,Ventas!$A$6:$A$3005,$A1361,Ventas!$J$6:$J$3005,"Efectivo"))</f>
        <v/>
      </c>
      <c r="C1361" s="15" t="str">
        <f>IF($A1361="","",SUMIFS(Ventas!$F$6:$F$3005,Ventas!$A$6:$A$3005,$A1361,Ventas!$J$6:$J$3005,"&lt;&gt;Efectivo"))</f>
        <v/>
      </c>
      <c r="D1361" s="15" t="str">
        <f t="shared" si="63"/>
        <v/>
      </c>
      <c r="E1361" s="12"/>
      <c r="F1361" s="15" t="str">
        <f>IF($A1361="","",SUMIFS(Compras!$E$6:$E$1005,Compras!$A$6:$A$1005,$A1361,Compras!$F$6:$F$1005,"Efectivo")+SUMIFS('Gastos Fijos'!$D$6:$D$1005,'Gastos Fijos'!$A$6:$A$1005,$A1361,'Gastos Fijos'!$E$6:$E$1005,"Efectivo"))</f>
        <v/>
      </c>
      <c r="G1361" s="15" t="str">
        <f t="shared" si="64"/>
        <v/>
      </c>
      <c r="H1361" s="12"/>
      <c r="I1361" s="8" t="str">
        <f t="shared" si="65"/>
        <v/>
      </c>
    </row>
    <row r="1362" spans="1:9" x14ac:dyDescent="0.25">
      <c r="A1362" s="16"/>
      <c r="B1362" s="15" t="str">
        <f>IF($A1362="","",SUMIFS(Ventas!$F$6:$F$3005,Ventas!$A$6:$A$3005,$A1362,Ventas!$J$6:$J$3005,"Efectivo"))</f>
        <v/>
      </c>
      <c r="C1362" s="15" t="str">
        <f>IF($A1362="","",SUMIFS(Ventas!$F$6:$F$3005,Ventas!$A$6:$A$3005,$A1362,Ventas!$J$6:$J$3005,"&lt;&gt;Efectivo"))</f>
        <v/>
      </c>
      <c r="D1362" s="15" t="str">
        <f t="shared" si="63"/>
        <v/>
      </c>
      <c r="E1362" s="12"/>
      <c r="F1362" s="15" t="str">
        <f>IF($A1362="","",SUMIFS(Compras!$E$6:$E$1005,Compras!$A$6:$A$1005,$A1362,Compras!$F$6:$F$1005,"Efectivo")+SUMIFS('Gastos Fijos'!$D$6:$D$1005,'Gastos Fijos'!$A$6:$A$1005,$A1362,'Gastos Fijos'!$E$6:$E$1005,"Efectivo"))</f>
        <v/>
      </c>
      <c r="G1362" s="15" t="str">
        <f t="shared" si="64"/>
        <v/>
      </c>
      <c r="H1362" s="12"/>
      <c r="I1362" s="8" t="str">
        <f t="shared" si="65"/>
        <v/>
      </c>
    </row>
    <row r="1363" spans="1:9" x14ac:dyDescent="0.25">
      <c r="A1363" s="16"/>
      <c r="B1363" s="15" t="str">
        <f>IF($A1363="","",SUMIFS(Ventas!$F$6:$F$3005,Ventas!$A$6:$A$3005,$A1363,Ventas!$J$6:$J$3005,"Efectivo"))</f>
        <v/>
      </c>
      <c r="C1363" s="15" t="str">
        <f>IF($A1363="","",SUMIFS(Ventas!$F$6:$F$3005,Ventas!$A$6:$A$3005,$A1363,Ventas!$J$6:$J$3005,"&lt;&gt;Efectivo"))</f>
        <v/>
      </c>
      <c r="D1363" s="15" t="str">
        <f t="shared" si="63"/>
        <v/>
      </c>
      <c r="E1363" s="12"/>
      <c r="F1363" s="15" t="str">
        <f>IF($A1363="","",SUMIFS(Compras!$E$6:$E$1005,Compras!$A$6:$A$1005,$A1363,Compras!$F$6:$F$1005,"Efectivo")+SUMIFS('Gastos Fijos'!$D$6:$D$1005,'Gastos Fijos'!$A$6:$A$1005,$A1363,'Gastos Fijos'!$E$6:$E$1005,"Efectivo"))</f>
        <v/>
      </c>
      <c r="G1363" s="15" t="str">
        <f t="shared" si="64"/>
        <v/>
      </c>
      <c r="H1363" s="12"/>
      <c r="I1363" s="8" t="str">
        <f t="shared" si="65"/>
        <v/>
      </c>
    </row>
    <row r="1364" spans="1:9" x14ac:dyDescent="0.25">
      <c r="A1364" s="16"/>
      <c r="B1364" s="15" t="str">
        <f>IF($A1364="","",SUMIFS(Ventas!$F$6:$F$3005,Ventas!$A$6:$A$3005,$A1364,Ventas!$J$6:$J$3005,"Efectivo"))</f>
        <v/>
      </c>
      <c r="C1364" s="15" t="str">
        <f>IF($A1364="","",SUMIFS(Ventas!$F$6:$F$3005,Ventas!$A$6:$A$3005,$A1364,Ventas!$J$6:$J$3005,"&lt;&gt;Efectivo"))</f>
        <v/>
      </c>
      <c r="D1364" s="15" t="str">
        <f t="shared" si="63"/>
        <v/>
      </c>
      <c r="E1364" s="12"/>
      <c r="F1364" s="15" t="str">
        <f>IF($A1364="","",SUMIFS(Compras!$E$6:$E$1005,Compras!$A$6:$A$1005,$A1364,Compras!$F$6:$F$1005,"Efectivo")+SUMIFS('Gastos Fijos'!$D$6:$D$1005,'Gastos Fijos'!$A$6:$A$1005,$A1364,'Gastos Fijos'!$E$6:$E$1005,"Efectivo"))</f>
        <v/>
      </c>
      <c r="G1364" s="15" t="str">
        <f t="shared" si="64"/>
        <v/>
      </c>
      <c r="H1364" s="12"/>
      <c r="I1364" s="8" t="str">
        <f t="shared" si="65"/>
        <v/>
      </c>
    </row>
    <row r="1365" spans="1:9" x14ac:dyDescent="0.25">
      <c r="A1365" s="16"/>
      <c r="B1365" s="15" t="str">
        <f>IF($A1365="","",SUMIFS(Ventas!$F$6:$F$3005,Ventas!$A$6:$A$3005,$A1365,Ventas!$J$6:$J$3005,"Efectivo"))</f>
        <v/>
      </c>
      <c r="C1365" s="15" t="str">
        <f>IF($A1365="","",SUMIFS(Ventas!$F$6:$F$3005,Ventas!$A$6:$A$3005,$A1365,Ventas!$J$6:$J$3005,"&lt;&gt;Efectivo"))</f>
        <v/>
      </c>
      <c r="D1365" s="15" t="str">
        <f t="shared" si="63"/>
        <v/>
      </c>
      <c r="E1365" s="12"/>
      <c r="F1365" s="15" t="str">
        <f>IF($A1365="","",SUMIFS(Compras!$E$6:$E$1005,Compras!$A$6:$A$1005,$A1365,Compras!$F$6:$F$1005,"Efectivo")+SUMIFS('Gastos Fijos'!$D$6:$D$1005,'Gastos Fijos'!$A$6:$A$1005,$A1365,'Gastos Fijos'!$E$6:$E$1005,"Efectivo"))</f>
        <v/>
      </c>
      <c r="G1365" s="15" t="str">
        <f t="shared" si="64"/>
        <v/>
      </c>
      <c r="H1365" s="12"/>
      <c r="I1365" s="8" t="str">
        <f t="shared" si="65"/>
        <v/>
      </c>
    </row>
    <row r="1366" spans="1:9" x14ac:dyDescent="0.25">
      <c r="A1366" s="16"/>
      <c r="B1366" s="15" t="str">
        <f>IF($A1366="","",SUMIFS(Ventas!$F$6:$F$3005,Ventas!$A$6:$A$3005,$A1366,Ventas!$J$6:$J$3005,"Efectivo"))</f>
        <v/>
      </c>
      <c r="C1366" s="15" t="str">
        <f>IF($A1366="","",SUMIFS(Ventas!$F$6:$F$3005,Ventas!$A$6:$A$3005,$A1366,Ventas!$J$6:$J$3005,"&lt;&gt;Efectivo"))</f>
        <v/>
      </c>
      <c r="D1366" s="15" t="str">
        <f t="shared" si="63"/>
        <v/>
      </c>
      <c r="E1366" s="12"/>
      <c r="F1366" s="15" t="str">
        <f>IF($A1366="","",SUMIFS(Compras!$E$6:$E$1005,Compras!$A$6:$A$1005,$A1366,Compras!$F$6:$F$1005,"Efectivo")+SUMIFS('Gastos Fijos'!$D$6:$D$1005,'Gastos Fijos'!$A$6:$A$1005,$A1366,'Gastos Fijos'!$E$6:$E$1005,"Efectivo"))</f>
        <v/>
      </c>
      <c r="G1366" s="15" t="str">
        <f t="shared" si="64"/>
        <v/>
      </c>
      <c r="H1366" s="12"/>
      <c r="I1366" s="8" t="str">
        <f t="shared" si="65"/>
        <v/>
      </c>
    </row>
    <row r="1367" spans="1:9" x14ac:dyDescent="0.25">
      <c r="A1367" s="16"/>
      <c r="B1367" s="15" t="str">
        <f>IF($A1367="","",SUMIFS(Ventas!$F$6:$F$3005,Ventas!$A$6:$A$3005,$A1367,Ventas!$J$6:$J$3005,"Efectivo"))</f>
        <v/>
      </c>
      <c r="C1367" s="15" t="str">
        <f>IF($A1367="","",SUMIFS(Ventas!$F$6:$F$3005,Ventas!$A$6:$A$3005,$A1367,Ventas!$J$6:$J$3005,"&lt;&gt;Efectivo"))</f>
        <v/>
      </c>
      <c r="D1367" s="15" t="str">
        <f t="shared" si="63"/>
        <v/>
      </c>
      <c r="E1367" s="12"/>
      <c r="F1367" s="15" t="str">
        <f>IF($A1367="","",SUMIFS(Compras!$E$6:$E$1005,Compras!$A$6:$A$1005,$A1367,Compras!$F$6:$F$1005,"Efectivo")+SUMIFS('Gastos Fijos'!$D$6:$D$1005,'Gastos Fijos'!$A$6:$A$1005,$A1367,'Gastos Fijos'!$E$6:$E$1005,"Efectivo"))</f>
        <v/>
      </c>
      <c r="G1367" s="15" t="str">
        <f t="shared" si="64"/>
        <v/>
      </c>
      <c r="H1367" s="12"/>
      <c r="I1367" s="8" t="str">
        <f t="shared" si="65"/>
        <v/>
      </c>
    </row>
    <row r="1368" spans="1:9" x14ac:dyDescent="0.25">
      <c r="A1368" s="16"/>
      <c r="B1368" s="15" t="str">
        <f>IF($A1368="","",SUMIFS(Ventas!$F$6:$F$3005,Ventas!$A$6:$A$3005,$A1368,Ventas!$J$6:$J$3005,"Efectivo"))</f>
        <v/>
      </c>
      <c r="C1368" s="15" t="str">
        <f>IF($A1368="","",SUMIFS(Ventas!$F$6:$F$3005,Ventas!$A$6:$A$3005,$A1368,Ventas!$J$6:$J$3005,"&lt;&gt;Efectivo"))</f>
        <v/>
      </c>
      <c r="D1368" s="15" t="str">
        <f t="shared" si="63"/>
        <v/>
      </c>
      <c r="E1368" s="12"/>
      <c r="F1368" s="15" t="str">
        <f>IF($A1368="","",SUMIFS(Compras!$E$6:$E$1005,Compras!$A$6:$A$1005,$A1368,Compras!$F$6:$F$1005,"Efectivo")+SUMIFS('Gastos Fijos'!$D$6:$D$1005,'Gastos Fijos'!$A$6:$A$1005,$A1368,'Gastos Fijos'!$E$6:$E$1005,"Efectivo"))</f>
        <v/>
      </c>
      <c r="G1368" s="15" t="str">
        <f t="shared" si="64"/>
        <v/>
      </c>
      <c r="H1368" s="12"/>
      <c r="I1368" s="8" t="str">
        <f t="shared" si="65"/>
        <v/>
      </c>
    </row>
    <row r="1369" spans="1:9" x14ac:dyDescent="0.25">
      <c r="A1369" s="16"/>
      <c r="B1369" s="15" t="str">
        <f>IF($A1369="","",SUMIFS(Ventas!$F$6:$F$3005,Ventas!$A$6:$A$3005,$A1369,Ventas!$J$6:$J$3005,"Efectivo"))</f>
        <v/>
      </c>
      <c r="C1369" s="15" t="str">
        <f>IF($A1369="","",SUMIFS(Ventas!$F$6:$F$3005,Ventas!$A$6:$A$3005,$A1369,Ventas!$J$6:$J$3005,"&lt;&gt;Efectivo"))</f>
        <v/>
      </c>
      <c r="D1369" s="15" t="str">
        <f t="shared" si="63"/>
        <v/>
      </c>
      <c r="E1369" s="12"/>
      <c r="F1369" s="15" t="str">
        <f>IF($A1369="","",SUMIFS(Compras!$E$6:$E$1005,Compras!$A$6:$A$1005,$A1369,Compras!$F$6:$F$1005,"Efectivo")+SUMIFS('Gastos Fijos'!$D$6:$D$1005,'Gastos Fijos'!$A$6:$A$1005,$A1369,'Gastos Fijos'!$E$6:$E$1005,"Efectivo"))</f>
        <v/>
      </c>
      <c r="G1369" s="15" t="str">
        <f t="shared" si="64"/>
        <v/>
      </c>
      <c r="H1369" s="12"/>
      <c r="I1369" s="8" t="str">
        <f t="shared" si="65"/>
        <v/>
      </c>
    </row>
    <row r="1370" spans="1:9" x14ac:dyDescent="0.25">
      <c r="A1370" s="16"/>
      <c r="B1370" s="15" t="str">
        <f>IF($A1370="","",SUMIFS(Ventas!$F$6:$F$3005,Ventas!$A$6:$A$3005,$A1370,Ventas!$J$6:$J$3005,"Efectivo"))</f>
        <v/>
      </c>
      <c r="C1370" s="15" t="str">
        <f>IF($A1370="","",SUMIFS(Ventas!$F$6:$F$3005,Ventas!$A$6:$A$3005,$A1370,Ventas!$J$6:$J$3005,"&lt;&gt;Efectivo"))</f>
        <v/>
      </c>
      <c r="D1370" s="15" t="str">
        <f t="shared" si="63"/>
        <v/>
      </c>
      <c r="E1370" s="12"/>
      <c r="F1370" s="15" t="str">
        <f>IF($A1370="","",SUMIFS(Compras!$E$6:$E$1005,Compras!$A$6:$A$1005,$A1370,Compras!$F$6:$F$1005,"Efectivo")+SUMIFS('Gastos Fijos'!$D$6:$D$1005,'Gastos Fijos'!$A$6:$A$1005,$A1370,'Gastos Fijos'!$E$6:$E$1005,"Efectivo"))</f>
        <v/>
      </c>
      <c r="G1370" s="15" t="str">
        <f t="shared" si="64"/>
        <v/>
      </c>
      <c r="H1370" s="12"/>
      <c r="I1370" s="8" t="str">
        <f t="shared" si="65"/>
        <v/>
      </c>
    </row>
    <row r="1371" spans="1:9" x14ac:dyDescent="0.25">
      <c r="A1371" s="16"/>
      <c r="B1371" s="15" t="str">
        <f>IF($A1371="","",SUMIFS(Ventas!$F$6:$F$3005,Ventas!$A$6:$A$3005,$A1371,Ventas!$J$6:$J$3005,"Efectivo"))</f>
        <v/>
      </c>
      <c r="C1371" s="15" t="str">
        <f>IF($A1371="","",SUMIFS(Ventas!$F$6:$F$3005,Ventas!$A$6:$A$3005,$A1371,Ventas!$J$6:$J$3005,"&lt;&gt;Efectivo"))</f>
        <v/>
      </c>
      <c r="D1371" s="15" t="str">
        <f t="shared" si="63"/>
        <v/>
      </c>
      <c r="E1371" s="12"/>
      <c r="F1371" s="15" t="str">
        <f>IF($A1371="","",SUMIFS(Compras!$E$6:$E$1005,Compras!$A$6:$A$1005,$A1371,Compras!$F$6:$F$1005,"Efectivo")+SUMIFS('Gastos Fijos'!$D$6:$D$1005,'Gastos Fijos'!$A$6:$A$1005,$A1371,'Gastos Fijos'!$E$6:$E$1005,"Efectivo"))</f>
        <v/>
      </c>
      <c r="G1371" s="15" t="str">
        <f t="shared" si="64"/>
        <v/>
      </c>
      <c r="H1371" s="12"/>
      <c r="I1371" s="8" t="str">
        <f t="shared" si="65"/>
        <v/>
      </c>
    </row>
    <row r="1372" spans="1:9" x14ac:dyDescent="0.25">
      <c r="A1372" s="16"/>
      <c r="B1372" s="15" t="str">
        <f>IF($A1372="","",SUMIFS(Ventas!$F$6:$F$3005,Ventas!$A$6:$A$3005,$A1372,Ventas!$J$6:$J$3005,"Efectivo"))</f>
        <v/>
      </c>
      <c r="C1372" s="15" t="str">
        <f>IF($A1372="","",SUMIFS(Ventas!$F$6:$F$3005,Ventas!$A$6:$A$3005,$A1372,Ventas!$J$6:$J$3005,"&lt;&gt;Efectivo"))</f>
        <v/>
      </c>
      <c r="D1372" s="15" t="str">
        <f t="shared" si="63"/>
        <v/>
      </c>
      <c r="E1372" s="12"/>
      <c r="F1372" s="15" t="str">
        <f>IF($A1372="","",SUMIFS(Compras!$E$6:$E$1005,Compras!$A$6:$A$1005,$A1372,Compras!$F$6:$F$1005,"Efectivo")+SUMIFS('Gastos Fijos'!$D$6:$D$1005,'Gastos Fijos'!$A$6:$A$1005,$A1372,'Gastos Fijos'!$E$6:$E$1005,"Efectivo"))</f>
        <v/>
      </c>
      <c r="G1372" s="15" t="str">
        <f t="shared" si="64"/>
        <v/>
      </c>
      <c r="H1372" s="12"/>
      <c r="I1372" s="8" t="str">
        <f t="shared" si="65"/>
        <v/>
      </c>
    </row>
    <row r="1373" spans="1:9" x14ac:dyDescent="0.25">
      <c r="A1373" s="16"/>
      <c r="B1373" s="15" t="str">
        <f>IF($A1373="","",SUMIFS(Ventas!$F$6:$F$3005,Ventas!$A$6:$A$3005,$A1373,Ventas!$J$6:$J$3005,"Efectivo"))</f>
        <v/>
      </c>
      <c r="C1373" s="15" t="str">
        <f>IF($A1373="","",SUMIFS(Ventas!$F$6:$F$3005,Ventas!$A$6:$A$3005,$A1373,Ventas!$J$6:$J$3005,"&lt;&gt;Efectivo"))</f>
        <v/>
      </c>
      <c r="D1373" s="15" t="str">
        <f t="shared" si="63"/>
        <v/>
      </c>
      <c r="E1373" s="12"/>
      <c r="F1373" s="15" t="str">
        <f>IF($A1373="","",SUMIFS(Compras!$E$6:$E$1005,Compras!$A$6:$A$1005,$A1373,Compras!$F$6:$F$1005,"Efectivo")+SUMIFS('Gastos Fijos'!$D$6:$D$1005,'Gastos Fijos'!$A$6:$A$1005,$A1373,'Gastos Fijos'!$E$6:$E$1005,"Efectivo"))</f>
        <v/>
      </c>
      <c r="G1373" s="15" t="str">
        <f t="shared" si="64"/>
        <v/>
      </c>
      <c r="H1373" s="12"/>
      <c r="I1373" s="8" t="str">
        <f t="shared" si="65"/>
        <v/>
      </c>
    </row>
    <row r="1374" spans="1:9" x14ac:dyDescent="0.25">
      <c r="A1374" s="16"/>
      <c r="B1374" s="15" t="str">
        <f>IF($A1374="","",SUMIFS(Ventas!$F$6:$F$3005,Ventas!$A$6:$A$3005,$A1374,Ventas!$J$6:$J$3005,"Efectivo"))</f>
        <v/>
      </c>
      <c r="C1374" s="15" t="str">
        <f>IF($A1374="","",SUMIFS(Ventas!$F$6:$F$3005,Ventas!$A$6:$A$3005,$A1374,Ventas!$J$6:$J$3005,"&lt;&gt;Efectivo"))</f>
        <v/>
      </c>
      <c r="D1374" s="15" t="str">
        <f t="shared" si="63"/>
        <v/>
      </c>
      <c r="E1374" s="12"/>
      <c r="F1374" s="15" t="str">
        <f>IF($A1374="","",SUMIFS(Compras!$E$6:$E$1005,Compras!$A$6:$A$1005,$A1374,Compras!$F$6:$F$1005,"Efectivo")+SUMIFS('Gastos Fijos'!$D$6:$D$1005,'Gastos Fijos'!$A$6:$A$1005,$A1374,'Gastos Fijos'!$E$6:$E$1005,"Efectivo"))</f>
        <v/>
      </c>
      <c r="G1374" s="15" t="str">
        <f t="shared" si="64"/>
        <v/>
      </c>
      <c r="H1374" s="12"/>
      <c r="I1374" s="8" t="str">
        <f t="shared" si="65"/>
        <v/>
      </c>
    </row>
    <row r="1375" spans="1:9" x14ac:dyDescent="0.25">
      <c r="A1375" s="16"/>
      <c r="B1375" s="15" t="str">
        <f>IF($A1375="","",SUMIFS(Ventas!$F$6:$F$3005,Ventas!$A$6:$A$3005,$A1375,Ventas!$J$6:$J$3005,"Efectivo"))</f>
        <v/>
      </c>
      <c r="C1375" s="15" t="str">
        <f>IF($A1375="","",SUMIFS(Ventas!$F$6:$F$3005,Ventas!$A$6:$A$3005,$A1375,Ventas!$J$6:$J$3005,"&lt;&gt;Efectivo"))</f>
        <v/>
      </c>
      <c r="D1375" s="15" t="str">
        <f t="shared" si="63"/>
        <v/>
      </c>
      <c r="E1375" s="12"/>
      <c r="F1375" s="15" t="str">
        <f>IF($A1375="","",SUMIFS(Compras!$E$6:$E$1005,Compras!$A$6:$A$1005,$A1375,Compras!$F$6:$F$1005,"Efectivo")+SUMIFS('Gastos Fijos'!$D$6:$D$1005,'Gastos Fijos'!$A$6:$A$1005,$A1375,'Gastos Fijos'!$E$6:$E$1005,"Efectivo"))</f>
        <v/>
      </c>
      <c r="G1375" s="15" t="str">
        <f t="shared" si="64"/>
        <v/>
      </c>
      <c r="H1375" s="12"/>
      <c r="I1375" s="8" t="str">
        <f t="shared" si="65"/>
        <v/>
      </c>
    </row>
    <row r="1376" spans="1:9" x14ac:dyDescent="0.25">
      <c r="A1376" s="16"/>
      <c r="B1376" s="15" t="str">
        <f>IF($A1376="","",SUMIFS(Ventas!$F$6:$F$3005,Ventas!$A$6:$A$3005,$A1376,Ventas!$J$6:$J$3005,"Efectivo"))</f>
        <v/>
      </c>
      <c r="C1376" s="15" t="str">
        <f>IF($A1376="","",SUMIFS(Ventas!$F$6:$F$3005,Ventas!$A$6:$A$3005,$A1376,Ventas!$J$6:$J$3005,"&lt;&gt;Efectivo"))</f>
        <v/>
      </c>
      <c r="D1376" s="15" t="str">
        <f t="shared" si="63"/>
        <v/>
      </c>
      <c r="E1376" s="12"/>
      <c r="F1376" s="15" t="str">
        <f>IF($A1376="","",SUMIFS(Compras!$E$6:$E$1005,Compras!$A$6:$A$1005,$A1376,Compras!$F$6:$F$1005,"Efectivo")+SUMIFS('Gastos Fijos'!$D$6:$D$1005,'Gastos Fijos'!$A$6:$A$1005,$A1376,'Gastos Fijos'!$E$6:$E$1005,"Efectivo"))</f>
        <v/>
      </c>
      <c r="G1376" s="15" t="str">
        <f t="shared" si="64"/>
        <v/>
      </c>
      <c r="H1376" s="12"/>
      <c r="I1376" s="8" t="str">
        <f t="shared" si="65"/>
        <v/>
      </c>
    </row>
    <row r="1377" spans="1:9" x14ac:dyDescent="0.25">
      <c r="A1377" s="16"/>
      <c r="B1377" s="15" t="str">
        <f>IF($A1377="","",SUMIFS(Ventas!$F$6:$F$3005,Ventas!$A$6:$A$3005,$A1377,Ventas!$J$6:$J$3005,"Efectivo"))</f>
        <v/>
      </c>
      <c r="C1377" s="15" t="str">
        <f>IF($A1377="","",SUMIFS(Ventas!$F$6:$F$3005,Ventas!$A$6:$A$3005,$A1377,Ventas!$J$6:$J$3005,"&lt;&gt;Efectivo"))</f>
        <v/>
      </c>
      <c r="D1377" s="15" t="str">
        <f t="shared" si="63"/>
        <v/>
      </c>
      <c r="E1377" s="12"/>
      <c r="F1377" s="15" t="str">
        <f>IF($A1377="","",SUMIFS(Compras!$E$6:$E$1005,Compras!$A$6:$A$1005,$A1377,Compras!$F$6:$F$1005,"Efectivo")+SUMIFS('Gastos Fijos'!$D$6:$D$1005,'Gastos Fijos'!$A$6:$A$1005,$A1377,'Gastos Fijos'!$E$6:$E$1005,"Efectivo"))</f>
        <v/>
      </c>
      <c r="G1377" s="15" t="str">
        <f t="shared" si="64"/>
        <v/>
      </c>
      <c r="H1377" s="12"/>
      <c r="I1377" s="8" t="str">
        <f t="shared" si="65"/>
        <v/>
      </c>
    </row>
    <row r="1378" spans="1:9" x14ac:dyDescent="0.25">
      <c r="A1378" s="16"/>
      <c r="B1378" s="15" t="str">
        <f>IF($A1378="","",SUMIFS(Ventas!$F$6:$F$3005,Ventas!$A$6:$A$3005,$A1378,Ventas!$J$6:$J$3005,"Efectivo"))</f>
        <v/>
      </c>
      <c r="C1378" s="15" t="str">
        <f>IF($A1378="","",SUMIFS(Ventas!$F$6:$F$3005,Ventas!$A$6:$A$3005,$A1378,Ventas!$J$6:$J$3005,"&lt;&gt;Efectivo"))</f>
        <v/>
      </c>
      <c r="D1378" s="15" t="str">
        <f t="shared" si="63"/>
        <v/>
      </c>
      <c r="E1378" s="12"/>
      <c r="F1378" s="15" t="str">
        <f>IF($A1378="","",SUMIFS(Compras!$E$6:$E$1005,Compras!$A$6:$A$1005,$A1378,Compras!$F$6:$F$1005,"Efectivo")+SUMIFS('Gastos Fijos'!$D$6:$D$1005,'Gastos Fijos'!$A$6:$A$1005,$A1378,'Gastos Fijos'!$E$6:$E$1005,"Efectivo"))</f>
        <v/>
      </c>
      <c r="G1378" s="15" t="str">
        <f t="shared" si="64"/>
        <v/>
      </c>
      <c r="H1378" s="12"/>
      <c r="I1378" s="8" t="str">
        <f t="shared" si="65"/>
        <v/>
      </c>
    </row>
    <row r="1379" spans="1:9" x14ac:dyDescent="0.25">
      <c r="A1379" s="16"/>
      <c r="B1379" s="15" t="str">
        <f>IF($A1379="","",SUMIFS(Ventas!$F$6:$F$3005,Ventas!$A$6:$A$3005,$A1379,Ventas!$J$6:$J$3005,"Efectivo"))</f>
        <v/>
      </c>
      <c r="C1379" s="15" t="str">
        <f>IF($A1379="","",SUMIFS(Ventas!$F$6:$F$3005,Ventas!$A$6:$A$3005,$A1379,Ventas!$J$6:$J$3005,"&lt;&gt;Efectivo"))</f>
        <v/>
      </c>
      <c r="D1379" s="15" t="str">
        <f t="shared" si="63"/>
        <v/>
      </c>
      <c r="E1379" s="12"/>
      <c r="F1379" s="15" t="str">
        <f>IF($A1379="","",SUMIFS(Compras!$E$6:$E$1005,Compras!$A$6:$A$1005,$A1379,Compras!$F$6:$F$1005,"Efectivo")+SUMIFS('Gastos Fijos'!$D$6:$D$1005,'Gastos Fijos'!$A$6:$A$1005,$A1379,'Gastos Fijos'!$E$6:$E$1005,"Efectivo"))</f>
        <v/>
      </c>
      <c r="G1379" s="15" t="str">
        <f t="shared" si="64"/>
        <v/>
      </c>
      <c r="H1379" s="12"/>
      <c r="I1379" s="8" t="str">
        <f t="shared" si="65"/>
        <v/>
      </c>
    </row>
    <row r="1380" spans="1:9" x14ac:dyDescent="0.25">
      <c r="A1380" s="16"/>
      <c r="B1380" s="15" t="str">
        <f>IF($A1380="","",SUMIFS(Ventas!$F$6:$F$3005,Ventas!$A$6:$A$3005,$A1380,Ventas!$J$6:$J$3005,"Efectivo"))</f>
        <v/>
      </c>
      <c r="C1380" s="15" t="str">
        <f>IF($A1380="","",SUMIFS(Ventas!$F$6:$F$3005,Ventas!$A$6:$A$3005,$A1380,Ventas!$J$6:$J$3005,"&lt;&gt;Efectivo"))</f>
        <v/>
      </c>
      <c r="D1380" s="15" t="str">
        <f t="shared" si="63"/>
        <v/>
      </c>
      <c r="E1380" s="12"/>
      <c r="F1380" s="15" t="str">
        <f>IF($A1380="","",SUMIFS(Compras!$E$6:$E$1005,Compras!$A$6:$A$1005,$A1380,Compras!$F$6:$F$1005,"Efectivo")+SUMIFS('Gastos Fijos'!$D$6:$D$1005,'Gastos Fijos'!$A$6:$A$1005,$A1380,'Gastos Fijos'!$E$6:$E$1005,"Efectivo"))</f>
        <v/>
      </c>
      <c r="G1380" s="15" t="str">
        <f t="shared" si="64"/>
        <v/>
      </c>
      <c r="H1380" s="12"/>
      <c r="I1380" s="8" t="str">
        <f t="shared" si="65"/>
        <v/>
      </c>
    </row>
    <row r="1381" spans="1:9" x14ac:dyDescent="0.25">
      <c r="A1381" s="16"/>
      <c r="B1381" s="15" t="str">
        <f>IF($A1381="","",SUMIFS(Ventas!$F$6:$F$3005,Ventas!$A$6:$A$3005,$A1381,Ventas!$J$6:$J$3005,"Efectivo"))</f>
        <v/>
      </c>
      <c r="C1381" s="15" t="str">
        <f>IF($A1381="","",SUMIFS(Ventas!$F$6:$F$3005,Ventas!$A$6:$A$3005,$A1381,Ventas!$J$6:$J$3005,"&lt;&gt;Efectivo"))</f>
        <v/>
      </c>
      <c r="D1381" s="15" t="str">
        <f t="shared" si="63"/>
        <v/>
      </c>
      <c r="E1381" s="12"/>
      <c r="F1381" s="15" t="str">
        <f>IF($A1381="","",SUMIFS(Compras!$E$6:$E$1005,Compras!$A$6:$A$1005,$A1381,Compras!$F$6:$F$1005,"Efectivo")+SUMIFS('Gastos Fijos'!$D$6:$D$1005,'Gastos Fijos'!$A$6:$A$1005,$A1381,'Gastos Fijos'!$E$6:$E$1005,"Efectivo"))</f>
        <v/>
      </c>
      <c r="G1381" s="15" t="str">
        <f t="shared" si="64"/>
        <v/>
      </c>
      <c r="H1381" s="12"/>
      <c r="I1381" s="8" t="str">
        <f t="shared" si="65"/>
        <v/>
      </c>
    </row>
    <row r="1382" spans="1:9" x14ac:dyDescent="0.25">
      <c r="A1382" s="16"/>
      <c r="B1382" s="15" t="str">
        <f>IF($A1382="","",SUMIFS(Ventas!$F$6:$F$3005,Ventas!$A$6:$A$3005,$A1382,Ventas!$J$6:$J$3005,"Efectivo"))</f>
        <v/>
      </c>
      <c r="C1382" s="15" t="str">
        <f>IF($A1382="","",SUMIFS(Ventas!$F$6:$F$3005,Ventas!$A$6:$A$3005,$A1382,Ventas!$J$6:$J$3005,"&lt;&gt;Efectivo"))</f>
        <v/>
      </c>
      <c r="D1382" s="15" t="str">
        <f t="shared" si="63"/>
        <v/>
      </c>
      <c r="E1382" s="12"/>
      <c r="F1382" s="15" t="str">
        <f>IF($A1382="","",SUMIFS(Compras!$E$6:$E$1005,Compras!$A$6:$A$1005,$A1382,Compras!$F$6:$F$1005,"Efectivo")+SUMIFS('Gastos Fijos'!$D$6:$D$1005,'Gastos Fijos'!$A$6:$A$1005,$A1382,'Gastos Fijos'!$E$6:$E$1005,"Efectivo"))</f>
        <v/>
      </c>
      <c r="G1382" s="15" t="str">
        <f t="shared" si="64"/>
        <v/>
      </c>
      <c r="H1382" s="12"/>
      <c r="I1382" s="8" t="str">
        <f t="shared" si="65"/>
        <v/>
      </c>
    </row>
    <row r="1383" spans="1:9" x14ac:dyDescent="0.25">
      <c r="A1383" s="16"/>
      <c r="B1383" s="15" t="str">
        <f>IF($A1383="","",SUMIFS(Ventas!$F$6:$F$3005,Ventas!$A$6:$A$3005,$A1383,Ventas!$J$6:$J$3005,"Efectivo"))</f>
        <v/>
      </c>
      <c r="C1383" s="15" t="str">
        <f>IF($A1383="","",SUMIFS(Ventas!$F$6:$F$3005,Ventas!$A$6:$A$3005,$A1383,Ventas!$J$6:$J$3005,"&lt;&gt;Efectivo"))</f>
        <v/>
      </c>
      <c r="D1383" s="15" t="str">
        <f t="shared" si="63"/>
        <v/>
      </c>
      <c r="E1383" s="12"/>
      <c r="F1383" s="15" t="str">
        <f>IF($A1383="","",SUMIFS(Compras!$E$6:$E$1005,Compras!$A$6:$A$1005,$A1383,Compras!$F$6:$F$1005,"Efectivo")+SUMIFS('Gastos Fijos'!$D$6:$D$1005,'Gastos Fijos'!$A$6:$A$1005,$A1383,'Gastos Fijos'!$E$6:$E$1005,"Efectivo"))</f>
        <v/>
      </c>
      <c r="G1383" s="15" t="str">
        <f t="shared" si="64"/>
        <v/>
      </c>
      <c r="H1383" s="12"/>
      <c r="I1383" s="8" t="str">
        <f t="shared" si="65"/>
        <v/>
      </c>
    </row>
    <row r="1384" spans="1:9" x14ac:dyDescent="0.25">
      <c r="A1384" s="16"/>
      <c r="B1384" s="15" t="str">
        <f>IF($A1384="","",SUMIFS(Ventas!$F$6:$F$3005,Ventas!$A$6:$A$3005,$A1384,Ventas!$J$6:$J$3005,"Efectivo"))</f>
        <v/>
      </c>
      <c r="C1384" s="15" t="str">
        <f>IF($A1384="","",SUMIFS(Ventas!$F$6:$F$3005,Ventas!$A$6:$A$3005,$A1384,Ventas!$J$6:$J$3005,"&lt;&gt;Efectivo"))</f>
        <v/>
      </c>
      <c r="D1384" s="15" t="str">
        <f t="shared" si="63"/>
        <v/>
      </c>
      <c r="E1384" s="12"/>
      <c r="F1384" s="15" t="str">
        <f>IF($A1384="","",SUMIFS(Compras!$E$6:$E$1005,Compras!$A$6:$A$1005,$A1384,Compras!$F$6:$F$1005,"Efectivo")+SUMIFS('Gastos Fijos'!$D$6:$D$1005,'Gastos Fijos'!$A$6:$A$1005,$A1384,'Gastos Fijos'!$E$6:$E$1005,"Efectivo"))</f>
        <v/>
      </c>
      <c r="G1384" s="15" t="str">
        <f t="shared" si="64"/>
        <v/>
      </c>
      <c r="H1384" s="12"/>
      <c r="I1384" s="8" t="str">
        <f t="shared" si="65"/>
        <v/>
      </c>
    </row>
    <row r="1385" spans="1:9" x14ac:dyDescent="0.25">
      <c r="A1385" s="16"/>
      <c r="B1385" s="15" t="str">
        <f>IF($A1385="","",SUMIFS(Ventas!$F$6:$F$3005,Ventas!$A$6:$A$3005,$A1385,Ventas!$J$6:$J$3005,"Efectivo"))</f>
        <v/>
      </c>
      <c r="C1385" s="15" t="str">
        <f>IF($A1385="","",SUMIFS(Ventas!$F$6:$F$3005,Ventas!$A$6:$A$3005,$A1385,Ventas!$J$6:$J$3005,"&lt;&gt;Efectivo"))</f>
        <v/>
      </c>
      <c r="D1385" s="15" t="str">
        <f t="shared" si="63"/>
        <v/>
      </c>
      <c r="E1385" s="12"/>
      <c r="F1385" s="15" t="str">
        <f>IF($A1385="","",SUMIFS(Compras!$E$6:$E$1005,Compras!$A$6:$A$1005,$A1385,Compras!$F$6:$F$1005,"Efectivo")+SUMIFS('Gastos Fijos'!$D$6:$D$1005,'Gastos Fijos'!$A$6:$A$1005,$A1385,'Gastos Fijos'!$E$6:$E$1005,"Efectivo"))</f>
        <v/>
      </c>
      <c r="G1385" s="15" t="str">
        <f t="shared" si="64"/>
        <v/>
      </c>
      <c r="H1385" s="12"/>
      <c r="I1385" s="8" t="str">
        <f t="shared" si="65"/>
        <v/>
      </c>
    </row>
    <row r="1386" spans="1:9" x14ac:dyDescent="0.25">
      <c r="A1386" s="16"/>
      <c r="B1386" s="15" t="str">
        <f>IF($A1386="","",SUMIFS(Ventas!$F$6:$F$3005,Ventas!$A$6:$A$3005,$A1386,Ventas!$J$6:$J$3005,"Efectivo"))</f>
        <v/>
      </c>
      <c r="C1386" s="15" t="str">
        <f>IF($A1386="","",SUMIFS(Ventas!$F$6:$F$3005,Ventas!$A$6:$A$3005,$A1386,Ventas!$J$6:$J$3005,"&lt;&gt;Efectivo"))</f>
        <v/>
      </c>
      <c r="D1386" s="15" t="str">
        <f t="shared" si="63"/>
        <v/>
      </c>
      <c r="E1386" s="12"/>
      <c r="F1386" s="15" t="str">
        <f>IF($A1386="","",SUMIFS(Compras!$E$6:$E$1005,Compras!$A$6:$A$1005,$A1386,Compras!$F$6:$F$1005,"Efectivo")+SUMIFS('Gastos Fijos'!$D$6:$D$1005,'Gastos Fijos'!$A$6:$A$1005,$A1386,'Gastos Fijos'!$E$6:$E$1005,"Efectivo"))</f>
        <v/>
      </c>
      <c r="G1386" s="15" t="str">
        <f t="shared" si="64"/>
        <v/>
      </c>
      <c r="H1386" s="12"/>
      <c r="I1386" s="8" t="str">
        <f t="shared" si="65"/>
        <v/>
      </c>
    </row>
    <row r="1387" spans="1:9" x14ac:dyDescent="0.25">
      <c r="A1387" s="16"/>
      <c r="B1387" s="15" t="str">
        <f>IF($A1387="","",SUMIFS(Ventas!$F$6:$F$3005,Ventas!$A$6:$A$3005,$A1387,Ventas!$J$6:$J$3005,"Efectivo"))</f>
        <v/>
      </c>
      <c r="C1387" s="15" t="str">
        <f>IF($A1387="","",SUMIFS(Ventas!$F$6:$F$3005,Ventas!$A$6:$A$3005,$A1387,Ventas!$J$6:$J$3005,"&lt;&gt;Efectivo"))</f>
        <v/>
      </c>
      <c r="D1387" s="15" t="str">
        <f t="shared" si="63"/>
        <v/>
      </c>
      <c r="E1387" s="12"/>
      <c r="F1387" s="15" t="str">
        <f>IF($A1387="","",SUMIFS(Compras!$E$6:$E$1005,Compras!$A$6:$A$1005,$A1387,Compras!$F$6:$F$1005,"Efectivo")+SUMIFS('Gastos Fijos'!$D$6:$D$1005,'Gastos Fijos'!$A$6:$A$1005,$A1387,'Gastos Fijos'!$E$6:$E$1005,"Efectivo"))</f>
        <v/>
      </c>
      <c r="G1387" s="15" t="str">
        <f t="shared" si="64"/>
        <v/>
      </c>
      <c r="H1387" s="12"/>
      <c r="I1387" s="8" t="str">
        <f t="shared" si="65"/>
        <v/>
      </c>
    </row>
    <row r="1388" spans="1:9" x14ac:dyDescent="0.25">
      <c r="A1388" s="16"/>
      <c r="B1388" s="15" t="str">
        <f>IF($A1388="","",SUMIFS(Ventas!$F$6:$F$3005,Ventas!$A$6:$A$3005,$A1388,Ventas!$J$6:$J$3005,"Efectivo"))</f>
        <v/>
      </c>
      <c r="C1388" s="15" t="str">
        <f>IF($A1388="","",SUMIFS(Ventas!$F$6:$F$3005,Ventas!$A$6:$A$3005,$A1388,Ventas!$J$6:$J$3005,"&lt;&gt;Efectivo"))</f>
        <v/>
      </c>
      <c r="D1388" s="15" t="str">
        <f t="shared" si="63"/>
        <v/>
      </c>
      <c r="E1388" s="12"/>
      <c r="F1388" s="15" t="str">
        <f>IF($A1388="","",SUMIFS(Compras!$E$6:$E$1005,Compras!$A$6:$A$1005,$A1388,Compras!$F$6:$F$1005,"Efectivo")+SUMIFS('Gastos Fijos'!$D$6:$D$1005,'Gastos Fijos'!$A$6:$A$1005,$A1388,'Gastos Fijos'!$E$6:$E$1005,"Efectivo"))</f>
        <v/>
      </c>
      <c r="G1388" s="15" t="str">
        <f t="shared" si="64"/>
        <v/>
      </c>
      <c r="H1388" s="12"/>
      <c r="I1388" s="8" t="str">
        <f t="shared" si="65"/>
        <v/>
      </c>
    </row>
    <row r="1389" spans="1:9" x14ac:dyDescent="0.25">
      <c r="A1389" s="16"/>
      <c r="B1389" s="15" t="str">
        <f>IF($A1389="","",SUMIFS(Ventas!$F$6:$F$3005,Ventas!$A$6:$A$3005,$A1389,Ventas!$J$6:$J$3005,"Efectivo"))</f>
        <v/>
      </c>
      <c r="C1389" s="15" t="str">
        <f>IF($A1389="","",SUMIFS(Ventas!$F$6:$F$3005,Ventas!$A$6:$A$3005,$A1389,Ventas!$J$6:$J$3005,"&lt;&gt;Efectivo"))</f>
        <v/>
      </c>
      <c r="D1389" s="15" t="str">
        <f t="shared" si="63"/>
        <v/>
      </c>
      <c r="E1389" s="12"/>
      <c r="F1389" s="15" t="str">
        <f>IF($A1389="","",SUMIFS(Compras!$E$6:$E$1005,Compras!$A$6:$A$1005,$A1389,Compras!$F$6:$F$1005,"Efectivo")+SUMIFS('Gastos Fijos'!$D$6:$D$1005,'Gastos Fijos'!$A$6:$A$1005,$A1389,'Gastos Fijos'!$E$6:$E$1005,"Efectivo"))</f>
        <v/>
      </c>
      <c r="G1389" s="15" t="str">
        <f t="shared" si="64"/>
        <v/>
      </c>
      <c r="H1389" s="12"/>
      <c r="I1389" s="8" t="str">
        <f t="shared" si="65"/>
        <v/>
      </c>
    </row>
    <row r="1390" spans="1:9" x14ac:dyDescent="0.25">
      <c r="A1390" s="16"/>
      <c r="B1390" s="15" t="str">
        <f>IF($A1390="","",SUMIFS(Ventas!$F$6:$F$3005,Ventas!$A$6:$A$3005,$A1390,Ventas!$J$6:$J$3005,"Efectivo"))</f>
        <v/>
      </c>
      <c r="C1390" s="15" t="str">
        <f>IF($A1390="","",SUMIFS(Ventas!$F$6:$F$3005,Ventas!$A$6:$A$3005,$A1390,Ventas!$J$6:$J$3005,"&lt;&gt;Efectivo"))</f>
        <v/>
      </c>
      <c r="D1390" s="15" t="str">
        <f t="shared" si="63"/>
        <v/>
      </c>
      <c r="E1390" s="12"/>
      <c r="F1390" s="15" t="str">
        <f>IF($A1390="","",SUMIFS(Compras!$E$6:$E$1005,Compras!$A$6:$A$1005,$A1390,Compras!$F$6:$F$1005,"Efectivo")+SUMIFS('Gastos Fijos'!$D$6:$D$1005,'Gastos Fijos'!$A$6:$A$1005,$A1390,'Gastos Fijos'!$E$6:$E$1005,"Efectivo"))</f>
        <v/>
      </c>
      <c r="G1390" s="15" t="str">
        <f t="shared" si="64"/>
        <v/>
      </c>
      <c r="H1390" s="12"/>
      <c r="I1390" s="8" t="str">
        <f t="shared" si="65"/>
        <v/>
      </c>
    </row>
    <row r="1391" spans="1:9" x14ac:dyDescent="0.25">
      <c r="A1391" s="16"/>
      <c r="B1391" s="15" t="str">
        <f>IF($A1391="","",SUMIFS(Ventas!$F$6:$F$3005,Ventas!$A$6:$A$3005,$A1391,Ventas!$J$6:$J$3005,"Efectivo"))</f>
        <v/>
      </c>
      <c r="C1391" s="15" t="str">
        <f>IF($A1391="","",SUMIFS(Ventas!$F$6:$F$3005,Ventas!$A$6:$A$3005,$A1391,Ventas!$J$6:$J$3005,"&lt;&gt;Efectivo"))</f>
        <v/>
      </c>
      <c r="D1391" s="15" t="str">
        <f t="shared" si="63"/>
        <v/>
      </c>
      <c r="E1391" s="12"/>
      <c r="F1391" s="15" t="str">
        <f>IF($A1391="","",SUMIFS(Compras!$E$6:$E$1005,Compras!$A$6:$A$1005,$A1391,Compras!$F$6:$F$1005,"Efectivo")+SUMIFS('Gastos Fijos'!$D$6:$D$1005,'Gastos Fijos'!$A$6:$A$1005,$A1391,'Gastos Fijos'!$E$6:$E$1005,"Efectivo"))</f>
        <v/>
      </c>
      <c r="G1391" s="15" t="str">
        <f t="shared" si="64"/>
        <v/>
      </c>
      <c r="H1391" s="12"/>
      <c r="I1391" s="8" t="str">
        <f t="shared" si="65"/>
        <v/>
      </c>
    </row>
    <row r="1392" spans="1:9" x14ac:dyDescent="0.25">
      <c r="A1392" s="16"/>
      <c r="B1392" s="15" t="str">
        <f>IF($A1392="","",SUMIFS(Ventas!$F$6:$F$3005,Ventas!$A$6:$A$3005,$A1392,Ventas!$J$6:$J$3005,"Efectivo"))</f>
        <v/>
      </c>
      <c r="C1392" s="15" t="str">
        <f>IF($A1392="","",SUMIFS(Ventas!$F$6:$F$3005,Ventas!$A$6:$A$3005,$A1392,Ventas!$J$6:$J$3005,"&lt;&gt;Efectivo"))</f>
        <v/>
      </c>
      <c r="D1392" s="15" t="str">
        <f t="shared" si="63"/>
        <v/>
      </c>
      <c r="E1392" s="12"/>
      <c r="F1392" s="15" t="str">
        <f>IF($A1392="","",SUMIFS(Compras!$E$6:$E$1005,Compras!$A$6:$A$1005,$A1392,Compras!$F$6:$F$1005,"Efectivo")+SUMIFS('Gastos Fijos'!$D$6:$D$1005,'Gastos Fijos'!$A$6:$A$1005,$A1392,'Gastos Fijos'!$E$6:$E$1005,"Efectivo"))</f>
        <v/>
      </c>
      <c r="G1392" s="15" t="str">
        <f t="shared" si="64"/>
        <v/>
      </c>
      <c r="H1392" s="12"/>
      <c r="I1392" s="8" t="str">
        <f t="shared" si="65"/>
        <v/>
      </c>
    </row>
    <row r="1393" spans="1:9" x14ac:dyDescent="0.25">
      <c r="A1393" s="16"/>
      <c r="B1393" s="15" t="str">
        <f>IF($A1393="","",SUMIFS(Ventas!$F$6:$F$3005,Ventas!$A$6:$A$3005,$A1393,Ventas!$J$6:$J$3005,"Efectivo"))</f>
        <v/>
      </c>
      <c r="C1393" s="15" t="str">
        <f>IF($A1393="","",SUMIFS(Ventas!$F$6:$F$3005,Ventas!$A$6:$A$3005,$A1393,Ventas!$J$6:$J$3005,"&lt;&gt;Efectivo"))</f>
        <v/>
      </c>
      <c r="D1393" s="15" t="str">
        <f t="shared" si="63"/>
        <v/>
      </c>
      <c r="E1393" s="12"/>
      <c r="F1393" s="15" t="str">
        <f>IF($A1393="","",SUMIFS(Compras!$E$6:$E$1005,Compras!$A$6:$A$1005,$A1393,Compras!$F$6:$F$1005,"Efectivo")+SUMIFS('Gastos Fijos'!$D$6:$D$1005,'Gastos Fijos'!$A$6:$A$1005,$A1393,'Gastos Fijos'!$E$6:$E$1005,"Efectivo"))</f>
        <v/>
      </c>
      <c r="G1393" s="15" t="str">
        <f t="shared" si="64"/>
        <v/>
      </c>
      <c r="H1393" s="12"/>
      <c r="I1393" s="8" t="str">
        <f t="shared" si="65"/>
        <v/>
      </c>
    </row>
    <row r="1394" spans="1:9" x14ac:dyDescent="0.25">
      <c r="A1394" s="16"/>
      <c r="B1394" s="15" t="str">
        <f>IF($A1394="","",SUMIFS(Ventas!$F$6:$F$3005,Ventas!$A$6:$A$3005,$A1394,Ventas!$J$6:$J$3005,"Efectivo"))</f>
        <v/>
      </c>
      <c r="C1394" s="15" t="str">
        <f>IF($A1394="","",SUMIFS(Ventas!$F$6:$F$3005,Ventas!$A$6:$A$3005,$A1394,Ventas!$J$6:$J$3005,"&lt;&gt;Efectivo"))</f>
        <v/>
      </c>
      <c r="D1394" s="15" t="str">
        <f t="shared" si="63"/>
        <v/>
      </c>
      <c r="E1394" s="12"/>
      <c r="F1394" s="15" t="str">
        <f>IF($A1394="","",SUMIFS(Compras!$E$6:$E$1005,Compras!$A$6:$A$1005,$A1394,Compras!$F$6:$F$1005,"Efectivo")+SUMIFS('Gastos Fijos'!$D$6:$D$1005,'Gastos Fijos'!$A$6:$A$1005,$A1394,'Gastos Fijos'!$E$6:$E$1005,"Efectivo"))</f>
        <v/>
      </c>
      <c r="G1394" s="15" t="str">
        <f t="shared" si="64"/>
        <v/>
      </c>
      <c r="H1394" s="12"/>
      <c r="I1394" s="8" t="str">
        <f t="shared" si="65"/>
        <v/>
      </c>
    </row>
    <row r="1395" spans="1:9" x14ac:dyDescent="0.25">
      <c r="A1395" s="16"/>
      <c r="B1395" s="15" t="str">
        <f>IF($A1395="","",SUMIFS(Ventas!$F$6:$F$3005,Ventas!$A$6:$A$3005,$A1395,Ventas!$J$6:$J$3005,"Efectivo"))</f>
        <v/>
      </c>
      <c r="C1395" s="15" t="str">
        <f>IF($A1395="","",SUMIFS(Ventas!$F$6:$F$3005,Ventas!$A$6:$A$3005,$A1395,Ventas!$J$6:$J$3005,"&lt;&gt;Efectivo"))</f>
        <v/>
      </c>
      <c r="D1395" s="15" t="str">
        <f t="shared" si="63"/>
        <v/>
      </c>
      <c r="E1395" s="12"/>
      <c r="F1395" s="15" t="str">
        <f>IF($A1395="","",SUMIFS(Compras!$E$6:$E$1005,Compras!$A$6:$A$1005,$A1395,Compras!$F$6:$F$1005,"Efectivo")+SUMIFS('Gastos Fijos'!$D$6:$D$1005,'Gastos Fijos'!$A$6:$A$1005,$A1395,'Gastos Fijos'!$E$6:$E$1005,"Efectivo"))</f>
        <v/>
      </c>
      <c r="G1395" s="15" t="str">
        <f t="shared" si="64"/>
        <v/>
      </c>
      <c r="H1395" s="12"/>
      <c r="I1395" s="8" t="str">
        <f t="shared" si="65"/>
        <v/>
      </c>
    </row>
    <row r="1396" spans="1:9" x14ac:dyDescent="0.25">
      <c r="A1396" s="16"/>
      <c r="B1396" s="15" t="str">
        <f>IF($A1396="","",SUMIFS(Ventas!$F$6:$F$3005,Ventas!$A$6:$A$3005,$A1396,Ventas!$J$6:$J$3005,"Efectivo"))</f>
        <v/>
      </c>
      <c r="C1396" s="15" t="str">
        <f>IF($A1396="","",SUMIFS(Ventas!$F$6:$F$3005,Ventas!$A$6:$A$3005,$A1396,Ventas!$J$6:$J$3005,"&lt;&gt;Efectivo"))</f>
        <v/>
      </c>
      <c r="D1396" s="15" t="str">
        <f t="shared" si="63"/>
        <v/>
      </c>
      <c r="E1396" s="12"/>
      <c r="F1396" s="15" t="str">
        <f>IF($A1396="","",SUMIFS(Compras!$E$6:$E$1005,Compras!$A$6:$A$1005,$A1396,Compras!$F$6:$F$1005,"Efectivo")+SUMIFS('Gastos Fijos'!$D$6:$D$1005,'Gastos Fijos'!$A$6:$A$1005,$A1396,'Gastos Fijos'!$E$6:$E$1005,"Efectivo"))</f>
        <v/>
      </c>
      <c r="G1396" s="15" t="str">
        <f t="shared" si="64"/>
        <v/>
      </c>
      <c r="H1396" s="12"/>
      <c r="I1396" s="8" t="str">
        <f t="shared" si="65"/>
        <v/>
      </c>
    </row>
    <row r="1397" spans="1:9" x14ac:dyDescent="0.25">
      <c r="A1397" s="16"/>
      <c r="B1397" s="15" t="str">
        <f>IF($A1397="","",SUMIFS(Ventas!$F$6:$F$3005,Ventas!$A$6:$A$3005,$A1397,Ventas!$J$6:$J$3005,"Efectivo"))</f>
        <v/>
      </c>
      <c r="C1397" s="15" t="str">
        <f>IF($A1397="","",SUMIFS(Ventas!$F$6:$F$3005,Ventas!$A$6:$A$3005,$A1397,Ventas!$J$6:$J$3005,"&lt;&gt;Efectivo"))</f>
        <v/>
      </c>
      <c r="D1397" s="15" t="str">
        <f t="shared" si="63"/>
        <v/>
      </c>
      <c r="E1397" s="12"/>
      <c r="F1397" s="15" t="str">
        <f>IF($A1397="","",SUMIFS(Compras!$E$6:$E$1005,Compras!$A$6:$A$1005,$A1397,Compras!$F$6:$F$1005,"Efectivo")+SUMIFS('Gastos Fijos'!$D$6:$D$1005,'Gastos Fijos'!$A$6:$A$1005,$A1397,'Gastos Fijos'!$E$6:$E$1005,"Efectivo"))</f>
        <v/>
      </c>
      <c r="G1397" s="15" t="str">
        <f t="shared" si="64"/>
        <v/>
      </c>
      <c r="H1397" s="12"/>
      <c r="I1397" s="8" t="str">
        <f t="shared" si="65"/>
        <v/>
      </c>
    </row>
    <row r="1398" spans="1:9" x14ac:dyDescent="0.25">
      <c r="A1398" s="16"/>
      <c r="B1398" s="15" t="str">
        <f>IF($A1398="","",SUMIFS(Ventas!$F$6:$F$3005,Ventas!$A$6:$A$3005,$A1398,Ventas!$J$6:$J$3005,"Efectivo"))</f>
        <v/>
      </c>
      <c r="C1398" s="15" t="str">
        <f>IF($A1398="","",SUMIFS(Ventas!$F$6:$F$3005,Ventas!$A$6:$A$3005,$A1398,Ventas!$J$6:$J$3005,"&lt;&gt;Efectivo"))</f>
        <v/>
      </c>
      <c r="D1398" s="15" t="str">
        <f t="shared" si="63"/>
        <v/>
      </c>
      <c r="E1398" s="12"/>
      <c r="F1398" s="15" t="str">
        <f>IF($A1398="","",SUMIFS(Compras!$E$6:$E$1005,Compras!$A$6:$A$1005,$A1398,Compras!$F$6:$F$1005,"Efectivo")+SUMIFS('Gastos Fijos'!$D$6:$D$1005,'Gastos Fijos'!$A$6:$A$1005,$A1398,'Gastos Fijos'!$E$6:$E$1005,"Efectivo"))</f>
        <v/>
      </c>
      <c r="G1398" s="15" t="str">
        <f t="shared" si="64"/>
        <v/>
      </c>
      <c r="H1398" s="12"/>
      <c r="I1398" s="8" t="str">
        <f t="shared" si="65"/>
        <v/>
      </c>
    </row>
    <row r="1399" spans="1:9" x14ac:dyDescent="0.25">
      <c r="A1399" s="16"/>
      <c r="B1399" s="15" t="str">
        <f>IF($A1399="","",SUMIFS(Ventas!$F$6:$F$3005,Ventas!$A$6:$A$3005,$A1399,Ventas!$J$6:$J$3005,"Efectivo"))</f>
        <v/>
      </c>
      <c r="C1399" s="15" t="str">
        <f>IF($A1399="","",SUMIFS(Ventas!$F$6:$F$3005,Ventas!$A$6:$A$3005,$A1399,Ventas!$J$6:$J$3005,"&lt;&gt;Efectivo"))</f>
        <v/>
      </c>
      <c r="D1399" s="15" t="str">
        <f t="shared" si="63"/>
        <v/>
      </c>
      <c r="E1399" s="12"/>
      <c r="F1399" s="15" t="str">
        <f>IF($A1399="","",SUMIFS(Compras!$E$6:$E$1005,Compras!$A$6:$A$1005,$A1399,Compras!$F$6:$F$1005,"Efectivo")+SUMIFS('Gastos Fijos'!$D$6:$D$1005,'Gastos Fijos'!$A$6:$A$1005,$A1399,'Gastos Fijos'!$E$6:$E$1005,"Efectivo"))</f>
        <v/>
      </c>
      <c r="G1399" s="15" t="str">
        <f t="shared" si="64"/>
        <v/>
      </c>
      <c r="H1399" s="12"/>
      <c r="I1399" s="8" t="str">
        <f t="shared" si="65"/>
        <v/>
      </c>
    </row>
    <row r="1400" spans="1:9" x14ac:dyDescent="0.25">
      <c r="A1400" s="16"/>
      <c r="B1400" s="15" t="str">
        <f>IF($A1400="","",SUMIFS(Ventas!$F$6:$F$3005,Ventas!$A$6:$A$3005,$A1400,Ventas!$J$6:$J$3005,"Efectivo"))</f>
        <v/>
      </c>
      <c r="C1400" s="15" t="str">
        <f>IF($A1400="","",SUMIFS(Ventas!$F$6:$F$3005,Ventas!$A$6:$A$3005,$A1400,Ventas!$J$6:$J$3005,"&lt;&gt;Efectivo"))</f>
        <v/>
      </c>
      <c r="D1400" s="15" t="str">
        <f t="shared" si="63"/>
        <v/>
      </c>
      <c r="E1400" s="12"/>
      <c r="F1400" s="15" t="str">
        <f>IF($A1400="","",SUMIFS(Compras!$E$6:$E$1005,Compras!$A$6:$A$1005,$A1400,Compras!$F$6:$F$1005,"Efectivo")+SUMIFS('Gastos Fijos'!$D$6:$D$1005,'Gastos Fijos'!$A$6:$A$1005,$A1400,'Gastos Fijos'!$E$6:$E$1005,"Efectivo"))</f>
        <v/>
      </c>
      <c r="G1400" s="15" t="str">
        <f t="shared" si="64"/>
        <v/>
      </c>
      <c r="H1400" s="12"/>
      <c r="I1400" s="8" t="str">
        <f t="shared" si="65"/>
        <v/>
      </c>
    </row>
    <row r="1401" spans="1:9" x14ac:dyDescent="0.25">
      <c r="A1401" s="16"/>
      <c r="B1401" s="15" t="str">
        <f>IF($A1401="","",SUMIFS(Ventas!$F$6:$F$3005,Ventas!$A$6:$A$3005,$A1401,Ventas!$J$6:$J$3005,"Efectivo"))</f>
        <v/>
      </c>
      <c r="C1401" s="15" t="str">
        <f>IF($A1401="","",SUMIFS(Ventas!$F$6:$F$3005,Ventas!$A$6:$A$3005,$A1401,Ventas!$J$6:$J$3005,"&lt;&gt;Efectivo"))</f>
        <v/>
      </c>
      <c r="D1401" s="15" t="str">
        <f t="shared" si="63"/>
        <v/>
      </c>
      <c r="E1401" s="12"/>
      <c r="F1401" s="15" t="str">
        <f>IF($A1401="","",SUMIFS(Compras!$E$6:$E$1005,Compras!$A$6:$A$1005,$A1401,Compras!$F$6:$F$1005,"Efectivo")+SUMIFS('Gastos Fijos'!$D$6:$D$1005,'Gastos Fijos'!$A$6:$A$1005,$A1401,'Gastos Fijos'!$E$6:$E$1005,"Efectivo"))</f>
        <v/>
      </c>
      <c r="G1401" s="15" t="str">
        <f t="shared" si="64"/>
        <v/>
      </c>
      <c r="H1401" s="12"/>
      <c r="I1401" s="8" t="str">
        <f t="shared" si="65"/>
        <v/>
      </c>
    </row>
    <row r="1402" spans="1:9" x14ac:dyDescent="0.25">
      <c r="A1402" s="16"/>
      <c r="B1402" s="15" t="str">
        <f>IF($A1402="","",SUMIFS(Ventas!$F$6:$F$3005,Ventas!$A$6:$A$3005,$A1402,Ventas!$J$6:$J$3005,"Efectivo"))</f>
        <v/>
      </c>
      <c r="C1402" s="15" t="str">
        <f>IF($A1402="","",SUMIFS(Ventas!$F$6:$F$3005,Ventas!$A$6:$A$3005,$A1402,Ventas!$J$6:$J$3005,"&lt;&gt;Efectivo"))</f>
        <v/>
      </c>
      <c r="D1402" s="15" t="str">
        <f t="shared" si="63"/>
        <v/>
      </c>
      <c r="E1402" s="12"/>
      <c r="F1402" s="15" t="str">
        <f>IF($A1402="","",SUMIFS(Compras!$E$6:$E$1005,Compras!$A$6:$A$1005,$A1402,Compras!$F$6:$F$1005,"Efectivo")+SUMIFS('Gastos Fijos'!$D$6:$D$1005,'Gastos Fijos'!$A$6:$A$1005,$A1402,'Gastos Fijos'!$E$6:$E$1005,"Efectivo"))</f>
        <v/>
      </c>
      <c r="G1402" s="15" t="str">
        <f t="shared" si="64"/>
        <v/>
      </c>
      <c r="H1402" s="12"/>
      <c r="I1402" s="8" t="str">
        <f t="shared" si="65"/>
        <v/>
      </c>
    </row>
    <row r="1403" spans="1:9" x14ac:dyDescent="0.25">
      <c r="A1403" s="16"/>
      <c r="B1403" s="15" t="str">
        <f>IF($A1403="","",SUMIFS(Ventas!$F$6:$F$3005,Ventas!$A$6:$A$3005,$A1403,Ventas!$J$6:$J$3005,"Efectivo"))</f>
        <v/>
      </c>
      <c r="C1403" s="15" t="str">
        <f>IF($A1403="","",SUMIFS(Ventas!$F$6:$F$3005,Ventas!$A$6:$A$3005,$A1403,Ventas!$J$6:$J$3005,"&lt;&gt;Efectivo"))</f>
        <v/>
      </c>
      <c r="D1403" s="15" t="str">
        <f t="shared" si="63"/>
        <v/>
      </c>
      <c r="E1403" s="12"/>
      <c r="F1403" s="15" t="str">
        <f>IF($A1403="","",SUMIFS(Compras!$E$6:$E$1005,Compras!$A$6:$A$1005,$A1403,Compras!$F$6:$F$1005,"Efectivo")+SUMIFS('Gastos Fijos'!$D$6:$D$1005,'Gastos Fijos'!$A$6:$A$1005,$A1403,'Gastos Fijos'!$E$6:$E$1005,"Efectivo"))</f>
        <v/>
      </c>
      <c r="G1403" s="15" t="str">
        <f t="shared" si="64"/>
        <v/>
      </c>
      <c r="H1403" s="12"/>
      <c r="I1403" s="8" t="str">
        <f t="shared" si="65"/>
        <v/>
      </c>
    </row>
    <row r="1404" spans="1:9" x14ac:dyDescent="0.25">
      <c r="A1404" s="16"/>
      <c r="B1404" s="15" t="str">
        <f>IF($A1404="","",SUMIFS(Ventas!$F$6:$F$3005,Ventas!$A$6:$A$3005,$A1404,Ventas!$J$6:$J$3005,"Efectivo"))</f>
        <v/>
      </c>
      <c r="C1404" s="15" t="str">
        <f>IF($A1404="","",SUMIFS(Ventas!$F$6:$F$3005,Ventas!$A$6:$A$3005,$A1404,Ventas!$J$6:$J$3005,"&lt;&gt;Efectivo"))</f>
        <v/>
      </c>
      <c r="D1404" s="15" t="str">
        <f t="shared" si="63"/>
        <v/>
      </c>
      <c r="E1404" s="12"/>
      <c r="F1404" s="15" t="str">
        <f>IF($A1404="","",SUMIFS(Compras!$E$6:$E$1005,Compras!$A$6:$A$1005,$A1404,Compras!$F$6:$F$1005,"Efectivo")+SUMIFS('Gastos Fijos'!$D$6:$D$1005,'Gastos Fijos'!$A$6:$A$1005,$A1404,'Gastos Fijos'!$E$6:$E$1005,"Efectivo"))</f>
        <v/>
      </c>
      <c r="G1404" s="15" t="str">
        <f t="shared" si="64"/>
        <v/>
      </c>
      <c r="H1404" s="12"/>
      <c r="I1404" s="8" t="str">
        <f t="shared" si="65"/>
        <v/>
      </c>
    </row>
    <row r="1405" spans="1:9" x14ac:dyDescent="0.25">
      <c r="A1405" s="16"/>
      <c r="B1405" s="15" t="str">
        <f>IF($A1405="","",SUMIFS(Ventas!$F$6:$F$3005,Ventas!$A$6:$A$3005,$A1405,Ventas!$J$6:$J$3005,"Efectivo"))</f>
        <v/>
      </c>
      <c r="C1405" s="15" t="str">
        <f>IF($A1405="","",SUMIFS(Ventas!$F$6:$F$3005,Ventas!$A$6:$A$3005,$A1405,Ventas!$J$6:$J$3005,"&lt;&gt;Efectivo"))</f>
        <v/>
      </c>
      <c r="D1405" s="15" t="str">
        <f t="shared" si="63"/>
        <v/>
      </c>
      <c r="E1405" s="12"/>
      <c r="F1405" s="15" t="str">
        <f>IF($A1405="","",SUMIFS(Compras!$E$6:$E$1005,Compras!$A$6:$A$1005,$A1405,Compras!$F$6:$F$1005,"Efectivo")+SUMIFS('Gastos Fijos'!$D$6:$D$1005,'Gastos Fijos'!$A$6:$A$1005,$A1405,'Gastos Fijos'!$E$6:$E$1005,"Efectivo"))</f>
        <v/>
      </c>
      <c r="G1405" s="15" t="str">
        <f t="shared" si="64"/>
        <v/>
      </c>
      <c r="H1405" s="12"/>
      <c r="I1405" s="8" t="str">
        <f t="shared" si="65"/>
        <v/>
      </c>
    </row>
    <row r="1406" spans="1:9" x14ac:dyDescent="0.25">
      <c r="A1406" s="16"/>
      <c r="B1406" s="15" t="str">
        <f>IF($A1406="","",SUMIFS(Ventas!$F$6:$F$3005,Ventas!$A$6:$A$3005,$A1406,Ventas!$J$6:$J$3005,"Efectivo"))</f>
        <v/>
      </c>
      <c r="C1406" s="15" t="str">
        <f>IF($A1406="","",SUMIFS(Ventas!$F$6:$F$3005,Ventas!$A$6:$A$3005,$A1406,Ventas!$J$6:$J$3005,"&lt;&gt;Efectivo"))</f>
        <v/>
      </c>
      <c r="D1406" s="15" t="str">
        <f t="shared" si="63"/>
        <v/>
      </c>
      <c r="E1406" s="12"/>
      <c r="F1406" s="15" t="str">
        <f>IF($A1406="","",SUMIFS(Compras!$E$6:$E$1005,Compras!$A$6:$A$1005,$A1406,Compras!$F$6:$F$1005,"Efectivo")+SUMIFS('Gastos Fijos'!$D$6:$D$1005,'Gastos Fijos'!$A$6:$A$1005,$A1406,'Gastos Fijos'!$E$6:$E$1005,"Efectivo"))</f>
        <v/>
      </c>
      <c r="G1406" s="15" t="str">
        <f t="shared" si="64"/>
        <v/>
      </c>
      <c r="H1406" s="12"/>
      <c r="I1406" s="8" t="str">
        <f t="shared" si="65"/>
        <v/>
      </c>
    </row>
    <row r="1407" spans="1:9" x14ac:dyDescent="0.25">
      <c r="A1407" s="16"/>
      <c r="B1407" s="15" t="str">
        <f>IF($A1407="","",SUMIFS(Ventas!$F$6:$F$3005,Ventas!$A$6:$A$3005,$A1407,Ventas!$J$6:$J$3005,"Efectivo"))</f>
        <v/>
      </c>
      <c r="C1407" s="15" t="str">
        <f>IF($A1407="","",SUMIFS(Ventas!$F$6:$F$3005,Ventas!$A$6:$A$3005,$A1407,Ventas!$J$6:$J$3005,"&lt;&gt;Efectivo"))</f>
        <v/>
      </c>
      <c r="D1407" s="15" t="str">
        <f t="shared" si="63"/>
        <v/>
      </c>
      <c r="E1407" s="12"/>
      <c r="F1407" s="15" t="str">
        <f>IF($A1407="","",SUMIFS(Compras!$E$6:$E$1005,Compras!$A$6:$A$1005,$A1407,Compras!$F$6:$F$1005,"Efectivo")+SUMIFS('Gastos Fijos'!$D$6:$D$1005,'Gastos Fijos'!$A$6:$A$1005,$A1407,'Gastos Fijos'!$E$6:$E$1005,"Efectivo"))</f>
        <v/>
      </c>
      <c r="G1407" s="15" t="str">
        <f t="shared" si="64"/>
        <v/>
      </c>
      <c r="H1407" s="12"/>
      <c r="I1407" s="8" t="str">
        <f t="shared" si="65"/>
        <v/>
      </c>
    </row>
    <row r="1408" spans="1:9" x14ac:dyDescent="0.25">
      <c r="A1408" s="16"/>
      <c r="B1408" s="15" t="str">
        <f>IF($A1408="","",SUMIFS(Ventas!$F$6:$F$3005,Ventas!$A$6:$A$3005,$A1408,Ventas!$J$6:$J$3005,"Efectivo"))</f>
        <v/>
      </c>
      <c r="C1408" s="15" t="str">
        <f>IF($A1408="","",SUMIFS(Ventas!$F$6:$F$3005,Ventas!$A$6:$A$3005,$A1408,Ventas!$J$6:$J$3005,"&lt;&gt;Efectivo"))</f>
        <v/>
      </c>
      <c r="D1408" s="15" t="str">
        <f t="shared" si="63"/>
        <v/>
      </c>
      <c r="E1408" s="12"/>
      <c r="F1408" s="15" t="str">
        <f>IF($A1408="","",SUMIFS(Compras!$E$6:$E$1005,Compras!$A$6:$A$1005,$A1408,Compras!$F$6:$F$1005,"Efectivo")+SUMIFS('Gastos Fijos'!$D$6:$D$1005,'Gastos Fijos'!$A$6:$A$1005,$A1408,'Gastos Fijos'!$E$6:$E$1005,"Efectivo"))</f>
        <v/>
      </c>
      <c r="G1408" s="15" t="str">
        <f t="shared" si="64"/>
        <v/>
      </c>
      <c r="H1408" s="12"/>
      <c r="I1408" s="8" t="str">
        <f t="shared" si="65"/>
        <v/>
      </c>
    </row>
    <row r="1409" spans="1:9" x14ac:dyDescent="0.25">
      <c r="A1409" s="16"/>
      <c r="B1409" s="15" t="str">
        <f>IF($A1409="","",SUMIFS(Ventas!$F$6:$F$3005,Ventas!$A$6:$A$3005,$A1409,Ventas!$J$6:$J$3005,"Efectivo"))</f>
        <v/>
      </c>
      <c r="C1409" s="15" t="str">
        <f>IF($A1409="","",SUMIFS(Ventas!$F$6:$F$3005,Ventas!$A$6:$A$3005,$A1409,Ventas!$J$6:$J$3005,"&lt;&gt;Efectivo"))</f>
        <v/>
      </c>
      <c r="D1409" s="15" t="str">
        <f t="shared" si="63"/>
        <v/>
      </c>
      <c r="E1409" s="12"/>
      <c r="F1409" s="15" t="str">
        <f>IF($A1409="","",SUMIFS(Compras!$E$6:$E$1005,Compras!$A$6:$A$1005,$A1409,Compras!$F$6:$F$1005,"Efectivo")+SUMIFS('Gastos Fijos'!$D$6:$D$1005,'Gastos Fijos'!$A$6:$A$1005,$A1409,'Gastos Fijos'!$E$6:$E$1005,"Efectivo"))</f>
        <v/>
      </c>
      <c r="G1409" s="15" t="str">
        <f t="shared" si="64"/>
        <v/>
      </c>
      <c r="H1409" s="12"/>
      <c r="I1409" s="8" t="str">
        <f t="shared" si="65"/>
        <v/>
      </c>
    </row>
    <row r="1410" spans="1:9" x14ac:dyDescent="0.25">
      <c r="A1410" s="16"/>
      <c r="B1410" s="15" t="str">
        <f>IF($A1410="","",SUMIFS(Ventas!$F$6:$F$3005,Ventas!$A$6:$A$3005,$A1410,Ventas!$J$6:$J$3005,"Efectivo"))</f>
        <v/>
      </c>
      <c r="C1410" s="15" t="str">
        <f>IF($A1410="","",SUMIFS(Ventas!$F$6:$F$3005,Ventas!$A$6:$A$3005,$A1410,Ventas!$J$6:$J$3005,"&lt;&gt;Efectivo"))</f>
        <v/>
      </c>
      <c r="D1410" s="15" t="str">
        <f t="shared" si="63"/>
        <v/>
      </c>
      <c r="E1410" s="12"/>
      <c r="F1410" s="15" t="str">
        <f>IF($A1410="","",SUMIFS(Compras!$E$6:$E$1005,Compras!$A$6:$A$1005,$A1410,Compras!$F$6:$F$1005,"Efectivo")+SUMIFS('Gastos Fijos'!$D$6:$D$1005,'Gastos Fijos'!$A$6:$A$1005,$A1410,'Gastos Fijos'!$E$6:$E$1005,"Efectivo"))</f>
        <v/>
      </c>
      <c r="G1410" s="15" t="str">
        <f t="shared" si="64"/>
        <v/>
      </c>
      <c r="H1410" s="12"/>
      <c r="I1410" s="8" t="str">
        <f t="shared" si="65"/>
        <v/>
      </c>
    </row>
    <row r="1411" spans="1:9" x14ac:dyDescent="0.25">
      <c r="A1411" s="16"/>
      <c r="B1411" s="15" t="str">
        <f>IF($A1411="","",SUMIFS(Ventas!$F$6:$F$3005,Ventas!$A$6:$A$3005,$A1411,Ventas!$J$6:$J$3005,"Efectivo"))</f>
        <v/>
      </c>
      <c r="C1411" s="15" t="str">
        <f>IF($A1411="","",SUMIFS(Ventas!$F$6:$F$3005,Ventas!$A$6:$A$3005,$A1411,Ventas!$J$6:$J$3005,"&lt;&gt;Efectivo"))</f>
        <v/>
      </c>
      <c r="D1411" s="15" t="str">
        <f t="shared" si="63"/>
        <v/>
      </c>
      <c r="E1411" s="12"/>
      <c r="F1411" s="15" t="str">
        <f>IF($A1411="","",SUMIFS(Compras!$E$6:$E$1005,Compras!$A$6:$A$1005,$A1411,Compras!$F$6:$F$1005,"Efectivo")+SUMIFS('Gastos Fijos'!$D$6:$D$1005,'Gastos Fijos'!$A$6:$A$1005,$A1411,'Gastos Fijos'!$E$6:$E$1005,"Efectivo"))</f>
        <v/>
      </c>
      <c r="G1411" s="15" t="str">
        <f t="shared" si="64"/>
        <v/>
      </c>
      <c r="H1411" s="12"/>
      <c r="I1411" s="8" t="str">
        <f t="shared" si="65"/>
        <v/>
      </c>
    </row>
    <row r="1412" spans="1:9" x14ac:dyDescent="0.25">
      <c r="A1412" s="16"/>
      <c r="B1412" s="15" t="str">
        <f>IF($A1412="","",SUMIFS(Ventas!$F$6:$F$3005,Ventas!$A$6:$A$3005,$A1412,Ventas!$J$6:$J$3005,"Efectivo"))</f>
        <v/>
      </c>
      <c r="C1412" s="15" t="str">
        <f>IF($A1412="","",SUMIFS(Ventas!$F$6:$F$3005,Ventas!$A$6:$A$3005,$A1412,Ventas!$J$6:$J$3005,"&lt;&gt;Efectivo"))</f>
        <v/>
      </c>
      <c r="D1412" s="15" t="str">
        <f t="shared" si="63"/>
        <v/>
      </c>
      <c r="E1412" s="12"/>
      <c r="F1412" s="15" t="str">
        <f>IF($A1412="","",SUMIFS(Compras!$E$6:$E$1005,Compras!$A$6:$A$1005,$A1412,Compras!$F$6:$F$1005,"Efectivo")+SUMIFS('Gastos Fijos'!$D$6:$D$1005,'Gastos Fijos'!$A$6:$A$1005,$A1412,'Gastos Fijos'!$E$6:$E$1005,"Efectivo"))</f>
        <v/>
      </c>
      <c r="G1412" s="15" t="str">
        <f t="shared" si="64"/>
        <v/>
      </c>
      <c r="H1412" s="12"/>
      <c r="I1412" s="8" t="str">
        <f t="shared" si="65"/>
        <v/>
      </c>
    </row>
    <row r="1413" spans="1:9" x14ac:dyDescent="0.25">
      <c r="A1413" s="16"/>
      <c r="B1413" s="15" t="str">
        <f>IF($A1413="","",SUMIFS(Ventas!$F$6:$F$3005,Ventas!$A$6:$A$3005,$A1413,Ventas!$J$6:$J$3005,"Efectivo"))</f>
        <v/>
      </c>
      <c r="C1413" s="15" t="str">
        <f>IF($A1413="","",SUMIFS(Ventas!$F$6:$F$3005,Ventas!$A$6:$A$3005,$A1413,Ventas!$J$6:$J$3005,"&lt;&gt;Efectivo"))</f>
        <v/>
      </c>
      <c r="D1413" s="15" t="str">
        <f t="shared" si="63"/>
        <v/>
      </c>
      <c r="E1413" s="12"/>
      <c r="F1413" s="15" t="str">
        <f>IF($A1413="","",SUMIFS(Compras!$E$6:$E$1005,Compras!$A$6:$A$1005,$A1413,Compras!$F$6:$F$1005,"Efectivo")+SUMIFS('Gastos Fijos'!$D$6:$D$1005,'Gastos Fijos'!$A$6:$A$1005,$A1413,'Gastos Fijos'!$E$6:$E$1005,"Efectivo"))</f>
        <v/>
      </c>
      <c r="G1413" s="15" t="str">
        <f t="shared" si="64"/>
        <v/>
      </c>
      <c r="H1413" s="12"/>
      <c r="I1413" s="8" t="str">
        <f t="shared" si="65"/>
        <v/>
      </c>
    </row>
    <row r="1414" spans="1:9" x14ac:dyDescent="0.25">
      <c r="A1414" s="16"/>
      <c r="B1414" s="15" t="str">
        <f>IF($A1414="","",SUMIFS(Ventas!$F$6:$F$3005,Ventas!$A$6:$A$3005,$A1414,Ventas!$J$6:$J$3005,"Efectivo"))</f>
        <v/>
      </c>
      <c r="C1414" s="15" t="str">
        <f>IF($A1414="","",SUMIFS(Ventas!$F$6:$F$3005,Ventas!$A$6:$A$3005,$A1414,Ventas!$J$6:$J$3005,"&lt;&gt;Efectivo"))</f>
        <v/>
      </c>
      <c r="D1414" s="15" t="str">
        <f t="shared" ref="D1414:D1477" si="66">IF($A1414="","",$B1414+$C1414)</f>
        <v/>
      </c>
      <c r="E1414" s="12"/>
      <c r="F1414" s="15" t="str">
        <f>IF($A1414="","",SUMIFS(Compras!$E$6:$E$1005,Compras!$A$6:$A$1005,$A1414,Compras!$F$6:$F$1005,"Efectivo")+SUMIFS('Gastos Fijos'!$D$6:$D$1005,'Gastos Fijos'!$A$6:$A$1005,$A1414,'Gastos Fijos'!$E$6:$E$1005,"Efectivo"))</f>
        <v/>
      </c>
      <c r="G1414" s="15" t="str">
        <f t="shared" ref="G1414:G1477" si="67">IF($A1414="","",$E1414+$B1414-$F1414)</f>
        <v/>
      </c>
      <c r="H1414" s="12"/>
      <c r="I1414" s="8" t="str">
        <f t="shared" ref="I1414:I1477" si="68">IF(OR($A1414="",$H1414=""),"",$H1414-$G1414)</f>
        <v/>
      </c>
    </row>
    <row r="1415" spans="1:9" x14ac:dyDescent="0.25">
      <c r="A1415" s="16"/>
      <c r="B1415" s="15" t="str">
        <f>IF($A1415="","",SUMIFS(Ventas!$F$6:$F$3005,Ventas!$A$6:$A$3005,$A1415,Ventas!$J$6:$J$3005,"Efectivo"))</f>
        <v/>
      </c>
      <c r="C1415" s="15" t="str">
        <f>IF($A1415="","",SUMIFS(Ventas!$F$6:$F$3005,Ventas!$A$6:$A$3005,$A1415,Ventas!$J$6:$J$3005,"&lt;&gt;Efectivo"))</f>
        <v/>
      </c>
      <c r="D1415" s="15" t="str">
        <f t="shared" si="66"/>
        <v/>
      </c>
      <c r="E1415" s="12"/>
      <c r="F1415" s="15" t="str">
        <f>IF($A1415="","",SUMIFS(Compras!$E$6:$E$1005,Compras!$A$6:$A$1005,$A1415,Compras!$F$6:$F$1005,"Efectivo")+SUMIFS('Gastos Fijos'!$D$6:$D$1005,'Gastos Fijos'!$A$6:$A$1005,$A1415,'Gastos Fijos'!$E$6:$E$1005,"Efectivo"))</f>
        <v/>
      </c>
      <c r="G1415" s="15" t="str">
        <f t="shared" si="67"/>
        <v/>
      </c>
      <c r="H1415" s="12"/>
      <c r="I1415" s="8" t="str">
        <f t="shared" si="68"/>
        <v/>
      </c>
    </row>
    <row r="1416" spans="1:9" x14ac:dyDescent="0.25">
      <c r="A1416" s="16"/>
      <c r="B1416" s="15" t="str">
        <f>IF($A1416="","",SUMIFS(Ventas!$F$6:$F$3005,Ventas!$A$6:$A$3005,$A1416,Ventas!$J$6:$J$3005,"Efectivo"))</f>
        <v/>
      </c>
      <c r="C1416" s="15" t="str">
        <f>IF($A1416="","",SUMIFS(Ventas!$F$6:$F$3005,Ventas!$A$6:$A$3005,$A1416,Ventas!$J$6:$J$3005,"&lt;&gt;Efectivo"))</f>
        <v/>
      </c>
      <c r="D1416" s="15" t="str">
        <f t="shared" si="66"/>
        <v/>
      </c>
      <c r="E1416" s="12"/>
      <c r="F1416" s="15" t="str">
        <f>IF($A1416="","",SUMIFS(Compras!$E$6:$E$1005,Compras!$A$6:$A$1005,$A1416,Compras!$F$6:$F$1005,"Efectivo")+SUMIFS('Gastos Fijos'!$D$6:$D$1005,'Gastos Fijos'!$A$6:$A$1005,$A1416,'Gastos Fijos'!$E$6:$E$1005,"Efectivo"))</f>
        <v/>
      </c>
      <c r="G1416" s="15" t="str">
        <f t="shared" si="67"/>
        <v/>
      </c>
      <c r="H1416" s="12"/>
      <c r="I1416" s="8" t="str">
        <f t="shared" si="68"/>
        <v/>
      </c>
    </row>
    <row r="1417" spans="1:9" x14ac:dyDescent="0.25">
      <c r="A1417" s="16"/>
      <c r="B1417" s="15" t="str">
        <f>IF($A1417="","",SUMIFS(Ventas!$F$6:$F$3005,Ventas!$A$6:$A$3005,$A1417,Ventas!$J$6:$J$3005,"Efectivo"))</f>
        <v/>
      </c>
      <c r="C1417" s="15" t="str">
        <f>IF($A1417="","",SUMIFS(Ventas!$F$6:$F$3005,Ventas!$A$6:$A$3005,$A1417,Ventas!$J$6:$J$3005,"&lt;&gt;Efectivo"))</f>
        <v/>
      </c>
      <c r="D1417" s="15" t="str">
        <f t="shared" si="66"/>
        <v/>
      </c>
      <c r="E1417" s="12"/>
      <c r="F1417" s="15" t="str">
        <f>IF($A1417="","",SUMIFS(Compras!$E$6:$E$1005,Compras!$A$6:$A$1005,$A1417,Compras!$F$6:$F$1005,"Efectivo")+SUMIFS('Gastos Fijos'!$D$6:$D$1005,'Gastos Fijos'!$A$6:$A$1005,$A1417,'Gastos Fijos'!$E$6:$E$1005,"Efectivo"))</f>
        <v/>
      </c>
      <c r="G1417" s="15" t="str">
        <f t="shared" si="67"/>
        <v/>
      </c>
      <c r="H1417" s="12"/>
      <c r="I1417" s="8" t="str">
        <f t="shared" si="68"/>
        <v/>
      </c>
    </row>
    <row r="1418" spans="1:9" x14ac:dyDescent="0.25">
      <c r="A1418" s="16"/>
      <c r="B1418" s="15" t="str">
        <f>IF($A1418="","",SUMIFS(Ventas!$F$6:$F$3005,Ventas!$A$6:$A$3005,$A1418,Ventas!$J$6:$J$3005,"Efectivo"))</f>
        <v/>
      </c>
      <c r="C1418" s="15" t="str">
        <f>IF($A1418="","",SUMIFS(Ventas!$F$6:$F$3005,Ventas!$A$6:$A$3005,$A1418,Ventas!$J$6:$J$3005,"&lt;&gt;Efectivo"))</f>
        <v/>
      </c>
      <c r="D1418" s="15" t="str">
        <f t="shared" si="66"/>
        <v/>
      </c>
      <c r="E1418" s="12"/>
      <c r="F1418" s="15" t="str">
        <f>IF($A1418="","",SUMIFS(Compras!$E$6:$E$1005,Compras!$A$6:$A$1005,$A1418,Compras!$F$6:$F$1005,"Efectivo")+SUMIFS('Gastos Fijos'!$D$6:$D$1005,'Gastos Fijos'!$A$6:$A$1005,$A1418,'Gastos Fijos'!$E$6:$E$1005,"Efectivo"))</f>
        <v/>
      </c>
      <c r="G1418" s="15" t="str">
        <f t="shared" si="67"/>
        <v/>
      </c>
      <c r="H1418" s="12"/>
      <c r="I1418" s="8" t="str">
        <f t="shared" si="68"/>
        <v/>
      </c>
    </row>
    <row r="1419" spans="1:9" x14ac:dyDescent="0.25">
      <c r="A1419" s="16"/>
      <c r="B1419" s="15" t="str">
        <f>IF($A1419="","",SUMIFS(Ventas!$F$6:$F$3005,Ventas!$A$6:$A$3005,$A1419,Ventas!$J$6:$J$3005,"Efectivo"))</f>
        <v/>
      </c>
      <c r="C1419" s="15" t="str">
        <f>IF($A1419="","",SUMIFS(Ventas!$F$6:$F$3005,Ventas!$A$6:$A$3005,$A1419,Ventas!$J$6:$J$3005,"&lt;&gt;Efectivo"))</f>
        <v/>
      </c>
      <c r="D1419" s="15" t="str">
        <f t="shared" si="66"/>
        <v/>
      </c>
      <c r="E1419" s="12"/>
      <c r="F1419" s="15" t="str">
        <f>IF($A1419="","",SUMIFS(Compras!$E$6:$E$1005,Compras!$A$6:$A$1005,$A1419,Compras!$F$6:$F$1005,"Efectivo")+SUMIFS('Gastos Fijos'!$D$6:$D$1005,'Gastos Fijos'!$A$6:$A$1005,$A1419,'Gastos Fijos'!$E$6:$E$1005,"Efectivo"))</f>
        <v/>
      </c>
      <c r="G1419" s="15" t="str">
        <f t="shared" si="67"/>
        <v/>
      </c>
      <c r="H1419" s="12"/>
      <c r="I1419" s="8" t="str">
        <f t="shared" si="68"/>
        <v/>
      </c>
    </row>
    <row r="1420" spans="1:9" x14ac:dyDescent="0.25">
      <c r="A1420" s="16"/>
      <c r="B1420" s="15" t="str">
        <f>IF($A1420="","",SUMIFS(Ventas!$F$6:$F$3005,Ventas!$A$6:$A$3005,$A1420,Ventas!$J$6:$J$3005,"Efectivo"))</f>
        <v/>
      </c>
      <c r="C1420" s="15" t="str">
        <f>IF($A1420="","",SUMIFS(Ventas!$F$6:$F$3005,Ventas!$A$6:$A$3005,$A1420,Ventas!$J$6:$J$3005,"&lt;&gt;Efectivo"))</f>
        <v/>
      </c>
      <c r="D1420" s="15" t="str">
        <f t="shared" si="66"/>
        <v/>
      </c>
      <c r="E1420" s="12"/>
      <c r="F1420" s="15" t="str">
        <f>IF($A1420="","",SUMIFS(Compras!$E$6:$E$1005,Compras!$A$6:$A$1005,$A1420,Compras!$F$6:$F$1005,"Efectivo")+SUMIFS('Gastos Fijos'!$D$6:$D$1005,'Gastos Fijos'!$A$6:$A$1005,$A1420,'Gastos Fijos'!$E$6:$E$1005,"Efectivo"))</f>
        <v/>
      </c>
      <c r="G1420" s="15" t="str">
        <f t="shared" si="67"/>
        <v/>
      </c>
      <c r="H1420" s="12"/>
      <c r="I1420" s="8" t="str">
        <f t="shared" si="68"/>
        <v/>
      </c>
    </row>
    <row r="1421" spans="1:9" x14ac:dyDescent="0.25">
      <c r="A1421" s="16"/>
      <c r="B1421" s="15" t="str">
        <f>IF($A1421="","",SUMIFS(Ventas!$F$6:$F$3005,Ventas!$A$6:$A$3005,$A1421,Ventas!$J$6:$J$3005,"Efectivo"))</f>
        <v/>
      </c>
      <c r="C1421" s="15" t="str">
        <f>IF($A1421="","",SUMIFS(Ventas!$F$6:$F$3005,Ventas!$A$6:$A$3005,$A1421,Ventas!$J$6:$J$3005,"&lt;&gt;Efectivo"))</f>
        <v/>
      </c>
      <c r="D1421" s="15" t="str">
        <f t="shared" si="66"/>
        <v/>
      </c>
      <c r="E1421" s="12"/>
      <c r="F1421" s="15" t="str">
        <f>IF($A1421="","",SUMIFS(Compras!$E$6:$E$1005,Compras!$A$6:$A$1005,$A1421,Compras!$F$6:$F$1005,"Efectivo")+SUMIFS('Gastos Fijos'!$D$6:$D$1005,'Gastos Fijos'!$A$6:$A$1005,$A1421,'Gastos Fijos'!$E$6:$E$1005,"Efectivo"))</f>
        <v/>
      </c>
      <c r="G1421" s="15" t="str">
        <f t="shared" si="67"/>
        <v/>
      </c>
      <c r="H1421" s="12"/>
      <c r="I1421" s="8" t="str">
        <f t="shared" si="68"/>
        <v/>
      </c>
    </row>
    <row r="1422" spans="1:9" x14ac:dyDescent="0.25">
      <c r="A1422" s="16"/>
      <c r="B1422" s="15" t="str">
        <f>IF($A1422="","",SUMIFS(Ventas!$F$6:$F$3005,Ventas!$A$6:$A$3005,$A1422,Ventas!$J$6:$J$3005,"Efectivo"))</f>
        <v/>
      </c>
      <c r="C1422" s="15" t="str">
        <f>IF($A1422="","",SUMIFS(Ventas!$F$6:$F$3005,Ventas!$A$6:$A$3005,$A1422,Ventas!$J$6:$J$3005,"&lt;&gt;Efectivo"))</f>
        <v/>
      </c>
      <c r="D1422" s="15" t="str">
        <f t="shared" si="66"/>
        <v/>
      </c>
      <c r="E1422" s="12"/>
      <c r="F1422" s="15" t="str">
        <f>IF($A1422="","",SUMIFS(Compras!$E$6:$E$1005,Compras!$A$6:$A$1005,$A1422,Compras!$F$6:$F$1005,"Efectivo")+SUMIFS('Gastos Fijos'!$D$6:$D$1005,'Gastos Fijos'!$A$6:$A$1005,$A1422,'Gastos Fijos'!$E$6:$E$1005,"Efectivo"))</f>
        <v/>
      </c>
      <c r="G1422" s="15" t="str">
        <f t="shared" si="67"/>
        <v/>
      </c>
      <c r="H1422" s="12"/>
      <c r="I1422" s="8" t="str">
        <f t="shared" si="68"/>
        <v/>
      </c>
    </row>
    <row r="1423" spans="1:9" x14ac:dyDescent="0.25">
      <c r="A1423" s="16"/>
      <c r="B1423" s="15" t="str">
        <f>IF($A1423="","",SUMIFS(Ventas!$F$6:$F$3005,Ventas!$A$6:$A$3005,$A1423,Ventas!$J$6:$J$3005,"Efectivo"))</f>
        <v/>
      </c>
      <c r="C1423" s="15" t="str">
        <f>IF($A1423="","",SUMIFS(Ventas!$F$6:$F$3005,Ventas!$A$6:$A$3005,$A1423,Ventas!$J$6:$J$3005,"&lt;&gt;Efectivo"))</f>
        <v/>
      </c>
      <c r="D1423" s="15" t="str">
        <f t="shared" si="66"/>
        <v/>
      </c>
      <c r="E1423" s="12"/>
      <c r="F1423" s="15" t="str">
        <f>IF($A1423="","",SUMIFS(Compras!$E$6:$E$1005,Compras!$A$6:$A$1005,$A1423,Compras!$F$6:$F$1005,"Efectivo")+SUMIFS('Gastos Fijos'!$D$6:$D$1005,'Gastos Fijos'!$A$6:$A$1005,$A1423,'Gastos Fijos'!$E$6:$E$1005,"Efectivo"))</f>
        <v/>
      </c>
      <c r="G1423" s="15" t="str">
        <f t="shared" si="67"/>
        <v/>
      </c>
      <c r="H1423" s="12"/>
      <c r="I1423" s="8" t="str">
        <f t="shared" si="68"/>
        <v/>
      </c>
    </row>
    <row r="1424" spans="1:9" x14ac:dyDescent="0.25">
      <c r="A1424" s="16"/>
      <c r="B1424" s="15" t="str">
        <f>IF($A1424="","",SUMIFS(Ventas!$F$6:$F$3005,Ventas!$A$6:$A$3005,$A1424,Ventas!$J$6:$J$3005,"Efectivo"))</f>
        <v/>
      </c>
      <c r="C1424" s="15" t="str">
        <f>IF($A1424="","",SUMIFS(Ventas!$F$6:$F$3005,Ventas!$A$6:$A$3005,$A1424,Ventas!$J$6:$J$3005,"&lt;&gt;Efectivo"))</f>
        <v/>
      </c>
      <c r="D1424" s="15" t="str">
        <f t="shared" si="66"/>
        <v/>
      </c>
      <c r="E1424" s="12"/>
      <c r="F1424" s="15" t="str">
        <f>IF($A1424="","",SUMIFS(Compras!$E$6:$E$1005,Compras!$A$6:$A$1005,$A1424,Compras!$F$6:$F$1005,"Efectivo")+SUMIFS('Gastos Fijos'!$D$6:$D$1005,'Gastos Fijos'!$A$6:$A$1005,$A1424,'Gastos Fijos'!$E$6:$E$1005,"Efectivo"))</f>
        <v/>
      </c>
      <c r="G1424" s="15" t="str">
        <f t="shared" si="67"/>
        <v/>
      </c>
      <c r="H1424" s="12"/>
      <c r="I1424" s="8" t="str">
        <f t="shared" si="68"/>
        <v/>
      </c>
    </row>
    <row r="1425" spans="1:9" x14ac:dyDescent="0.25">
      <c r="A1425" s="16"/>
      <c r="B1425" s="15" t="str">
        <f>IF($A1425="","",SUMIFS(Ventas!$F$6:$F$3005,Ventas!$A$6:$A$3005,$A1425,Ventas!$J$6:$J$3005,"Efectivo"))</f>
        <v/>
      </c>
      <c r="C1425" s="15" t="str">
        <f>IF($A1425="","",SUMIFS(Ventas!$F$6:$F$3005,Ventas!$A$6:$A$3005,$A1425,Ventas!$J$6:$J$3005,"&lt;&gt;Efectivo"))</f>
        <v/>
      </c>
      <c r="D1425" s="15" t="str">
        <f t="shared" si="66"/>
        <v/>
      </c>
      <c r="E1425" s="12"/>
      <c r="F1425" s="15" t="str">
        <f>IF($A1425="","",SUMIFS(Compras!$E$6:$E$1005,Compras!$A$6:$A$1005,$A1425,Compras!$F$6:$F$1005,"Efectivo")+SUMIFS('Gastos Fijos'!$D$6:$D$1005,'Gastos Fijos'!$A$6:$A$1005,$A1425,'Gastos Fijos'!$E$6:$E$1005,"Efectivo"))</f>
        <v/>
      </c>
      <c r="G1425" s="15" t="str">
        <f t="shared" si="67"/>
        <v/>
      </c>
      <c r="H1425" s="12"/>
      <c r="I1425" s="8" t="str">
        <f t="shared" si="68"/>
        <v/>
      </c>
    </row>
    <row r="1426" spans="1:9" x14ac:dyDescent="0.25">
      <c r="A1426" s="16"/>
      <c r="B1426" s="15" t="str">
        <f>IF($A1426="","",SUMIFS(Ventas!$F$6:$F$3005,Ventas!$A$6:$A$3005,$A1426,Ventas!$J$6:$J$3005,"Efectivo"))</f>
        <v/>
      </c>
      <c r="C1426" s="15" t="str">
        <f>IF($A1426="","",SUMIFS(Ventas!$F$6:$F$3005,Ventas!$A$6:$A$3005,$A1426,Ventas!$J$6:$J$3005,"&lt;&gt;Efectivo"))</f>
        <v/>
      </c>
      <c r="D1426" s="15" t="str">
        <f t="shared" si="66"/>
        <v/>
      </c>
      <c r="E1426" s="12"/>
      <c r="F1426" s="15" t="str">
        <f>IF($A1426="","",SUMIFS(Compras!$E$6:$E$1005,Compras!$A$6:$A$1005,$A1426,Compras!$F$6:$F$1005,"Efectivo")+SUMIFS('Gastos Fijos'!$D$6:$D$1005,'Gastos Fijos'!$A$6:$A$1005,$A1426,'Gastos Fijos'!$E$6:$E$1005,"Efectivo"))</f>
        <v/>
      </c>
      <c r="G1426" s="15" t="str">
        <f t="shared" si="67"/>
        <v/>
      </c>
      <c r="H1426" s="12"/>
      <c r="I1426" s="8" t="str">
        <f t="shared" si="68"/>
        <v/>
      </c>
    </row>
    <row r="1427" spans="1:9" x14ac:dyDescent="0.25">
      <c r="A1427" s="16"/>
      <c r="B1427" s="15" t="str">
        <f>IF($A1427="","",SUMIFS(Ventas!$F$6:$F$3005,Ventas!$A$6:$A$3005,$A1427,Ventas!$J$6:$J$3005,"Efectivo"))</f>
        <v/>
      </c>
      <c r="C1427" s="15" t="str">
        <f>IF($A1427="","",SUMIFS(Ventas!$F$6:$F$3005,Ventas!$A$6:$A$3005,$A1427,Ventas!$J$6:$J$3005,"&lt;&gt;Efectivo"))</f>
        <v/>
      </c>
      <c r="D1427" s="15" t="str">
        <f t="shared" si="66"/>
        <v/>
      </c>
      <c r="E1427" s="12"/>
      <c r="F1427" s="15" t="str">
        <f>IF($A1427="","",SUMIFS(Compras!$E$6:$E$1005,Compras!$A$6:$A$1005,$A1427,Compras!$F$6:$F$1005,"Efectivo")+SUMIFS('Gastos Fijos'!$D$6:$D$1005,'Gastos Fijos'!$A$6:$A$1005,$A1427,'Gastos Fijos'!$E$6:$E$1005,"Efectivo"))</f>
        <v/>
      </c>
      <c r="G1427" s="15" t="str">
        <f t="shared" si="67"/>
        <v/>
      </c>
      <c r="H1427" s="12"/>
      <c r="I1427" s="8" t="str">
        <f t="shared" si="68"/>
        <v/>
      </c>
    </row>
    <row r="1428" spans="1:9" x14ac:dyDescent="0.25">
      <c r="A1428" s="16"/>
      <c r="B1428" s="15" t="str">
        <f>IF($A1428="","",SUMIFS(Ventas!$F$6:$F$3005,Ventas!$A$6:$A$3005,$A1428,Ventas!$J$6:$J$3005,"Efectivo"))</f>
        <v/>
      </c>
      <c r="C1428" s="15" t="str">
        <f>IF($A1428="","",SUMIFS(Ventas!$F$6:$F$3005,Ventas!$A$6:$A$3005,$A1428,Ventas!$J$6:$J$3005,"&lt;&gt;Efectivo"))</f>
        <v/>
      </c>
      <c r="D1428" s="15" t="str">
        <f t="shared" si="66"/>
        <v/>
      </c>
      <c r="E1428" s="12"/>
      <c r="F1428" s="15" t="str">
        <f>IF($A1428="","",SUMIFS(Compras!$E$6:$E$1005,Compras!$A$6:$A$1005,$A1428,Compras!$F$6:$F$1005,"Efectivo")+SUMIFS('Gastos Fijos'!$D$6:$D$1005,'Gastos Fijos'!$A$6:$A$1005,$A1428,'Gastos Fijos'!$E$6:$E$1005,"Efectivo"))</f>
        <v/>
      </c>
      <c r="G1428" s="15" t="str">
        <f t="shared" si="67"/>
        <v/>
      </c>
      <c r="H1428" s="12"/>
      <c r="I1428" s="8" t="str">
        <f t="shared" si="68"/>
        <v/>
      </c>
    </row>
    <row r="1429" spans="1:9" x14ac:dyDescent="0.25">
      <c r="A1429" s="16"/>
      <c r="B1429" s="15" t="str">
        <f>IF($A1429="","",SUMIFS(Ventas!$F$6:$F$3005,Ventas!$A$6:$A$3005,$A1429,Ventas!$J$6:$J$3005,"Efectivo"))</f>
        <v/>
      </c>
      <c r="C1429" s="15" t="str">
        <f>IF($A1429="","",SUMIFS(Ventas!$F$6:$F$3005,Ventas!$A$6:$A$3005,$A1429,Ventas!$J$6:$J$3005,"&lt;&gt;Efectivo"))</f>
        <v/>
      </c>
      <c r="D1429" s="15" t="str">
        <f t="shared" si="66"/>
        <v/>
      </c>
      <c r="E1429" s="12"/>
      <c r="F1429" s="15" t="str">
        <f>IF($A1429="","",SUMIFS(Compras!$E$6:$E$1005,Compras!$A$6:$A$1005,$A1429,Compras!$F$6:$F$1005,"Efectivo")+SUMIFS('Gastos Fijos'!$D$6:$D$1005,'Gastos Fijos'!$A$6:$A$1005,$A1429,'Gastos Fijos'!$E$6:$E$1005,"Efectivo"))</f>
        <v/>
      </c>
      <c r="G1429" s="15" t="str">
        <f t="shared" si="67"/>
        <v/>
      </c>
      <c r="H1429" s="12"/>
      <c r="I1429" s="8" t="str">
        <f t="shared" si="68"/>
        <v/>
      </c>
    </row>
    <row r="1430" spans="1:9" x14ac:dyDescent="0.25">
      <c r="A1430" s="16"/>
      <c r="B1430" s="15" t="str">
        <f>IF($A1430="","",SUMIFS(Ventas!$F$6:$F$3005,Ventas!$A$6:$A$3005,$A1430,Ventas!$J$6:$J$3005,"Efectivo"))</f>
        <v/>
      </c>
      <c r="C1430" s="15" t="str">
        <f>IF($A1430="","",SUMIFS(Ventas!$F$6:$F$3005,Ventas!$A$6:$A$3005,$A1430,Ventas!$J$6:$J$3005,"&lt;&gt;Efectivo"))</f>
        <v/>
      </c>
      <c r="D1430" s="15" t="str">
        <f t="shared" si="66"/>
        <v/>
      </c>
      <c r="E1430" s="12"/>
      <c r="F1430" s="15" t="str">
        <f>IF($A1430="","",SUMIFS(Compras!$E$6:$E$1005,Compras!$A$6:$A$1005,$A1430,Compras!$F$6:$F$1005,"Efectivo")+SUMIFS('Gastos Fijos'!$D$6:$D$1005,'Gastos Fijos'!$A$6:$A$1005,$A1430,'Gastos Fijos'!$E$6:$E$1005,"Efectivo"))</f>
        <v/>
      </c>
      <c r="G1430" s="15" t="str">
        <f t="shared" si="67"/>
        <v/>
      </c>
      <c r="H1430" s="12"/>
      <c r="I1430" s="8" t="str">
        <f t="shared" si="68"/>
        <v/>
      </c>
    </row>
    <row r="1431" spans="1:9" x14ac:dyDescent="0.25">
      <c r="A1431" s="16"/>
      <c r="B1431" s="15" t="str">
        <f>IF($A1431="","",SUMIFS(Ventas!$F$6:$F$3005,Ventas!$A$6:$A$3005,$A1431,Ventas!$J$6:$J$3005,"Efectivo"))</f>
        <v/>
      </c>
      <c r="C1431" s="15" t="str">
        <f>IF($A1431="","",SUMIFS(Ventas!$F$6:$F$3005,Ventas!$A$6:$A$3005,$A1431,Ventas!$J$6:$J$3005,"&lt;&gt;Efectivo"))</f>
        <v/>
      </c>
      <c r="D1431" s="15" t="str">
        <f t="shared" si="66"/>
        <v/>
      </c>
      <c r="E1431" s="12"/>
      <c r="F1431" s="15" t="str">
        <f>IF($A1431="","",SUMIFS(Compras!$E$6:$E$1005,Compras!$A$6:$A$1005,$A1431,Compras!$F$6:$F$1005,"Efectivo")+SUMIFS('Gastos Fijos'!$D$6:$D$1005,'Gastos Fijos'!$A$6:$A$1005,$A1431,'Gastos Fijos'!$E$6:$E$1005,"Efectivo"))</f>
        <v/>
      </c>
      <c r="G1431" s="15" t="str">
        <f t="shared" si="67"/>
        <v/>
      </c>
      <c r="H1431" s="12"/>
      <c r="I1431" s="8" t="str">
        <f t="shared" si="68"/>
        <v/>
      </c>
    </row>
    <row r="1432" spans="1:9" x14ac:dyDescent="0.25">
      <c r="A1432" s="16"/>
      <c r="B1432" s="15" t="str">
        <f>IF($A1432="","",SUMIFS(Ventas!$F$6:$F$3005,Ventas!$A$6:$A$3005,$A1432,Ventas!$J$6:$J$3005,"Efectivo"))</f>
        <v/>
      </c>
      <c r="C1432" s="15" t="str">
        <f>IF($A1432="","",SUMIFS(Ventas!$F$6:$F$3005,Ventas!$A$6:$A$3005,$A1432,Ventas!$J$6:$J$3005,"&lt;&gt;Efectivo"))</f>
        <v/>
      </c>
      <c r="D1432" s="15" t="str">
        <f t="shared" si="66"/>
        <v/>
      </c>
      <c r="E1432" s="12"/>
      <c r="F1432" s="15" t="str">
        <f>IF($A1432="","",SUMIFS(Compras!$E$6:$E$1005,Compras!$A$6:$A$1005,$A1432,Compras!$F$6:$F$1005,"Efectivo")+SUMIFS('Gastos Fijos'!$D$6:$D$1005,'Gastos Fijos'!$A$6:$A$1005,$A1432,'Gastos Fijos'!$E$6:$E$1005,"Efectivo"))</f>
        <v/>
      </c>
      <c r="G1432" s="15" t="str">
        <f t="shared" si="67"/>
        <v/>
      </c>
      <c r="H1432" s="12"/>
      <c r="I1432" s="8" t="str">
        <f t="shared" si="68"/>
        <v/>
      </c>
    </row>
    <row r="1433" spans="1:9" x14ac:dyDescent="0.25">
      <c r="A1433" s="16"/>
      <c r="B1433" s="15" t="str">
        <f>IF($A1433="","",SUMIFS(Ventas!$F$6:$F$3005,Ventas!$A$6:$A$3005,$A1433,Ventas!$J$6:$J$3005,"Efectivo"))</f>
        <v/>
      </c>
      <c r="C1433" s="15" t="str">
        <f>IF($A1433="","",SUMIFS(Ventas!$F$6:$F$3005,Ventas!$A$6:$A$3005,$A1433,Ventas!$J$6:$J$3005,"&lt;&gt;Efectivo"))</f>
        <v/>
      </c>
      <c r="D1433" s="15" t="str">
        <f t="shared" si="66"/>
        <v/>
      </c>
      <c r="E1433" s="12"/>
      <c r="F1433" s="15" t="str">
        <f>IF($A1433="","",SUMIFS(Compras!$E$6:$E$1005,Compras!$A$6:$A$1005,$A1433,Compras!$F$6:$F$1005,"Efectivo")+SUMIFS('Gastos Fijos'!$D$6:$D$1005,'Gastos Fijos'!$A$6:$A$1005,$A1433,'Gastos Fijos'!$E$6:$E$1005,"Efectivo"))</f>
        <v/>
      </c>
      <c r="G1433" s="15" t="str">
        <f t="shared" si="67"/>
        <v/>
      </c>
      <c r="H1433" s="12"/>
      <c r="I1433" s="8" t="str">
        <f t="shared" si="68"/>
        <v/>
      </c>
    </row>
    <row r="1434" spans="1:9" x14ac:dyDescent="0.25">
      <c r="A1434" s="16"/>
      <c r="B1434" s="15" t="str">
        <f>IF($A1434="","",SUMIFS(Ventas!$F$6:$F$3005,Ventas!$A$6:$A$3005,$A1434,Ventas!$J$6:$J$3005,"Efectivo"))</f>
        <v/>
      </c>
      <c r="C1434" s="15" t="str">
        <f>IF($A1434="","",SUMIFS(Ventas!$F$6:$F$3005,Ventas!$A$6:$A$3005,$A1434,Ventas!$J$6:$J$3005,"&lt;&gt;Efectivo"))</f>
        <v/>
      </c>
      <c r="D1434" s="15" t="str">
        <f t="shared" si="66"/>
        <v/>
      </c>
      <c r="E1434" s="12"/>
      <c r="F1434" s="15" t="str">
        <f>IF($A1434="","",SUMIFS(Compras!$E$6:$E$1005,Compras!$A$6:$A$1005,$A1434,Compras!$F$6:$F$1005,"Efectivo")+SUMIFS('Gastos Fijos'!$D$6:$D$1005,'Gastos Fijos'!$A$6:$A$1005,$A1434,'Gastos Fijos'!$E$6:$E$1005,"Efectivo"))</f>
        <v/>
      </c>
      <c r="G1434" s="15" t="str">
        <f t="shared" si="67"/>
        <v/>
      </c>
      <c r="H1434" s="12"/>
      <c r="I1434" s="8" t="str">
        <f t="shared" si="68"/>
        <v/>
      </c>
    </row>
    <row r="1435" spans="1:9" x14ac:dyDescent="0.25">
      <c r="A1435" s="16"/>
      <c r="B1435" s="15" t="str">
        <f>IF($A1435="","",SUMIFS(Ventas!$F$6:$F$3005,Ventas!$A$6:$A$3005,$A1435,Ventas!$J$6:$J$3005,"Efectivo"))</f>
        <v/>
      </c>
      <c r="C1435" s="15" t="str">
        <f>IF($A1435="","",SUMIFS(Ventas!$F$6:$F$3005,Ventas!$A$6:$A$3005,$A1435,Ventas!$J$6:$J$3005,"&lt;&gt;Efectivo"))</f>
        <v/>
      </c>
      <c r="D1435" s="15" t="str">
        <f t="shared" si="66"/>
        <v/>
      </c>
      <c r="E1435" s="12"/>
      <c r="F1435" s="15" t="str">
        <f>IF($A1435="","",SUMIFS(Compras!$E$6:$E$1005,Compras!$A$6:$A$1005,$A1435,Compras!$F$6:$F$1005,"Efectivo")+SUMIFS('Gastos Fijos'!$D$6:$D$1005,'Gastos Fijos'!$A$6:$A$1005,$A1435,'Gastos Fijos'!$E$6:$E$1005,"Efectivo"))</f>
        <v/>
      </c>
      <c r="G1435" s="15" t="str">
        <f t="shared" si="67"/>
        <v/>
      </c>
      <c r="H1435" s="12"/>
      <c r="I1435" s="8" t="str">
        <f t="shared" si="68"/>
        <v/>
      </c>
    </row>
    <row r="1436" spans="1:9" x14ac:dyDescent="0.25">
      <c r="A1436" s="16"/>
      <c r="B1436" s="15" t="str">
        <f>IF($A1436="","",SUMIFS(Ventas!$F$6:$F$3005,Ventas!$A$6:$A$3005,$A1436,Ventas!$J$6:$J$3005,"Efectivo"))</f>
        <v/>
      </c>
      <c r="C1436" s="15" t="str">
        <f>IF($A1436="","",SUMIFS(Ventas!$F$6:$F$3005,Ventas!$A$6:$A$3005,$A1436,Ventas!$J$6:$J$3005,"&lt;&gt;Efectivo"))</f>
        <v/>
      </c>
      <c r="D1436" s="15" t="str">
        <f t="shared" si="66"/>
        <v/>
      </c>
      <c r="E1436" s="12"/>
      <c r="F1436" s="15" t="str">
        <f>IF($A1436="","",SUMIFS(Compras!$E$6:$E$1005,Compras!$A$6:$A$1005,$A1436,Compras!$F$6:$F$1005,"Efectivo")+SUMIFS('Gastos Fijos'!$D$6:$D$1005,'Gastos Fijos'!$A$6:$A$1005,$A1436,'Gastos Fijos'!$E$6:$E$1005,"Efectivo"))</f>
        <v/>
      </c>
      <c r="G1436" s="15" t="str">
        <f t="shared" si="67"/>
        <v/>
      </c>
      <c r="H1436" s="12"/>
      <c r="I1436" s="8" t="str">
        <f t="shared" si="68"/>
        <v/>
      </c>
    </row>
    <row r="1437" spans="1:9" x14ac:dyDescent="0.25">
      <c r="A1437" s="16"/>
      <c r="B1437" s="15" t="str">
        <f>IF($A1437="","",SUMIFS(Ventas!$F$6:$F$3005,Ventas!$A$6:$A$3005,$A1437,Ventas!$J$6:$J$3005,"Efectivo"))</f>
        <v/>
      </c>
      <c r="C1437" s="15" t="str">
        <f>IF($A1437="","",SUMIFS(Ventas!$F$6:$F$3005,Ventas!$A$6:$A$3005,$A1437,Ventas!$J$6:$J$3005,"&lt;&gt;Efectivo"))</f>
        <v/>
      </c>
      <c r="D1437" s="15" t="str">
        <f t="shared" si="66"/>
        <v/>
      </c>
      <c r="E1437" s="12"/>
      <c r="F1437" s="15" t="str">
        <f>IF($A1437="","",SUMIFS(Compras!$E$6:$E$1005,Compras!$A$6:$A$1005,$A1437,Compras!$F$6:$F$1005,"Efectivo")+SUMIFS('Gastos Fijos'!$D$6:$D$1005,'Gastos Fijos'!$A$6:$A$1005,$A1437,'Gastos Fijos'!$E$6:$E$1005,"Efectivo"))</f>
        <v/>
      </c>
      <c r="G1437" s="15" t="str">
        <f t="shared" si="67"/>
        <v/>
      </c>
      <c r="H1437" s="12"/>
      <c r="I1437" s="8" t="str">
        <f t="shared" si="68"/>
        <v/>
      </c>
    </row>
    <row r="1438" spans="1:9" x14ac:dyDescent="0.25">
      <c r="A1438" s="16"/>
      <c r="B1438" s="15" t="str">
        <f>IF($A1438="","",SUMIFS(Ventas!$F$6:$F$3005,Ventas!$A$6:$A$3005,$A1438,Ventas!$J$6:$J$3005,"Efectivo"))</f>
        <v/>
      </c>
      <c r="C1438" s="15" t="str">
        <f>IF($A1438="","",SUMIFS(Ventas!$F$6:$F$3005,Ventas!$A$6:$A$3005,$A1438,Ventas!$J$6:$J$3005,"&lt;&gt;Efectivo"))</f>
        <v/>
      </c>
      <c r="D1438" s="15" t="str">
        <f t="shared" si="66"/>
        <v/>
      </c>
      <c r="E1438" s="12"/>
      <c r="F1438" s="15" t="str">
        <f>IF($A1438="","",SUMIFS(Compras!$E$6:$E$1005,Compras!$A$6:$A$1005,$A1438,Compras!$F$6:$F$1005,"Efectivo")+SUMIFS('Gastos Fijos'!$D$6:$D$1005,'Gastos Fijos'!$A$6:$A$1005,$A1438,'Gastos Fijos'!$E$6:$E$1005,"Efectivo"))</f>
        <v/>
      </c>
      <c r="G1438" s="15" t="str">
        <f t="shared" si="67"/>
        <v/>
      </c>
      <c r="H1438" s="12"/>
      <c r="I1438" s="8" t="str">
        <f t="shared" si="68"/>
        <v/>
      </c>
    </row>
    <row r="1439" spans="1:9" x14ac:dyDescent="0.25">
      <c r="A1439" s="16"/>
      <c r="B1439" s="15" t="str">
        <f>IF($A1439="","",SUMIFS(Ventas!$F$6:$F$3005,Ventas!$A$6:$A$3005,$A1439,Ventas!$J$6:$J$3005,"Efectivo"))</f>
        <v/>
      </c>
      <c r="C1439" s="15" t="str">
        <f>IF($A1439="","",SUMIFS(Ventas!$F$6:$F$3005,Ventas!$A$6:$A$3005,$A1439,Ventas!$J$6:$J$3005,"&lt;&gt;Efectivo"))</f>
        <v/>
      </c>
      <c r="D1439" s="15" t="str">
        <f t="shared" si="66"/>
        <v/>
      </c>
      <c r="E1439" s="12"/>
      <c r="F1439" s="15" t="str">
        <f>IF($A1439="","",SUMIFS(Compras!$E$6:$E$1005,Compras!$A$6:$A$1005,$A1439,Compras!$F$6:$F$1005,"Efectivo")+SUMIFS('Gastos Fijos'!$D$6:$D$1005,'Gastos Fijos'!$A$6:$A$1005,$A1439,'Gastos Fijos'!$E$6:$E$1005,"Efectivo"))</f>
        <v/>
      </c>
      <c r="G1439" s="15" t="str">
        <f t="shared" si="67"/>
        <v/>
      </c>
      <c r="H1439" s="12"/>
      <c r="I1439" s="8" t="str">
        <f t="shared" si="68"/>
        <v/>
      </c>
    </row>
    <row r="1440" spans="1:9" x14ac:dyDescent="0.25">
      <c r="A1440" s="16"/>
      <c r="B1440" s="15" t="str">
        <f>IF($A1440="","",SUMIFS(Ventas!$F$6:$F$3005,Ventas!$A$6:$A$3005,$A1440,Ventas!$J$6:$J$3005,"Efectivo"))</f>
        <v/>
      </c>
      <c r="C1440" s="15" t="str">
        <f>IF($A1440="","",SUMIFS(Ventas!$F$6:$F$3005,Ventas!$A$6:$A$3005,$A1440,Ventas!$J$6:$J$3005,"&lt;&gt;Efectivo"))</f>
        <v/>
      </c>
      <c r="D1440" s="15" t="str">
        <f t="shared" si="66"/>
        <v/>
      </c>
      <c r="E1440" s="12"/>
      <c r="F1440" s="15" t="str">
        <f>IF($A1440="","",SUMIFS(Compras!$E$6:$E$1005,Compras!$A$6:$A$1005,$A1440,Compras!$F$6:$F$1005,"Efectivo")+SUMIFS('Gastos Fijos'!$D$6:$D$1005,'Gastos Fijos'!$A$6:$A$1005,$A1440,'Gastos Fijos'!$E$6:$E$1005,"Efectivo"))</f>
        <v/>
      </c>
      <c r="G1440" s="15" t="str">
        <f t="shared" si="67"/>
        <v/>
      </c>
      <c r="H1440" s="12"/>
      <c r="I1440" s="8" t="str">
        <f t="shared" si="68"/>
        <v/>
      </c>
    </row>
    <row r="1441" spans="1:9" x14ac:dyDescent="0.25">
      <c r="A1441" s="16"/>
      <c r="B1441" s="15" t="str">
        <f>IF($A1441="","",SUMIFS(Ventas!$F$6:$F$3005,Ventas!$A$6:$A$3005,$A1441,Ventas!$J$6:$J$3005,"Efectivo"))</f>
        <v/>
      </c>
      <c r="C1441" s="15" t="str">
        <f>IF($A1441="","",SUMIFS(Ventas!$F$6:$F$3005,Ventas!$A$6:$A$3005,$A1441,Ventas!$J$6:$J$3005,"&lt;&gt;Efectivo"))</f>
        <v/>
      </c>
      <c r="D1441" s="15" t="str">
        <f t="shared" si="66"/>
        <v/>
      </c>
      <c r="E1441" s="12"/>
      <c r="F1441" s="15" t="str">
        <f>IF($A1441="","",SUMIFS(Compras!$E$6:$E$1005,Compras!$A$6:$A$1005,$A1441,Compras!$F$6:$F$1005,"Efectivo")+SUMIFS('Gastos Fijos'!$D$6:$D$1005,'Gastos Fijos'!$A$6:$A$1005,$A1441,'Gastos Fijos'!$E$6:$E$1005,"Efectivo"))</f>
        <v/>
      </c>
      <c r="G1441" s="15" t="str">
        <f t="shared" si="67"/>
        <v/>
      </c>
      <c r="H1441" s="12"/>
      <c r="I1441" s="8" t="str">
        <f t="shared" si="68"/>
        <v/>
      </c>
    </row>
    <row r="1442" spans="1:9" x14ac:dyDescent="0.25">
      <c r="A1442" s="16"/>
      <c r="B1442" s="15" t="str">
        <f>IF($A1442="","",SUMIFS(Ventas!$F$6:$F$3005,Ventas!$A$6:$A$3005,$A1442,Ventas!$J$6:$J$3005,"Efectivo"))</f>
        <v/>
      </c>
      <c r="C1442" s="15" t="str">
        <f>IF($A1442="","",SUMIFS(Ventas!$F$6:$F$3005,Ventas!$A$6:$A$3005,$A1442,Ventas!$J$6:$J$3005,"&lt;&gt;Efectivo"))</f>
        <v/>
      </c>
      <c r="D1442" s="15" t="str">
        <f t="shared" si="66"/>
        <v/>
      </c>
      <c r="E1442" s="12"/>
      <c r="F1442" s="15" t="str">
        <f>IF($A1442="","",SUMIFS(Compras!$E$6:$E$1005,Compras!$A$6:$A$1005,$A1442,Compras!$F$6:$F$1005,"Efectivo")+SUMIFS('Gastos Fijos'!$D$6:$D$1005,'Gastos Fijos'!$A$6:$A$1005,$A1442,'Gastos Fijos'!$E$6:$E$1005,"Efectivo"))</f>
        <v/>
      </c>
      <c r="G1442" s="15" t="str">
        <f t="shared" si="67"/>
        <v/>
      </c>
      <c r="H1442" s="12"/>
      <c r="I1442" s="8" t="str">
        <f t="shared" si="68"/>
        <v/>
      </c>
    </row>
    <row r="1443" spans="1:9" x14ac:dyDescent="0.25">
      <c r="A1443" s="16"/>
      <c r="B1443" s="15" t="str">
        <f>IF($A1443="","",SUMIFS(Ventas!$F$6:$F$3005,Ventas!$A$6:$A$3005,$A1443,Ventas!$J$6:$J$3005,"Efectivo"))</f>
        <v/>
      </c>
      <c r="C1443" s="15" t="str">
        <f>IF($A1443="","",SUMIFS(Ventas!$F$6:$F$3005,Ventas!$A$6:$A$3005,$A1443,Ventas!$J$6:$J$3005,"&lt;&gt;Efectivo"))</f>
        <v/>
      </c>
      <c r="D1443" s="15" t="str">
        <f t="shared" si="66"/>
        <v/>
      </c>
      <c r="E1443" s="12"/>
      <c r="F1443" s="15" t="str">
        <f>IF($A1443="","",SUMIFS(Compras!$E$6:$E$1005,Compras!$A$6:$A$1005,$A1443,Compras!$F$6:$F$1005,"Efectivo")+SUMIFS('Gastos Fijos'!$D$6:$D$1005,'Gastos Fijos'!$A$6:$A$1005,$A1443,'Gastos Fijos'!$E$6:$E$1005,"Efectivo"))</f>
        <v/>
      </c>
      <c r="G1443" s="15" t="str">
        <f t="shared" si="67"/>
        <v/>
      </c>
      <c r="H1443" s="12"/>
      <c r="I1443" s="8" t="str">
        <f t="shared" si="68"/>
        <v/>
      </c>
    </row>
    <row r="1444" spans="1:9" x14ac:dyDescent="0.25">
      <c r="A1444" s="16"/>
      <c r="B1444" s="15" t="str">
        <f>IF($A1444="","",SUMIFS(Ventas!$F$6:$F$3005,Ventas!$A$6:$A$3005,$A1444,Ventas!$J$6:$J$3005,"Efectivo"))</f>
        <v/>
      </c>
      <c r="C1444" s="15" t="str">
        <f>IF($A1444="","",SUMIFS(Ventas!$F$6:$F$3005,Ventas!$A$6:$A$3005,$A1444,Ventas!$J$6:$J$3005,"&lt;&gt;Efectivo"))</f>
        <v/>
      </c>
      <c r="D1444" s="15" t="str">
        <f t="shared" si="66"/>
        <v/>
      </c>
      <c r="E1444" s="12"/>
      <c r="F1444" s="15" t="str">
        <f>IF($A1444="","",SUMIFS(Compras!$E$6:$E$1005,Compras!$A$6:$A$1005,$A1444,Compras!$F$6:$F$1005,"Efectivo")+SUMIFS('Gastos Fijos'!$D$6:$D$1005,'Gastos Fijos'!$A$6:$A$1005,$A1444,'Gastos Fijos'!$E$6:$E$1005,"Efectivo"))</f>
        <v/>
      </c>
      <c r="G1444" s="15" t="str">
        <f t="shared" si="67"/>
        <v/>
      </c>
      <c r="H1444" s="12"/>
      <c r="I1444" s="8" t="str">
        <f t="shared" si="68"/>
        <v/>
      </c>
    </row>
    <row r="1445" spans="1:9" x14ac:dyDescent="0.25">
      <c r="A1445" s="16"/>
      <c r="B1445" s="15" t="str">
        <f>IF($A1445="","",SUMIFS(Ventas!$F$6:$F$3005,Ventas!$A$6:$A$3005,$A1445,Ventas!$J$6:$J$3005,"Efectivo"))</f>
        <v/>
      </c>
      <c r="C1445" s="15" t="str">
        <f>IF($A1445="","",SUMIFS(Ventas!$F$6:$F$3005,Ventas!$A$6:$A$3005,$A1445,Ventas!$J$6:$J$3005,"&lt;&gt;Efectivo"))</f>
        <v/>
      </c>
      <c r="D1445" s="15" t="str">
        <f t="shared" si="66"/>
        <v/>
      </c>
      <c r="E1445" s="12"/>
      <c r="F1445" s="15" t="str">
        <f>IF($A1445="","",SUMIFS(Compras!$E$6:$E$1005,Compras!$A$6:$A$1005,$A1445,Compras!$F$6:$F$1005,"Efectivo")+SUMIFS('Gastos Fijos'!$D$6:$D$1005,'Gastos Fijos'!$A$6:$A$1005,$A1445,'Gastos Fijos'!$E$6:$E$1005,"Efectivo"))</f>
        <v/>
      </c>
      <c r="G1445" s="15" t="str">
        <f t="shared" si="67"/>
        <v/>
      </c>
      <c r="H1445" s="12"/>
      <c r="I1445" s="8" t="str">
        <f t="shared" si="68"/>
        <v/>
      </c>
    </row>
    <row r="1446" spans="1:9" x14ac:dyDescent="0.25">
      <c r="A1446" s="16"/>
      <c r="B1446" s="15" t="str">
        <f>IF($A1446="","",SUMIFS(Ventas!$F$6:$F$3005,Ventas!$A$6:$A$3005,$A1446,Ventas!$J$6:$J$3005,"Efectivo"))</f>
        <v/>
      </c>
      <c r="C1446" s="15" t="str">
        <f>IF($A1446="","",SUMIFS(Ventas!$F$6:$F$3005,Ventas!$A$6:$A$3005,$A1446,Ventas!$J$6:$J$3005,"&lt;&gt;Efectivo"))</f>
        <v/>
      </c>
      <c r="D1446" s="15" t="str">
        <f t="shared" si="66"/>
        <v/>
      </c>
      <c r="E1446" s="12"/>
      <c r="F1446" s="15" t="str">
        <f>IF($A1446="","",SUMIFS(Compras!$E$6:$E$1005,Compras!$A$6:$A$1005,$A1446,Compras!$F$6:$F$1005,"Efectivo")+SUMIFS('Gastos Fijos'!$D$6:$D$1005,'Gastos Fijos'!$A$6:$A$1005,$A1446,'Gastos Fijos'!$E$6:$E$1005,"Efectivo"))</f>
        <v/>
      </c>
      <c r="G1446" s="15" t="str">
        <f t="shared" si="67"/>
        <v/>
      </c>
      <c r="H1446" s="12"/>
      <c r="I1446" s="8" t="str">
        <f t="shared" si="68"/>
        <v/>
      </c>
    </row>
    <row r="1447" spans="1:9" x14ac:dyDescent="0.25">
      <c r="A1447" s="16"/>
      <c r="B1447" s="15" t="str">
        <f>IF($A1447="","",SUMIFS(Ventas!$F$6:$F$3005,Ventas!$A$6:$A$3005,$A1447,Ventas!$J$6:$J$3005,"Efectivo"))</f>
        <v/>
      </c>
      <c r="C1447" s="15" t="str">
        <f>IF($A1447="","",SUMIFS(Ventas!$F$6:$F$3005,Ventas!$A$6:$A$3005,$A1447,Ventas!$J$6:$J$3005,"&lt;&gt;Efectivo"))</f>
        <v/>
      </c>
      <c r="D1447" s="15" t="str">
        <f t="shared" si="66"/>
        <v/>
      </c>
      <c r="E1447" s="12"/>
      <c r="F1447" s="15" t="str">
        <f>IF($A1447="","",SUMIFS(Compras!$E$6:$E$1005,Compras!$A$6:$A$1005,$A1447,Compras!$F$6:$F$1005,"Efectivo")+SUMIFS('Gastos Fijos'!$D$6:$D$1005,'Gastos Fijos'!$A$6:$A$1005,$A1447,'Gastos Fijos'!$E$6:$E$1005,"Efectivo"))</f>
        <v/>
      </c>
      <c r="G1447" s="15" t="str">
        <f t="shared" si="67"/>
        <v/>
      </c>
      <c r="H1447" s="12"/>
      <c r="I1447" s="8" t="str">
        <f t="shared" si="68"/>
        <v/>
      </c>
    </row>
    <row r="1448" spans="1:9" x14ac:dyDescent="0.25">
      <c r="A1448" s="16"/>
      <c r="B1448" s="15" t="str">
        <f>IF($A1448="","",SUMIFS(Ventas!$F$6:$F$3005,Ventas!$A$6:$A$3005,$A1448,Ventas!$J$6:$J$3005,"Efectivo"))</f>
        <v/>
      </c>
      <c r="C1448" s="15" t="str">
        <f>IF($A1448="","",SUMIFS(Ventas!$F$6:$F$3005,Ventas!$A$6:$A$3005,$A1448,Ventas!$J$6:$J$3005,"&lt;&gt;Efectivo"))</f>
        <v/>
      </c>
      <c r="D1448" s="15" t="str">
        <f t="shared" si="66"/>
        <v/>
      </c>
      <c r="E1448" s="12"/>
      <c r="F1448" s="15" t="str">
        <f>IF($A1448="","",SUMIFS(Compras!$E$6:$E$1005,Compras!$A$6:$A$1005,$A1448,Compras!$F$6:$F$1005,"Efectivo")+SUMIFS('Gastos Fijos'!$D$6:$D$1005,'Gastos Fijos'!$A$6:$A$1005,$A1448,'Gastos Fijos'!$E$6:$E$1005,"Efectivo"))</f>
        <v/>
      </c>
      <c r="G1448" s="15" t="str">
        <f t="shared" si="67"/>
        <v/>
      </c>
      <c r="H1448" s="12"/>
      <c r="I1448" s="8" t="str">
        <f t="shared" si="68"/>
        <v/>
      </c>
    </row>
    <row r="1449" spans="1:9" x14ac:dyDescent="0.25">
      <c r="A1449" s="16"/>
      <c r="B1449" s="15" t="str">
        <f>IF($A1449="","",SUMIFS(Ventas!$F$6:$F$3005,Ventas!$A$6:$A$3005,$A1449,Ventas!$J$6:$J$3005,"Efectivo"))</f>
        <v/>
      </c>
      <c r="C1449" s="15" t="str">
        <f>IF($A1449="","",SUMIFS(Ventas!$F$6:$F$3005,Ventas!$A$6:$A$3005,$A1449,Ventas!$J$6:$J$3005,"&lt;&gt;Efectivo"))</f>
        <v/>
      </c>
      <c r="D1449" s="15" t="str">
        <f t="shared" si="66"/>
        <v/>
      </c>
      <c r="E1449" s="12"/>
      <c r="F1449" s="15" t="str">
        <f>IF($A1449="","",SUMIFS(Compras!$E$6:$E$1005,Compras!$A$6:$A$1005,$A1449,Compras!$F$6:$F$1005,"Efectivo")+SUMIFS('Gastos Fijos'!$D$6:$D$1005,'Gastos Fijos'!$A$6:$A$1005,$A1449,'Gastos Fijos'!$E$6:$E$1005,"Efectivo"))</f>
        <v/>
      </c>
      <c r="G1449" s="15" t="str">
        <f t="shared" si="67"/>
        <v/>
      </c>
      <c r="H1449" s="12"/>
      <c r="I1449" s="8" t="str">
        <f t="shared" si="68"/>
        <v/>
      </c>
    </row>
    <row r="1450" spans="1:9" x14ac:dyDescent="0.25">
      <c r="A1450" s="16"/>
      <c r="B1450" s="15" t="str">
        <f>IF($A1450="","",SUMIFS(Ventas!$F$6:$F$3005,Ventas!$A$6:$A$3005,$A1450,Ventas!$J$6:$J$3005,"Efectivo"))</f>
        <v/>
      </c>
      <c r="C1450" s="15" t="str">
        <f>IF($A1450="","",SUMIFS(Ventas!$F$6:$F$3005,Ventas!$A$6:$A$3005,$A1450,Ventas!$J$6:$J$3005,"&lt;&gt;Efectivo"))</f>
        <v/>
      </c>
      <c r="D1450" s="15" t="str">
        <f t="shared" si="66"/>
        <v/>
      </c>
      <c r="E1450" s="12"/>
      <c r="F1450" s="15" t="str">
        <f>IF($A1450="","",SUMIFS(Compras!$E$6:$E$1005,Compras!$A$6:$A$1005,$A1450,Compras!$F$6:$F$1005,"Efectivo")+SUMIFS('Gastos Fijos'!$D$6:$D$1005,'Gastos Fijos'!$A$6:$A$1005,$A1450,'Gastos Fijos'!$E$6:$E$1005,"Efectivo"))</f>
        <v/>
      </c>
      <c r="G1450" s="15" t="str">
        <f t="shared" si="67"/>
        <v/>
      </c>
      <c r="H1450" s="12"/>
      <c r="I1450" s="8" t="str">
        <f t="shared" si="68"/>
        <v/>
      </c>
    </row>
    <row r="1451" spans="1:9" x14ac:dyDescent="0.25">
      <c r="A1451" s="16"/>
      <c r="B1451" s="15" t="str">
        <f>IF($A1451="","",SUMIFS(Ventas!$F$6:$F$3005,Ventas!$A$6:$A$3005,$A1451,Ventas!$J$6:$J$3005,"Efectivo"))</f>
        <v/>
      </c>
      <c r="C1451" s="15" t="str">
        <f>IF($A1451="","",SUMIFS(Ventas!$F$6:$F$3005,Ventas!$A$6:$A$3005,$A1451,Ventas!$J$6:$J$3005,"&lt;&gt;Efectivo"))</f>
        <v/>
      </c>
      <c r="D1451" s="15" t="str">
        <f t="shared" si="66"/>
        <v/>
      </c>
      <c r="E1451" s="12"/>
      <c r="F1451" s="15" t="str">
        <f>IF($A1451="","",SUMIFS(Compras!$E$6:$E$1005,Compras!$A$6:$A$1005,$A1451,Compras!$F$6:$F$1005,"Efectivo")+SUMIFS('Gastos Fijos'!$D$6:$D$1005,'Gastos Fijos'!$A$6:$A$1005,$A1451,'Gastos Fijos'!$E$6:$E$1005,"Efectivo"))</f>
        <v/>
      </c>
      <c r="G1451" s="15" t="str">
        <f t="shared" si="67"/>
        <v/>
      </c>
      <c r="H1451" s="12"/>
      <c r="I1451" s="8" t="str">
        <f t="shared" si="68"/>
        <v/>
      </c>
    </row>
    <row r="1452" spans="1:9" x14ac:dyDescent="0.25">
      <c r="A1452" s="16"/>
      <c r="B1452" s="15" t="str">
        <f>IF($A1452="","",SUMIFS(Ventas!$F$6:$F$3005,Ventas!$A$6:$A$3005,$A1452,Ventas!$J$6:$J$3005,"Efectivo"))</f>
        <v/>
      </c>
      <c r="C1452" s="15" t="str">
        <f>IF($A1452="","",SUMIFS(Ventas!$F$6:$F$3005,Ventas!$A$6:$A$3005,$A1452,Ventas!$J$6:$J$3005,"&lt;&gt;Efectivo"))</f>
        <v/>
      </c>
      <c r="D1452" s="15" t="str">
        <f t="shared" si="66"/>
        <v/>
      </c>
      <c r="E1452" s="12"/>
      <c r="F1452" s="15" t="str">
        <f>IF($A1452="","",SUMIFS(Compras!$E$6:$E$1005,Compras!$A$6:$A$1005,$A1452,Compras!$F$6:$F$1005,"Efectivo")+SUMIFS('Gastos Fijos'!$D$6:$D$1005,'Gastos Fijos'!$A$6:$A$1005,$A1452,'Gastos Fijos'!$E$6:$E$1005,"Efectivo"))</f>
        <v/>
      </c>
      <c r="G1452" s="15" t="str">
        <f t="shared" si="67"/>
        <v/>
      </c>
      <c r="H1452" s="12"/>
      <c r="I1452" s="8" t="str">
        <f t="shared" si="68"/>
        <v/>
      </c>
    </row>
    <row r="1453" spans="1:9" x14ac:dyDescent="0.25">
      <c r="A1453" s="16"/>
      <c r="B1453" s="15" t="str">
        <f>IF($A1453="","",SUMIFS(Ventas!$F$6:$F$3005,Ventas!$A$6:$A$3005,$A1453,Ventas!$J$6:$J$3005,"Efectivo"))</f>
        <v/>
      </c>
      <c r="C1453" s="15" t="str">
        <f>IF($A1453="","",SUMIFS(Ventas!$F$6:$F$3005,Ventas!$A$6:$A$3005,$A1453,Ventas!$J$6:$J$3005,"&lt;&gt;Efectivo"))</f>
        <v/>
      </c>
      <c r="D1453" s="15" t="str">
        <f t="shared" si="66"/>
        <v/>
      </c>
      <c r="E1453" s="12"/>
      <c r="F1453" s="15" t="str">
        <f>IF($A1453="","",SUMIFS(Compras!$E$6:$E$1005,Compras!$A$6:$A$1005,$A1453,Compras!$F$6:$F$1005,"Efectivo")+SUMIFS('Gastos Fijos'!$D$6:$D$1005,'Gastos Fijos'!$A$6:$A$1005,$A1453,'Gastos Fijos'!$E$6:$E$1005,"Efectivo"))</f>
        <v/>
      </c>
      <c r="G1453" s="15" t="str">
        <f t="shared" si="67"/>
        <v/>
      </c>
      <c r="H1453" s="12"/>
      <c r="I1453" s="8" t="str">
        <f t="shared" si="68"/>
        <v/>
      </c>
    </row>
    <row r="1454" spans="1:9" x14ac:dyDescent="0.25">
      <c r="A1454" s="16"/>
      <c r="B1454" s="15" t="str">
        <f>IF($A1454="","",SUMIFS(Ventas!$F$6:$F$3005,Ventas!$A$6:$A$3005,$A1454,Ventas!$J$6:$J$3005,"Efectivo"))</f>
        <v/>
      </c>
      <c r="C1454" s="15" t="str">
        <f>IF($A1454="","",SUMIFS(Ventas!$F$6:$F$3005,Ventas!$A$6:$A$3005,$A1454,Ventas!$J$6:$J$3005,"&lt;&gt;Efectivo"))</f>
        <v/>
      </c>
      <c r="D1454" s="15" t="str">
        <f t="shared" si="66"/>
        <v/>
      </c>
      <c r="E1454" s="12"/>
      <c r="F1454" s="15" t="str">
        <f>IF($A1454="","",SUMIFS(Compras!$E$6:$E$1005,Compras!$A$6:$A$1005,$A1454,Compras!$F$6:$F$1005,"Efectivo")+SUMIFS('Gastos Fijos'!$D$6:$D$1005,'Gastos Fijos'!$A$6:$A$1005,$A1454,'Gastos Fijos'!$E$6:$E$1005,"Efectivo"))</f>
        <v/>
      </c>
      <c r="G1454" s="15" t="str">
        <f t="shared" si="67"/>
        <v/>
      </c>
      <c r="H1454" s="12"/>
      <c r="I1454" s="8" t="str">
        <f t="shared" si="68"/>
        <v/>
      </c>
    </row>
    <row r="1455" spans="1:9" x14ac:dyDescent="0.25">
      <c r="A1455" s="16"/>
      <c r="B1455" s="15" t="str">
        <f>IF($A1455="","",SUMIFS(Ventas!$F$6:$F$3005,Ventas!$A$6:$A$3005,$A1455,Ventas!$J$6:$J$3005,"Efectivo"))</f>
        <v/>
      </c>
      <c r="C1455" s="15" t="str">
        <f>IF($A1455="","",SUMIFS(Ventas!$F$6:$F$3005,Ventas!$A$6:$A$3005,$A1455,Ventas!$J$6:$J$3005,"&lt;&gt;Efectivo"))</f>
        <v/>
      </c>
      <c r="D1455" s="15" t="str">
        <f t="shared" si="66"/>
        <v/>
      </c>
      <c r="E1455" s="12"/>
      <c r="F1455" s="15" t="str">
        <f>IF($A1455="","",SUMIFS(Compras!$E$6:$E$1005,Compras!$A$6:$A$1005,$A1455,Compras!$F$6:$F$1005,"Efectivo")+SUMIFS('Gastos Fijos'!$D$6:$D$1005,'Gastos Fijos'!$A$6:$A$1005,$A1455,'Gastos Fijos'!$E$6:$E$1005,"Efectivo"))</f>
        <v/>
      </c>
      <c r="G1455" s="15" t="str">
        <f t="shared" si="67"/>
        <v/>
      </c>
      <c r="H1455" s="12"/>
      <c r="I1455" s="8" t="str">
        <f t="shared" si="68"/>
        <v/>
      </c>
    </row>
    <row r="1456" spans="1:9" x14ac:dyDescent="0.25">
      <c r="A1456" s="16"/>
      <c r="B1456" s="15" t="str">
        <f>IF($A1456="","",SUMIFS(Ventas!$F$6:$F$3005,Ventas!$A$6:$A$3005,$A1456,Ventas!$J$6:$J$3005,"Efectivo"))</f>
        <v/>
      </c>
      <c r="C1456" s="15" t="str">
        <f>IF($A1456="","",SUMIFS(Ventas!$F$6:$F$3005,Ventas!$A$6:$A$3005,$A1456,Ventas!$J$6:$J$3005,"&lt;&gt;Efectivo"))</f>
        <v/>
      </c>
      <c r="D1456" s="15" t="str">
        <f t="shared" si="66"/>
        <v/>
      </c>
      <c r="E1456" s="12"/>
      <c r="F1456" s="15" t="str">
        <f>IF($A1456="","",SUMIFS(Compras!$E$6:$E$1005,Compras!$A$6:$A$1005,$A1456,Compras!$F$6:$F$1005,"Efectivo")+SUMIFS('Gastos Fijos'!$D$6:$D$1005,'Gastos Fijos'!$A$6:$A$1005,$A1456,'Gastos Fijos'!$E$6:$E$1005,"Efectivo"))</f>
        <v/>
      </c>
      <c r="G1456" s="15" t="str">
        <f t="shared" si="67"/>
        <v/>
      </c>
      <c r="H1456" s="12"/>
      <c r="I1456" s="8" t="str">
        <f t="shared" si="68"/>
        <v/>
      </c>
    </row>
    <row r="1457" spans="1:9" x14ac:dyDescent="0.25">
      <c r="A1457" s="16"/>
      <c r="B1457" s="15" t="str">
        <f>IF($A1457="","",SUMIFS(Ventas!$F$6:$F$3005,Ventas!$A$6:$A$3005,$A1457,Ventas!$J$6:$J$3005,"Efectivo"))</f>
        <v/>
      </c>
      <c r="C1457" s="15" t="str">
        <f>IF($A1457="","",SUMIFS(Ventas!$F$6:$F$3005,Ventas!$A$6:$A$3005,$A1457,Ventas!$J$6:$J$3005,"&lt;&gt;Efectivo"))</f>
        <v/>
      </c>
      <c r="D1457" s="15" t="str">
        <f t="shared" si="66"/>
        <v/>
      </c>
      <c r="E1457" s="12"/>
      <c r="F1457" s="15" t="str">
        <f>IF($A1457="","",SUMIFS(Compras!$E$6:$E$1005,Compras!$A$6:$A$1005,$A1457,Compras!$F$6:$F$1005,"Efectivo")+SUMIFS('Gastos Fijos'!$D$6:$D$1005,'Gastos Fijos'!$A$6:$A$1005,$A1457,'Gastos Fijos'!$E$6:$E$1005,"Efectivo"))</f>
        <v/>
      </c>
      <c r="G1457" s="15" t="str">
        <f t="shared" si="67"/>
        <v/>
      </c>
      <c r="H1457" s="12"/>
      <c r="I1457" s="8" t="str">
        <f t="shared" si="68"/>
        <v/>
      </c>
    </row>
    <row r="1458" spans="1:9" x14ac:dyDescent="0.25">
      <c r="A1458" s="16"/>
      <c r="B1458" s="15" t="str">
        <f>IF($A1458="","",SUMIFS(Ventas!$F$6:$F$3005,Ventas!$A$6:$A$3005,$A1458,Ventas!$J$6:$J$3005,"Efectivo"))</f>
        <v/>
      </c>
      <c r="C1458" s="15" t="str">
        <f>IF($A1458="","",SUMIFS(Ventas!$F$6:$F$3005,Ventas!$A$6:$A$3005,$A1458,Ventas!$J$6:$J$3005,"&lt;&gt;Efectivo"))</f>
        <v/>
      </c>
      <c r="D1458" s="15" t="str">
        <f t="shared" si="66"/>
        <v/>
      </c>
      <c r="E1458" s="12"/>
      <c r="F1458" s="15" t="str">
        <f>IF($A1458="","",SUMIFS(Compras!$E$6:$E$1005,Compras!$A$6:$A$1005,$A1458,Compras!$F$6:$F$1005,"Efectivo")+SUMIFS('Gastos Fijos'!$D$6:$D$1005,'Gastos Fijos'!$A$6:$A$1005,$A1458,'Gastos Fijos'!$E$6:$E$1005,"Efectivo"))</f>
        <v/>
      </c>
      <c r="G1458" s="15" t="str">
        <f t="shared" si="67"/>
        <v/>
      </c>
      <c r="H1458" s="12"/>
      <c r="I1458" s="8" t="str">
        <f t="shared" si="68"/>
        <v/>
      </c>
    </row>
    <row r="1459" spans="1:9" x14ac:dyDescent="0.25">
      <c r="A1459" s="16"/>
      <c r="B1459" s="15" t="str">
        <f>IF($A1459="","",SUMIFS(Ventas!$F$6:$F$3005,Ventas!$A$6:$A$3005,$A1459,Ventas!$J$6:$J$3005,"Efectivo"))</f>
        <v/>
      </c>
      <c r="C1459" s="15" t="str">
        <f>IF($A1459="","",SUMIFS(Ventas!$F$6:$F$3005,Ventas!$A$6:$A$3005,$A1459,Ventas!$J$6:$J$3005,"&lt;&gt;Efectivo"))</f>
        <v/>
      </c>
      <c r="D1459" s="15" t="str">
        <f t="shared" si="66"/>
        <v/>
      </c>
      <c r="E1459" s="12"/>
      <c r="F1459" s="15" t="str">
        <f>IF($A1459="","",SUMIFS(Compras!$E$6:$E$1005,Compras!$A$6:$A$1005,$A1459,Compras!$F$6:$F$1005,"Efectivo")+SUMIFS('Gastos Fijos'!$D$6:$D$1005,'Gastos Fijos'!$A$6:$A$1005,$A1459,'Gastos Fijos'!$E$6:$E$1005,"Efectivo"))</f>
        <v/>
      </c>
      <c r="G1459" s="15" t="str">
        <f t="shared" si="67"/>
        <v/>
      </c>
      <c r="H1459" s="12"/>
      <c r="I1459" s="8" t="str">
        <f t="shared" si="68"/>
        <v/>
      </c>
    </row>
    <row r="1460" spans="1:9" x14ac:dyDescent="0.25">
      <c r="A1460" s="16"/>
      <c r="B1460" s="15" t="str">
        <f>IF($A1460="","",SUMIFS(Ventas!$F$6:$F$3005,Ventas!$A$6:$A$3005,$A1460,Ventas!$J$6:$J$3005,"Efectivo"))</f>
        <v/>
      </c>
      <c r="C1460" s="15" t="str">
        <f>IF($A1460="","",SUMIFS(Ventas!$F$6:$F$3005,Ventas!$A$6:$A$3005,$A1460,Ventas!$J$6:$J$3005,"&lt;&gt;Efectivo"))</f>
        <v/>
      </c>
      <c r="D1460" s="15" t="str">
        <f t="shared" si="66"/>
        <v/>
      </c>
      <c r="E1460" s="12"/>
      <c r="F1460" s="15" t="str">
        <f>IF($A1460="","",SUMIFS(Compras!$E$6:$E$1005,Compras!$A$6:$A$1005,$A1460,Compras!$F$6:$F$1005,"Efectivo")+SUMIFS('Gastos Fijos'!$D$6:$D$1005,'Gastos Fijos'!$A$6:$A$1005,$A1460,'Gastos Fijos'!$E$6:$E$1005,"Efectivo"))</f>
        <v/>
      </c>
      <c r="G1460" s="15" t="str">
        <f t="shared" si="67"/>
        <v/>
      </c>
      <c r="H1460" s="12"/>
      <c r="I1460" s="8" t="str">
        <f t="shared" si="68"/>
        <v/>
      </c>
    </row>
    <row r="1461" spans="1:9" x14ac:dyDescent="0.25">
      <c r="A1461" s="16"/>
      <c r="B1461" s="15" t="str">
        <f>IF($A1461="","",SUMIFS(Ventas!$F$6:$F$3005,Ventas!$A$6:$A$3005,$A1461,Ventas!$J$6:$J$3005,"Efectivo"))</f>
        <v/>
      </c>
      <c r="C1461" s="15" t="str">
        <f>IF($A1461="","",SUMIFS(Ventas!$F$6:$F$3005,Ventas!$A$6:$A$3005,$A1461,Ventas!$J$6:$J$3005,"&lt;&gt;Efectivo"))</f>
        <v/>
      </c>
      <c r="D1461" s="15" t="str">
        <f t="shared" si="66"/>
        <v/>
      </c>
      <c r="E1461" s="12"/>
      <c r="F1461" s="15" t="str">
        <f>IF($A1461="","",SUMIFS(Compras!$E$6:$E$1005,Compras!$A$6:$A$1005,$A1461,Compras!$F$6:$F$1005,"Efectivo")+SUMIFS('Gastos Fijos'!$D$6:$D$1005,'Gastos Fijos'!$A$6:$A$1005,$A1461,'Gastos Fijos'!$E$6:$E$1005,"Efectivo"))</f>
        <v/>
      </c>
      <c r="G1461" s="15" t="str">
        <f t="shared" si="67"/>
        <v/>
      </c>
      <c r="H1461" s="12"/>
      <c r="I1461" s="8" t="str">
        <f t="shared" si="68"/>
        <v/>
      </c>
    </row>
    <row r="1462" spans="1:9" x14ac:dyDescent="0.25">
      <c r="A1462" s="16"/>
      <c r="B1462" s="15" t="str">
        <f>IF($A1462="","",SUMIFS(Ventas!$F$6:$F$3005,Ventas!$A$6:$A$3005,$A1462,Ventas!$J$6:$J$3005,"Efectivo"))</f>
        <v/>
      </c>
      <c r="C1462" s="15" t="str">
        <f>IF($A1462="","",SUMIFS(Ventas!$F$6:$F$3005,Ventas!$A$6:$A$3005,$A1462,Ventas!$J$6:$J$3005,"&lt;&gt;Efectivo"))</f>
        <v/>
      </c>
      <c r="D1462" s="15" t="str">
        <f t="shared" si="66"/>
        <v/>
      </c>
      <c r="E1462" s="12"/>
      <c r="F1462" s="15" t="str">
        <f>IF($A1462="","",SUMIFS(Compras!$E$6:$E$1005,Compras!$A$6:$A$1005,$A1462,Compras!$F$6:$F$1005,"Efectivo")+SUMIFS('Gastos Fijos'!$D$6:$D$1005,'Gastos Fijos'!$A$6:$A$1005,$A1462,'Gastos Fijos'!$E$6:$E$1005,"Efectivo"))</f>
        <v/>
      </c>
      <c r="G1462" s="15" t="str">
        <f t="shared" si="67"/>
        <v/>
      </c>
      <c r="H1462" s="12"/>
      <c r="I1462" s="8" t="str">
        <f t="shared" si="68"/>
        <v/>
      </c>
    </row>
    <row r="1463" spans="1:9" x14ac:dyDescent="0.25">
      <c r="A1463" s="16"/>
      <c r="B1463" s="15" t="str">
        <f>IF($A1463="","",SUMIFS(Ventas!$F$6:$F$3005,Ventas!$A$6:$A$3005,$A1463,Ventas!$J$6:$J$3005,"Efectivo"))</f>
        <v/>
      </c>
      <c r="C1463" s="15" t="str">
        <f>IF($A1463="","",SUMIFS(Ventas!$F$6:$F$3005,Ventas!$A$6:$A$3005,$A1463,Ventas!$J$6:$J$3005,"&lt;&gt;Efectivo"))</f>
        <v/>
      </c>
      <c r="D1463" s="15" t="str">
        <f t="shared" si="66"/>
        <v/>
      </c>
      <c r="E1463" s="12"/>
      <c r="F1463" s="15" t="str">
        <f>IF($A1463="","",SUMIFS(Compras!$E$6:$E$1005,Compras!$A$6:$A$1005,$A1463,Compras!$F$6:$F$1005,"Efectivo")+SUMIFS('Gastos Fijos'!$D$6:$D$1005,'Gastos Fijos'!$A$6:$A$1005,$A1463,'Gastos Fijos'!$E$6:$E$1005,"Efectivo"))</f>
        <v/>
      </c>
      <c r="G1463" s="15" t="str">
        <f t="shared" si="67"/>
        <v/>
      </c>
      <c r="H1463" s="12"/>
      <c r="I1463" s="8" t="str">
        <f t="shared" si="68"/>
        <v/>
      </c>
    </row>
    <row r="1464" spans="1:9" x14ac:dyDescent="0.25">
      <c r="A1464" s="16"/>
      <c r="B1464" s="15" t="str">
        <f>IF($A1464="","",SUMIFS(Ventas!$F$6:$F$3005,Ventas!$A$6:$A$3005,$A1464,Ventas!$J$6:$J$3005,"Efectivo"))</f>
        <v/>
      </c>
      <c r="C1464" s="15" t="str">
        <f>IF($A1464="","",SUMIFS(Ventas!$F$6:$F$3005,Ventas!$A$6:$A$3005,$A1464,Ventas!$J$6:$J$3005,"&lt;&gt;Efectivo"))</f>
        <v/>
      </c>
      <c r="D1464" s="15" t="str">
        <f t="shared" si="66"/>
        <v/>
      </c>
      <c r="E1464" s="12"/>
      <c r="F1464" s="15" t="str">
        <f>IF($A1464="","",SUMIFS(Compras!$E$6:$E$1005,Compras!$A$6:$A$1005,$A1464,Compras!$F$6:$F$1005,"Efectivo")+SUMIFS('Gastos Fijos'!$D$6:$D$1005,'Gastos Fijos'!$A$6:$A$1005,$A1464,'Gastos Fijos'!$E$6:$E$1005,"Efectivo"))</f>
        <v/>
      </c>
      <c r="G1464" s="15" t="str">
        <f t="shared" si="67"/>
        <v/>
      </c>
      <c r="H1464" s="12"/>
      <c r="I1464" s="8" t="str">
        <f t="shared" si="68"/>
        <v/>
      </c>
    </row>
    <row r="1465" spans="1:9" x14ac:dyDescent="0.25">
      <c r="A1465" s="16"/>
      <c r="B1465" s="15" t="str">
        <f>IF($A1465="","",SUMIFS(Ventas!$F$6:$F$3005,Ventas!$A$6:$A$3005,$A1465,Ventas!$J$6:$J$3005,"Efectivo"))</f>
        <v/>
      </c>
      <c r="C1465" s="15" t="str">
        <f>IF($A1465="","",SUMIFS(Ventas!$F$6:$F$3005,Ventas!$A$6:$A$3005,$A1465,Ventas!$J$6:$J$3005,"&lt;&gt;Efectivo"))</f>
        <v/>
      </c>
      <c r="D1465" s="15" t="str">
        <f t="shared" si="66"/>
        <v/>
      </c>
      <c r="E1465" s="12"/>
      <c r="F1465" s="15" t="str">
        <f>IF($A1465="","",SUMIFS(Compras!$E$6:$E$1005,Compras!$A$6:$A$1005,$A1465,Compras!$F$6:$F$1005,"Efectivo")+SUMIFS('Gastos Fijos'!$D$6:$D$1005,'Gastos Fijos'!$A$6:$A$1005,$A1465,'Gastos Fijos'!$E$6:$E$1005,"Efectivo"))</f>
        <v/>
      </c>
      <c r="G1465" s="15" t="str">
        <f t="shared" si="67"/>
        <v/>
      </c>
      <c r="H1465" s="12"/>
      <c r="I1465" s="8" t="str">
        <f t="shared" si="68"/>
        <v/>
      </c>
    </row>
    <row r="1466" spans="1:9" x14ac:dyDescent="0.25">
      <c r="A1466" s="16"/>
      <c r="B1466" s="15" t="str">
        <f>IF($A1466="","",SUMIFS(Ventas!$F$6:$F$3005,Ventas!$A$6:$A$3005,$A1466,Ventas!$J$6:$J$3005,"Efectivo"))</f>
        <v/>
      </c>
      <c r="C1466" s="15" t="str">
        <f>IF($A1466="","",SUMIFS(Ventas!$F$6:$F$3005,Ventas!$A$6:$A$3005,$A1466,Ventas!$J$6:$J$3005,"&lt;&gt;Efectivo"))</f>
        <v/>
      </c>
      <c r="D1466" s="15" t="str">
        <f t="shared" si="66"/>
        <v/>
      </c>
      <c r="E1466" s="12"/>
      <c r="F1466" s="15" t="str">
        <f>IF($A1466="","",SUMIFS(Compras!$E$6:$E$1005,Compras!$A$6:$A$1005,$A1466,Compras!$F$6:$F$1005,"Efectivo")+SUMIFS('Gastos Fijos'!$D$6:$D$1005,'Gastos Fijos'!$A$6:$A$1005,$A1466,'Gastos Fijos'!$E$6:$E$1005,"Efectivo"))</f>
        <v/>
      </c>
      <c r="G1466" s="15" t="str">
        <f t="shared" si="67"/>
        <v/>
      </c>
      <c r="H1466" s="12"/>
      <c r="I1466" s="8" t="str">
        <f t="shared" si="68"/>
        <v/>
      </c>
    </row>
    <row r="1467" spans="1:9" x14ac:dyDescent="0.25">
      <c r="A1467" s="16"/>
      <c r="B1467" s="15" t="str">
        <f>IF($A1467="","",SUMIFS(Ventas!$F$6:$F$3005,Ventas!$A$6:$A$3005,$A1467,Ventas!$J$6:$J$3005,"Efectivo"))</f>
        <v/>
      </c>
      <c r="C1467" s="15" t="str">
        <f>IF($A1467="","",SUMIFS(Ventas!$F$6:$F$3005,Ventas!$A$6:$A$3005,$A1467,Ventas!$J$6:$J$3005,"&lt;&gt;Efectivo"))</f>
        <v/>
      </c>
      <c r="D1467" s="15" t="str">
        <f t="shared" si="66"/>
        <v/>
      </c>
      <c r="E1467" s="12"/>
      <c r="F1467" s="15" t="str">
        <f>IF($A1467="","",SUMIFS(Compras!$E$6:$E$1005,Compras!$A$6:$A$1005,$A1467,Compras!$F$6:$F$1005,"Efectivo")+SUMIFS('Gastos Fijos'!$D$6:$D$1005,'Gastos Fijos'!$A$6:$A$1005,$A1467,'Gastos Fijos'!$E$6:$E$1005,"Efectivo"))</f>
        <v/>
      </c>
      <c r="G1467" s="15" t="str">
        <f t="shared" si="67"/>
        <v/>
      </c>
      <c r="H1467" s="12"/>
      <c r="I1467" s="8" t="str">
        <f t="shared" si="68"/>
        <v/>
      </c>
    </row>
    <row r="1468" spans="1:9" x14ac:dyDescent="0.25">
      <c r="A1468" s="16"/>
      <c r="B1468" s="15" t="str">
        <f>IF($A1468="","",SUMIFS(Ventas!$F$6:$F$3005,Ventas!$A$6:$A$3005,$A1468,Ventas!$J$6:$J$3005,"Efectivo"))</f>
        <v/>
      </c>
      <c r="C1468" s="15" t="str">
        <f>IF($A1468="","",SUMIFS(Ventas!$F$6:$F$3005,Ventas!$A$6:$A$3005,$A1468,Ventas!$J$6:$J$3005,"&lt;&gt;Efectivo"))</f>
        <v/>
      </c>
      <c r="D1468" s="15" t="str">
        <f t="shared" si="66"/>
        <v/>
      </c>
      <c r="E1468" s="12"/>
      <c r="F1468" s="15" t="str">
        <f>IF($A1468="","",SUMIFS(Compras!$E$6:$E$1005,Compras!$A$6:$A$1005,$A1468,Compras!$F$6:$F$1005,"Efectivo")+SUMIFS('Gastos Fijos'!$D$6:$D$1005,'Gastos Fijos'!$A$6:$A$1005,$A1468,'Gastos Fijos'!$E$6:$E$1005,"Efectivo"))</f>
        <v/>
      </c>
      <c r="G1468" s="15" t="str">
        <f t="shared" si="67"/>
        <v/>
      </c>
      <c r="H1468" s="12"/>
      <c r="I1468" s="8" t="str">
        <f t="shared" si="68"/>
        <v/>
      </c>
    </row>
    <row r="1469" spans="1:9" x14ac:dyDescent="0.25">
      <c r="A1469" s="16"/>
      <c r="B1469" s="15" t="str">
        <f>IF($A1469="","",SUMIFS(Ventas!$F$6:$F$3005,Ventas!$A$6:$A$3005,$A1469,Ventas!$J$6:$J$3005,"Efectivo"))</f>
        <v/>
      </c>
      <c r="C1469" s="15" t="str">
        <f>IF($A1469="","",SUMIFS(Ventas!$F$6:$F$3005,Ventas!$A$6:$A$3005,$A1469,Ventas!$J$6:$J$3005,"&lt;&gt;Efectivo"))</f>
        <v/>
      </c>
      <c r="D1469" s="15" t="str">
        <f t="shared" si="66"/>
        <v/>
      </c>
      <c r="E1469" s="12"/>
      <c r="F1469" s="15" t="str">
        <f>IF($A1469="","",SUMIFS(Compras!$E$6:$E$1005,Compras!$A$6:$A$1005,$A1469,Compras!$F$6:$F$1005,"Efectivo")+SUMIFS('Gastos Fijos'!$D$6:$D$1005,'Gastos Fijos'!$A$6:$A$1005,$A1469,'Gastos Fijos'!$E$6:$E$1005,"Efectivo"))</f>
        <v/>
      </c>
      <c r="G1469" s="15" t="str">
        <f t="shared" si="67"/>
        <v/>
      </c>
      <c r="H1469" s="12"/>
      <c r="I1469" s="8" t="str">
        <f t="shared" si="68"/>
        <v/>
      </c>
    </row>
    <row r="1470" spans="1:9" x14ac:dyDescent="0.25">
      <c r="A1470" s="16"/>
      <c r="B1470" s="15" t="str">
        <f>IF($A1470="","",SUMIFS(Ventas!$F$6:$F$3005,Ventas!$A$6:$A$3005,$A1470,Ventas!$J$6:$J$3005,"Efectivo"))</f>
        <v/>
      </c>
      <c r="C1470" s="15" t="str">
        <f>IF($A1470="","",SUMIFS(Ventas!$F$6:$F$3005,Ventas!$A$6:$A$3005,$A1470,Ventas!$J$6:$J$3005,"&lt;&gt;Efectivo"))</f>
        <v/>
      </c>
      <c r="D1470" s="15" t="str">
        <f t="shared" si="66"/>
        <v/>
      </c>
      <c r="E1470" s="12"/>
      <c r="F1470" s="15" t="str">
        <f>IF($A1470="","",SUMIFS(Compras!$E$6:$E$1005,Compras!$A$6:$A$1005,$A1470,Compras!$F$6:$F$1005,"Efectivo")+SUMIFS('Gastos Fijos'!$D$6:$D$1005,'Gastos Fijos'!$A$6:$A$1005,$A1470,'Gastos Fijos'!$E$6:$E$1005,"Efectivo"))</f>
        <v/>
      </c>
      <c r="G1470" s="15" t="str">
        <f t="shared" si="67"/>
        <v/>
      </c>
      <c r="H1470" s="12"/>
      <c r="I1470" s="8" t="str">
        <f t="shared" si="68"/>
        <v/>
      </c>
    </row>
    <row r="1471" spans="1:9" x14ac:dyDescent="0.25">
      <c r="A1471" s="16"/>
      <c r="B1471" s="15" t="str">
        <f>IF($A1471="","",SUMIFS(Ventas!$F$6:$F$3005,Ventas!$A$6:$A$3005,$A1471,Ventas!$J$6:$J$3005,"Efectivo"))</f>
        <v/>
      </c>
      <c r="C1471" s="15" t="str">
        <f>IF($A1471="","",SUMIFS(Ventas!$F$6:$F$3005,Ventas!$A$6:$A$3005,$A1471,Ventas!$J$6:$J$3005,"&lt;&gt;Efectivo"))</f>
        <v/>
      </c>
      <c r="D1471" s="15" t="str">
        <f t="shared" si="66"/>
        <v/>
      </c>
      <c r="E1471" s="12"/>
      <c r="F1471" s="15" t="str">
        <f>IF($A1471="","",SUMIFS(Compras!$E$6:$E$1005,Compras!$A$6:$A$1005,$A1471,Compras!$F$6:$F$1005,"Efectivo")+SUMIFS('Gastos Fijos'!$D$6:$D$1005,'Gastos Fijos'!$A$6:$A$1005,$A1471,'Gastos Fijos'!$E$6:$E$1005,"Efectivo"))</f>
        <v/>
      </c>
      <c r="G1471" s="15" t="str">
        <f t="shared" si="67"/>
        <v/>
      </c>
      <c r="H1471" s="12"/>
      <c r="I1471" s="8" t="str">
        <f t="shared" si="68"/>
        <v/>
      </c>
    </row>
    <row r="1472" spans="1:9" x14ac:dyDescent="0.25">
      <c r="A1472" s="16"/>
      <c r="B1472" s="15" t="str">
        <f>IF($A1472="","",SUMIFS(Ventas!$F$6:$F$3005,Ventas!$A$6:$A$3005,$A1472,Ventas!$J$6:$J$3005,"Efectivo"))</f>
        <v/>
      </c>
      <c r="C1472" s="15" t="str">
        <f>IF($A1472="","",SUMIFS(Ventas!$F$6:$F$3005,Ventas!$A$6:$A$3005,$A1472,Ventas!$J$6:$J$3005,"&lt;&gt;Efectivo"))</f>
        <v/>
      </c>
      <c r="D1472" s="15" t="str">
        <f t="shared" si="66"/>
        <v/>
      </c>
      <c r="E1472" s="12"/>
      <c r="F1472" s="15" t="str">
        <f>IF($A1472="","",SUMIFS(Compras!$E$6:$E$1005,Compras!$A$6:$A$1005,$A1472,Compras!$F$6:$F$1005,"Efectivo")+SUMIFS('Gastos Fijos'!$D$6:$D$1005,'Gastos Fijos'!$A$6:$A$1005,$A1472,'Gastos Fijos'!$E$6:$E$1005,"Efectivo"))</f>
        <v/>
      </c>
      <c r="G1472" s="15" t="str">
        <f t="shared" si="67"/>
        <v/>
      </c>
      <c r="H1472" s="12"/>
      <c r="I1472" s="8" t="str">
        <f t="shared" si="68"/>
        <v/>
      </c>
    </row>
    <row r="1473" spans="1:9" x14ac:dyDescent="0.25">
      <c r="A1473" s="16"/>
      <c r="B1473" s="15" t="str">
        <f>IF($A1473="","",SUMIFS(Ventas!$F$6:$F$3005,Ventas!$A$6:$A$3005,$A1473,Ventas!$J$6:$J$3005,"Efectivo"))</f>
        <v/>
      </c>
      <c r="C1473" s="15" t="str">
        <f>IF($A1473="","",SUMIFS(Ventas!$F$6:$F$3005,Ventas!$A$6:$A$3005,$A1473,Ventas!$J$6:$J$3005,"&lt;&gt;Efectivo"))</f>
        <v/>
      </c>
      <c r="D1473" s="15" t="str">
        <f t="shared" si="66"/>
        <v/>
      </c>
      <c r="E1473" s="12"/>
      <c r="F1473" s="15" t="str">
        <f>IF($A1473="","",SUMIFS(Compras!$E$6:$E$1005,Compras!$A$6:$A$1005,$A1473,Compras!$F$6:$F$1005,"Efectivo")+SUMIFS('Gastos Fijos'!$D$6:$D$1005,'Gastos Fijos'!$A$6:$A$1005,$A1473,'Gastos Fijos'!$E$6:$E$1005,"Efectivo"))</f>
        <v/>
      </c>
      <c r="G1473" s="15" t="str">
        <f t="shared" si="67"/>
        <v/>
      </c>
      <c r="H1473" s="12"/>
      <c r="I1473" s="8" t="str">
        <f t="shared" si="68"/>
        <v/>
      </c>
    </row>
    <row r="1474" spans="1:9" x14ac:dyDescent="0.25">
      <c r="A1474" s="16"/>
      <c r="B1474" s="15" t="str">
        <f>IF($A1474="","",SUMIFS(Ventas!$F$6:$F$3005,Ventas!$A$6:$A$3005,$A1474,Ventas!$J$6:$J$3005,"Efectivo"))</f>
        <v/>
      </c>
      <c r="C1474" s="15" t="str">
        <f>IF($A1474="","",SUMIFS(Ventas!$F$6:$F$3005,Ventas!$A$6:$A$3005,$A1474,Ventas!$J$6:$J$3005,"&lt;&gt;Efectivo"))</f>
        <v/>
      </c>
      <c r="D1474" s="15" t="str">
        <f t="shared" si="66"/>
        <v/>
      </c>
      <c r="E1474" s="12"/>
      <c r="F1474" s="15" t="str">
        <f>IF($A1474="","",SUMIFS(Compras!$E$6:$E$1005,Compras!$A$6:$A$1005,$A1474,Compras!$F$6:$F$1005,"Efectivo")+SUMIFS('Gastos Fijos'!$D$6:$D$1005,'Gastos Fijos'!$A$6:$A$1005,$A1474,'Gastos Fijos'!$E$6:$E$1005,"Efectivo"))</f>
        <v/>
      </c>
      <c r="G1474" s="15" t="str">
        <f t="shared" si="67"/>
        <v/>
      </c>
      <c r="H1474" s="12"/>
      <c r="I1474" s="8" t="str">
        <f t="shared" si="68"/>
        <v/>
      </c>
    </row>
    <row r="1475" spans="1:9" x14ac:dyDescent="0.25">
      <c r="A1475" s="16"/>
      <c r="B1475" s="15" t="str">
        <f>IF($A1475="","",SUMIFS(Ventas!$F$6:$F$3005,Ventas!$A$6:$A$3005,$A1475,Ventas!$J$6:$J$3005,"Efectivo"))</f>
        <v/>
      </c>
      <c r="C1475" s="15" t="str">
        <f>IF($A1475="","",SUMIFS(Ventas!$F$6:$F$3005,Ventas!$A$6:$A$3005,$A1475,Ventas!$J$6:$J$3005,"&lt;&gt;Efectivo"))</f>
        <v/>
      </c>
      <c r="D1475" s="15" t="str">
        <f t="shared" si="66"/>
        <v/>
      </c>
      <c r="E1475" s="12"/>
      <c r="F1475" s="15" t="str">
        <f>IF($A1475="","",SUMIFS(Compras!$E$6:$E$1005,Compras!$A$6:$A$1005,$A1475,Compras!$F$6:$F$1005,"Efectivo")+SUMIFS('Gastos Fijos'!$D$6:$D$1005,'Gastos Fijos'!$A$6:$A$1005,$A1475,'Gastos Fijos'!$E$6:$E$1005,"Efectivo"))</f>
        <v/>
      </c>
      <c r="G1475" s="15" t="str">
        <f t="shared" si="67"/>
        <v/>
      </c>
      <c r="H1475" s="12"/>
      <c r="I1475" s="8" t="str">
        <f t="shared" si="68"/>
        <v/>
      </c>
    </row>
    <row r="1476" spans="1:9" x14ac:dyDescent="0.25">
      <c r="A1476" s="16"/>
      <c r="B1476" s="15" t="str">
        <f>IF($A1476="","",SUMIFS(Ventas!$F$6:$F$3005,Ventas!$A$6:$A$3005,$A1476,Ventas!$J$6:$J$3005,"Efectivo"))</f>
        <v/>
      </c>
      <c r="C1476" s="15" t="str">
        <f>IF($A1476="","",SUMIFS(Ventas!$F$6:$F$3005,Ventas!$A$6:$A$3005,$A1476,Ventas!$J$6:$J$3005,"&lt;&gt;Efectivo"))</f>
        <v/>
      </c>
      <c r="D1476" s="15" t="str">
        <f t="shared" si="66"/>
        <v/>
      </c>
      <c r="E1476" s="12"/>
      <c r="F1476" s="15" t="str">
        <f>IF($A1476="","",SUMIFS(Compras!$E$6:$E$1005,Compras!$A$6:$A$1005,$A1476,Compras!$F$6:$F$1005,"Efectivo")+SUMIFS('Gastos Fijos'!$D$6:$D$1005,'Gastos Fijos'!$A$6:$A$1005,$A1476,'Gastos Fijos'!$E$6:$E$1005,"Efectivo"))</f>
        <v/>
      </c>
      <c r="G1476" s="15" t="str">
        <f t="shared" si="67"/>
        <v/>
      </c>
      <c r="H1476" s="12"/>
      <c r="I1476" s="8" t="str">
        <f t="shared" si="68"/>
        <v/>
      </c>
    </row>
    <row r="1477" spans="1:9" x14ac:dyDescent="0.25">
      <c r="A1477" s="16"/>
      <c r="B1477" s="15" t="str">
        <f>IF($A1477="","",SUMIFS(Ventas!$F$6:$F$3005,Ventas!$A$6:$A$3005,$A1477,Ventas!$J$6:$J$3005,"Efectivo"))</f>
        <v/>
      </c>
      <c r="C1477" s="15" t="str">
        <f>IF($A1477="","",SUMIFS(Ventas!$F$6:$F$3005,Ventas!$A$6:$A$3005,$A1477,Ventas!$J$6:$J$3005,"&lt;&gt;Efectivo"))</f>
        <v/>
      </c>
      <c r="D1477" s="15" t="str">
        <f t="shared" si="66"/>
        <v/>
      </c>
      <c r="E1477" s="12"/>
      <c r="F1477" s="15" t="str">
        <f>IF($A1477="","",SUMIFS(Compras!$E$6:$E$1005,Compras!$A$6:$A$1005,$A1477,Compras!$F$6:$F$1005,"Efectivo")+SUMIFS('Gastos Fijos'!$D$6:$D$1005,'Gastos Fijos'!$A$6:$A$1005,$A1477,'Gastos Fijos'!$E$6:$E$1005,"Efectivo"))</f>
        <v/>
      </c>
      <c r="G1477" s="15" t="str">
        <f t="shared" si="67"/>
        <v/>
      </c>
      <c r="H1477" s="12"/>
      <c r="I1477" s="8" t="str">
        <f t="shared" si="68"/>
        <v/>
      </c>
    </row>
    <row r="1478" spans="1:9" x14ac:dyDescent="0.25">
      <c r="A1478" s="16"/>
      <c r="B1478" s="15" t="str">
        <f>IF($A1478="","",SUMIFS(Ventas!$F$6:$F$3005,Ventas!$A$6:$A$3005,$A1478,Ventas!$J$6:$J$3005,"Efectivo"))</f>
        <v/>
      </c>
      <c r="C1478" s="15" t="str">
        <f>IF($A1478="","",SUMIFS(Ventas!$F$6:$F$3005,Ventas!$A$6:$A$3005,$A1478,Ventas!$J$6:$J$3005,"&lt;&gt;Efectivo"))</f>
        <v/>
      </c>
      <c r="D1478" s="15" t="str">
        <f t="shared" ref="D1478:D1505" si="69">IF($A1478="","",$B1478+$C1478)</f>
        <v/>
      </c>
      <c r="E1478" s="12"/>
      <c r="F1478" s="15" t="str">
        <f>IF($A1478="","",SUMIFS(Compras!$E$6:$E$1005,Compras!$A$6:$A$1005,$A1478,Compras!$F$6:$F$1005,"Efectivo")+SUMIFS('Gastos Fijos'!$D$6:$D$1005,'Gastos Fijos'!$A$6:$A$1005,$A1478,'Gastos Fijos'!$E$6:$E$1005,"Efectivo"))</f>
        <v/>
      </c>
      <c r="G1478" s="15" t="str">
        <f t="shared" ref="G1478:G1505" si="70">IF($A1478="","",$E1478+$B1478-$F1478)</f>
        <v/>
      </c>
      <c r="H1478" s="12"/>
      <c r="I1478" s="8" t="str">
        <f t="shared" ref="I1478:I1505" si="71">IF(OR($A1478="",$H1478=""),"",$H1478-$G1478)</f>
        <v/>
      </c>
    </row>
    <row r="1479" spans="1:9" x14ac:dyDescent="0.25">
      <c r="A1479" s="16"/>
      <c r="B1479" s="15" t="str">
        <f>IF($A1479="","",SUMIFS(Ventas!$F$6:$F$3005,Ventas!$A$6:$A$3005,$A1479,Ventas!$J$6:$J$3005,"Efectivo"))</f>
        <v/>
      </c>
      <c r="C1479" s="15" t="str">
        <f>IF($A1479="","",SUMIFS(Ventas!$F$6:$F$3005,Ventas!$A$6:$A$3005,$A1479,Ventas!$J$6:$J$3005,"&lt;&gt;Efectivo"))</f>
        <v/>
      </c>
      <c r="D1479" s="15" t="str">
        <f t="shared" si="69"/>
        <v/>
      </c>
      <c r="E1479" s="12"/>
      <c r="F1479" s="15" t="str">
        <f>IF($A1479="","",SUMIFS(Compras!$E$6:$E$1005,Compras!$A$6:$A$1005,$A1479,Compras!$F$6:$F$1005,"Efectivo")+SUMIFS('Gastos Fijos'!$D$6:$D$1005,'Gastos Fijos'!$A$6:$A$1005,$A1479,'Gastos Fijos'!$E$6:$E$1005,"Efectivo"))</f>
        <v/>
      </c>
      <c r="G1479" s="15" t="str">
        <f t="shared" si="70"/>
        <v/>
      </c>
      <c r="H1479" s="12"/>
      <c r="I1479" s="8" t="str">
        <f t="shared" si="71"/>
        <v/>
      </c>
    </row>
    <row r="1480" spans="1:9" x14ac:dyDescent="0.25">
      <c r="A1480" s="16"/>
      <c r="B1480" s="15" t="str">
        <f>IF($A1480="","",SUMIFS(Ventas!$F$6:$F$3005,Ventas!$A$6:$A$3005,$A1480,Ventas!$J$6:$J$3005,"Efectivo"))</f>
        <v/>
      </c>
      <c r="C1480" s="15" t="str">
        <f>IF($A1480="","",SUMIFS(Ventas!$F$6:$F$3005,Ventas!$A$6:$A$3005,$A1480,Ventas!$J$6:$J$3005,"&lt;&gt;Efectivo"))</f>
        <v/>
      </c>
      <c r="D1480" s="15" t="str">
        <f t="shared" si="69"/>
        <v/>
      </c>
      <c r="E1480" s="12"/>
      <c r="F1480" s="15" t="str">
        <f>IF($A1480="","",SUMIFS(Compras!$E$6:$E$1005,Compras!$A$6:$A$1005,$A1480,Compras!$F$6:$F$1005,"Efectivo")+SUMIFS('Gastos Fijos'!$D$6:$D$1005,'Gastos Fijos'!$A$6:$A$1005,$A1480,'Gastos Fijos'!$E$6:$E$1005,"Efectivo"))</f>
        <v/>
      </c>
      <c r="G1480" s="15" t="str">
        <f t="shared" si="70"/>
        <v/>
      </c>
      <c r="H1480" s="12"/>
      <c r="I1480" s="8" t="str">
        <f t="shared" si="71"/>
        <v/>
      </c>
    </row>
    <row r="1481" spans="1:9" x14ac:dyDescent="0.25">
      <c r="A1481" s="16"/>
      <c r="B1481" s="15" t="str">
        <f>IF($A1481="","",SUMIFS(Ventas!$F$6:$F$3005,Ventas!$A$6:$A$3005,$A1481,Ventas!$J$6:$J$3005,"Efectivo"))</f>
        <v/>
      </c>
      <c r="C1481" s="15" t="str">
        <f>IF($A1481="","",SUMIFS(Ventas!$F$6:$F$3005,Ventas!$A$6:$A$3005,$A1481,Ventas!$J$6:$J$3005,"&lt;&gt;Efectivo"))</f>
        <v/>
      </c>
      <c r="D1481" s="15" t="str">
        <f t="shared" si="69"/>
        <v/>
      </c>
      <c r="E1481" s="12"/>
      <c r="F1481" s="15" t="str">
        <f>IF($A1481="","",SUMIFS(Compras!$E$6:$E$1005,Compras!$A$6:$A$1005,$A1481,Compras!$F$6:$F$1005,"Efectivo")+SUMIFS('Gastos Fijos'!$D$6:$D$1005,'Gastos Fijos'!$A$6:$A$1005,$A1481,'Gastos Fijos'!$E$6:$E$1005,"Efectivo"))</f>
        <v/>
      </c>
      <c r="G1481" s="15" t="str">
        <f t="shared" si="70"/>
        <v/>
      </c>
      <c r="H1481" s="12"/>
      <c r="I1481" s="8" t="str">
        <f t="shared" si="71"/>
        <v/>
      </c>
    </row>
    <row r="1482" spans="1:9" x14ac:dyDescent="0.25">
      <c r="A1482" s="16"/>
      <c r="B1482" s="15" t="str">
        <f>IF($A1482="","",SUMIFS(Ventas!$F$6:$F$3005,Ventas!$A$6:$A$3005,$A1482,Ventas!$J$6:$J$3005,"Efectivo"))</f>
        <v/>
      </c>
      <c r="C1482" s="15" t="str">
        <f>IF($A1482="","",SUMIFS(Ventas!$F$6:$F$3005,Ventas!$A$6:$A$3005,$A1482,Ventas!$J$6:$J$3005,"&lt;&gt;Efectivo"))</f>
        <v/>
      </c>
      <c r="D1482" s="15" t="str">
        <f t="shared" si="69"/>
        <v/>
      </c>
      <c r="E1482" s="12"/>
      <c r="F1482" s="15" t="str">
        <f>IF($A1482="","",SUMIFS(Compras!$E$6:$E$1005,Compras!$A$6:$A$1005,$A1482,Compras!$F$6:$F$1005,"Efectivo")+SUMIFS('Gastos Fijos'!$D$6:$D$1005,'Gastos Fijos'!$A$6:$A$1005,$A1482,'Gastos Fijos'!$E$6:$E$1005,"Efectivo"))</f>
        <v/>
      </c>
      <c r="G1482" s="15" t="str">
        <f t="shared" si="70"/>
        <v/>
      </c>
      <c r="H1482" s="12"/>
      <c r="I1482" s="8" t="str">
        <f t="shared" si="71"/>
        <v/>
      </c>
    </row>
    <row r="1483" spans="1:9" x14ac:dyDescent="0.25">
      <c r="A1483" s="16"/>
      <c r="B1483" s="15" t="str">
        <f>IF($A1483="","",SUMIFS(Ventas!$F$6:$F$3005,Ventas!$A$6:$A$3005,$A1483,Ventas!$J$6:$J$3005,"Efectivo"))</f>
        <v/>
      </c>
      <c r="C1483" s="15" t="str">
        <f>IF($A1483="","",SUMIFS(Ventas!$F$6:$F$3005,Ventas!$A$6:$A$3005,$A1483,Ventas!$J$6:$J$3005,"&lt;&gt;Efectivo"))</f>
        <v/>
      </c>
      <c r="D1483" s="15" t="str">
        <f t="shared" si="69"/>
        <v/>
      </c>
      <c r="E1483" s="12"/>
      <c r="F1483" s="15" t="str">
        <f>IF($A1483="","",SUMIFS(Compras!$E$6:$E$1005,Compras!$A$6:$A$1005,$A1483,Compras!$F$6:$F$1005,"Efectivo")+SUMIFS('Gastos Fijos'!$D$6:$D$1005,'Gastos Fijos'!$A$6:$A$1005,$A1483,'Gastos Fijos'!$E$6:$E$1005,"Efectivo"))</f>
        <v/>
      </c>
      <c r="G1483" s="15" t="str">
        <f t="shared" si="70"/>
        <v/>
      </c>
      <c r="H1483" s="12"/>
      <c r="I1483" s="8" t="str">
        <f t="shared" si="71"/>
        <v/>
      </c>
    </row>
    <row r="1484" spans="1:9" x14ac:dyDescent="0.25">
      <c r="A1484" s="16"/>
      <c r="B1484" s="15" t="str">
        <f>IF($A1484="","",SUMIFS(Ventas!$F$6:$F$3005,Ventas!$A$6:$A$3005,$A1484,Ventas!$J$6:$J$3005,"Efectivo"))</f>
        <v/>
      </c>
      <c r="C1484" s="15" t="str">
        <f>IF($A1484="","",SUMIFS(Ventas!$F$6:$F$3005,Ventas!$A$6:$A$3005,$A1484,Ventas!$J$6:$J$3005,"&lt;&gt;Efectivo"))</f>
        <v/>
      </c>
      <c r="D1484" s="15" t="str">
        <f t="shared" si="69"/>
        <v/>
      </c>
      <c r="E1484" s="12"/>
      <c r="F1484" s="15" t="str">
        <f>IF($A1484="","",SUMIFS(Compras!$E$6:$E$1005,Compras!$A$6:$A$1005,$A1484,Compras!$F$6:$F$1005,"Efectivo")+SUMIFS('Gastos Fijos'!$D$6:$D$1005,'Gastos Fijos'!$A$6:$A$1005,$A1484,'Gastos Fijos'!$E$6:$E$1005,"Efectivo"))</f>
        <v/>
      </c>
      <c r="G1484" s="15" t="str">
        <f t="shared" si="70"/>
        <v/>
      </c>
      <c r="H1484" s="12"/>
      <c r="I1484" s="8" t="str">
        <f t="shared" si="71"/>
        <v/>
      </c>
    </row>
    <row r="1485" spans="1:9" x14ac:dyDescent="0.25">
      <c r="A1485" s="16"/>
      <c r="B1485" s="15" t="str">
        <f>IF($A1485="","",SUMIFS(Ventas!$F$6:$F$3005,Ventas!$A$6:$A$3005,$A1485,Ventas!$J$6:$J$3005,"Efectivo"))</f>
        <v/>
      </c>
      <c r="C1485" s="15" t="str">
        <f>IF($A1485="","",SUMIFS(Ventas!$F$6:$F$3005,Ventas!$A$6:$A$3005,$A1485,Ventas!$J$6:$J$3005,"&lt;&gt;Efectivo"))</f>
        <v/>
      </c>
      <c r="D1485" s="15" t="str">
        <f t="shared" si="69"/>
        <v/>
      </c>
      <c r="E1485" s="12"/>
      <c r="F1485" s="15" t="str">
        <f>IF($A1485="","",SUMIFS(Compras!$E$6:$E$1005,Compras!$A$6:$A$1005,$A1485,Compras!$F$6:$F$1005,"Efectivo")+SUMIFS('Gastos Fijos'!$D$6:$D$1005,'Gastos Fijos'!$A$6:$A$1005,$A1485,'Gastos Fijos'!$E$6:$E$1005,"Efectivo"))</f>
        <v/>
      </c>
      <c r="G1485" s="15" t="str">
        <f t="shared" si="70"/>
        <v/>
      </c>
      <c r="H1485" s="12"/>
      <c r="I1485" s="8" t="str">
        <f t="shared" si="71"/>
        <v/>
      </c>
    </row>
    <row r="1486" spans="1:9" x14ac:dyDescent="0.25">
      <c r="A1486" s="16"/>
      <c r="B1486" s="15" t="str">
        <f>IF($A1486="","",SUMIFS(Ventas!$F$6:$F$3005,Ventas!$A$6:$A$3005,$A1486,Ventas!$J$6:$J$3005,"Efectivo"))</f>
        <v/>
      </c>
      <c r="C1486" s="15" t="str">
        <f>IF($A1486="","",SUMIFS(Ventas!$F$6:$F$3005,Ventas!$A$6:$A$3005,$A1486,Ventas!$J$6:$J$3005,"&lt;&gt;Efectivo"))</f>
        <v/>
      </c>
      <c r="D1486" s="15" t="str">
        <f t="shared" si="69"/>
        <v/>
      </c>
      <c r="E1486" s="12"/>
      <c r="F1486" s="15" t="str">
        <f>IF($A1486="","",SUMIFS(Compras!$E$6:$E$1005,Compras!$A$6:$A$1005,$A1486,Compras!$F$6:$F$1005,"Efectivo")+SUMIFS('Gastos Fijos'!$D$6:$D$1005,'Gastos Fijos'!$A$6:$A$1005,$A1486,'Gastos Fijos'!$E$6:$E$1005,"Efectivo"))</f>
        <v/>
      </c>
      <c r="G1486" s="15" t="str">
        <f t="shared" si="70"/>
        <v/>
      </c>
      <c r="H1486" s="12"/>
      <c r="I1486" s="8" t="str">
        <f t="shared" si="71"/>
        <v/>
      </c>
    </row>
    <row r="1487" spans="1:9" x14ac:dyDescent="0.25">
      <c r="A1487" s="16"/>
      <c r="B1487" s="15" t="str">
        <f>IF($A1487="","",SUMIFS(Ventas!$F$6:$F$3005,Ventas!$A$6:$A$3005,$A1487,Ventas!$J$6:$J$3005,"Efectivo"))</f>
        <v/>
      </c>
      <c r="C1487" s="15" t="str">
        <f>IF($A1487="","",SUMIFS(Ventas!$F$6:$F$3005,Ventas!$A$6:$A$3005,$A1487,Ventas!$J$6:$J$3005,"&lt;&gt;Efectivo"))</f>
        <v/>
      </c>
      <c r="D1487" s="15" t="str">
        <f t="shared" si="69"/>
        <v/>
      </c>
      <c r="E1487" s="12"/>
      <c r="F1487" s="15" t="str">
        <f>IF($A1487="","",SUMIFS(Compras!$E$6:$E$1005,Compras!$A$6:$A$1005,$A1487,Compras!$F$6:$F$1005,"Efectivo")+SUMIFS('Gastos Fijos'!$D$6:$D$1005,'Gastos Fijos'!$A$6:$A$1005,$A1487,'Gastos Fijos'!$E$6:$E$1005,"Efectivo"))</f>
        <v/>
      </c>
      <c r="G1487" s="15" t="str">
        <f t="shared" si="70"/>
        <v/>
      </c>
      <c r="H1487" s="12"/>
      <c r="I1487" s="8" t="str">
        <f t="shared" si="71"/>
        <v/>
      </c>
    </row>
    <row r="1488" spans="1:9" x14ac:dyDescent="0.25">
      <c r="A1488" s="16"/>
      <c r="B1488" s="15" t="str">
        <f>IF($A1488="","",SUMIFS(Ventas!$F$6:$F$3005,Ventas!$A$6:$A$3005,$A1488,Ventas!$J$6:$J$3005,"Efectivo"))</f>
        <v/>
      </c>
      <c r="C1488" s="15" t="str">
        <f>IF($A1488="","",SUMIFS(Ventas!$F$6:$F$3005,Ventas!$A$6:$A$3005,$A1488,Ventas!$J$6:$J$3005,"&lt;&gt;Efectivo"))</f>
        <v/>
      </c>
      <c r="D1488" s="15" t="str">
        <f t="shared" si="69"/>
        <v/>
      </c>
      <c r="E1488" s="12"/>
      <c r="F1488" s="15" t="str">
        <f>IF($A1488="","",SUMIFS(Compras!$E$6:$E$1005,Compras!$A$6:$A$1005,$A1488,Compras!$F$6:$F$1005,"Efectivo")+SUMIFS('Gastos Fijos'!$D$6:$D$1005,'Gastos Fijos'!$A$6:$A$1005,$A1488,'Gastos Fijos'!$E$6:$E$1005,"Efectivo"))</f>
        <v/>
      </c>
      <c r="G1488" s="15" t="str">
        <f t="shared" si="70"/>
        <v/>
      </c>
      <c r="H1488" s="12"/>
      <c r="I1488" s="8" t="str">
        <f t="shared" si="71"/>
        <v/>
      </c>
    </row>
    <row r="1489" spans="1:9" x14ac:dyDescent="0.25">
      <c r="A1489" s="16"/>
      <c r="B1489" s="15" t="str">
        <f>IF($A1489="","",SUMIFS(Ventas!$F$6:$F$3005,Ventas!$A$6:$A$3005,$A1489,Ventas!$J$6:$J$3005,"Efectivo"))</f>
        <v/>
      </c>
      <c r="C1489" s="15" t="str">
        <f>IF($A1489="","",SUMIFS(Ventas!$F$6:$F$3005,Ventas!$A$6:$A$3005,$A1489,Ventas!$J$6:$J$3005,"&lt;&gt;Efectivo"))</f>
        <v/>
      </c>
      <c r="D1489" s="15" t="str">
        <f t="shared" si="69"/>
        <v/>
      </c>
      <c r="E1489" s="12"/>
      <c r="F1489" s="15" t="str">
        <f>IF($A1489="","",SUMIFS(Compras!$E$6:$E$1005,Compras!$A$6:$A$1005,$A1489,Compras!$F$6:$F$1005,"Efectivo")+SUMIFS('Gastos Fijos'!$D$6:$D$1005,'Gastos Fijos'!$A$6:$A$1005,$A1489,'Gastos Fijos'!$E$6:$E$1005,"Efectivo"))</f>
        <v/>
      </c>
      <c r="G1489" s="15" t="str">
        <f t="shared" si="70"/>
        <v/>
      </c>
      <c r="H1489" s="12"/>
      <c r="I1489" s="8" t="str">
        <f t="shared" si="71"/>
        <v/>
      </c>
    </row>
    <row r="1490" spans="1:9" x14ac:dyDescent="0.25">
      <c r="A1490" s="16"/>
      <c r="B1490" s="15" t="str">
        <f>IF($A1490="","",SUMIFS(Ventas!$F$6:$F$3005,Ventas!$A$6:$A$3005,$A1490,Ventas!$J$6:$J$3005,"Efectivo"))</f>
        <v/>
      </c>
      <c r="C1490" s="15" t="str">
        <f>IF($A1490="","",SUMIFS(Ventas!$F$6:$F$3005,Ventas!$A$6:$A$3005,$A1490,Ventas!$J$6:$J$3005,"&lt;&gt;Efectivo"))</f>
        <v/>
      </c>
      <c r="D1490" s="15" t="str">
        <f t="shared" si="69"/>
        <v/>
      </c>
      <c r="E1490" s="12"/>
      <c r="F1490" s="15" t="str">
        <f>IF($A1490="","",SUMIFS(Compras!$E$6:$E$1005,Compras!$A$6:$A$1005,$A1490,Compras!$F$6:$F$1005,"Efectivo")+SUMIFS('Gastos Fijos'!$D$6:$D$1005,'Gastos Fijos'!$A$6:$A$1005,$A1490,'Gastos Fijos'!$E$6:$E$1005,"Efectivo"))</f>
        <v/>
      </c>
      <c r="G1490" s="15" t="str">
        <f t="shared" si="70"/>
        <v/>
      </c>
      <c r="H1490" s="12"/>
      <c r="I1490" s="8" t="str">
        <f t="shared" si="71"/>
        <v/>
      </c>
    </row>
    <row r="1491" spans="1:9" x14ac:dyDescent="0.25">
      <c r="A1491" s="16"/>
      <c r="B1491" s="15" t="str">
        <f>IF($A1491="","",SUMIFS(Ventas!$F$6:$F$3005,Ventas!$A$6:$A$3005,$A1491,Ventas!$J$6:$J$3005,"Efectivo"))</f>
        <v/>
      </c>
      <c r="C1491" s="15" t="str">
        <f>IF($A1491="","",SUMIFS(Ventas!$F$6:$F$3005,Ventas!$A$6:$A$3005,$A1491,Ventas!$J$6:$J$3005,"&lt;&gt;Efectivo"))</f>
        <v/>
      </c>
      <c r="D1491" s="15" t="str">
        <f t="shared" si="69"/>
        <v/>
      </c>
      <c r="E1491" s="12"/>
      <c r="F1491" s="15" t="str">
        <f>IF($A1491="","",SUMIFS(Compras!$E$6:$E$1005,Compras!$A$6:$A$1005,$A1491,Compras!$F$6:$F$1005,"Efectivo")+SUMIFS('Gastos Fijos'!$D$6:$D$1005,'Gastos Fijos'!$A$6:$A$1005,$A1491,'Gastos Fijos'!$E$6:$E$1005,"Efectivo"))</f>
        <v/>
      </c>
      <c r="G1491" s="15" t="str">
        <f t="shared" si="70"/>
        <v/>
      </c>
      <c r="H1491" s="12"/>
      <c r="I1491" s="8" t="str">
        <f t="shared" si="71"/>
        <v/>
      </c>
    </row>
    <row r="1492" spans="1:9" x14ac:dyDescent="0.25">
      <c r="A1492" s="16"/>
      <c r="B1492" s="15" t="str">
        <f>IF($A1492="","",SUMIFS(Ventas!$F$6:$F$3005,Ventas!$A$6:$A$3005,$A1492,Ventas!$J$6:$J$3005,"Efectivo"))</f>
        <v/>
      </c>
      <c r="C1492" s="15" t="str">
        <f>IF($A1492="","",SUMIFS(Ventas!$F$6:$F$3005,Ventas!$A$6:$A$3005,$A1492,Ventas!$J$6:$J$3005,"&lt;&gt;Efectivo"))</f>
        <v/>
      </c>
      <c r="D1492" s="15" t="str">
        <f t="shared" si="69"/>
        <v/>
      </c>
      <c r="E1492" s="12"/>
      <c r="F1492" s="15" t="str">
        <f>IF($A1492="","",SUMIFS(Compras!$E$6:$E$1005,Compras!$A$6:$A$1005,$A1492,Compras!$F$6:$F$1005,"Efectivo")+SUMIFS('Gastos Fijos'!$D$6:$D$1005,'Gastos Fijos'!$A$6:$A$1005,$A1492,'Gastos Fijos'!$E$6:$E$1005,"Efectivo"))</f>
        <v/>
      </c>
      <c r="G1492" s="15" t="str">
        <f t="shared" si="70"/>
        <v/>
      </c>
      <c r="H1492" s="12"/>
      <c r="I1492" s="8" t="str">
        <f t="shared" si="71"/>
        <v/>
      </c>
    </row>
    <row r="1493" spans="1:9" x14ac:dyDescent="0.25">
      <c r="A1493" s="16"/>
      <c r="B1493" s="15" t="str">
        <f>IF($A1493="","",SUMIFS(Ventas!$F$6:$F$3005,Ventas!$A$6:$A$3005,$A1493,Ventas!$J$6:$J$3005,"Efectivo"))</f>
        <v/>
      </c>
      <c r="C1493" s="15" t="str">
        <f>IF($A1493="","",SUMIFS(Ventas!$F$6:$F$3005,Ventas!$A$6:$A$3005,$A1493,Ventas!$J$6:$J$3005,"&lt;&gt;Efectivo"))</f>
        <v/>
      </c>
      <c r="D1493" s="15" t="str">
        <f t="shared" si="69"/>
        <v/>
      </c>
      <c r="E1493" s="12"/>
      <c r="F1493" s="15" t="str">
        <f>IF($A1493="","",SUMIFS(Compras!$E$6:$E$1005,Compras!$A$6:$A$1005,$A1493,Compras!$F$6:$F$1005,"Efectivo")+SUMIFS('Gastos Fijos'!$D$6:$D$1005,'Gastos Fijos'!$A$6:$A$1005,$A1493,'Gastos Fijos'!$E$6:$E$1005,"Efectivo"))</f>
        <v/>
      </c>
      <c r="G1493" s="15" t="str">
        <f t="shared" si="70"/>
        <v/>
      </c>
      <c r="H1493" s="12"/>
      <c r="I1493" s="8" t="str">
        <f t="shared" si="71"/>
        <v/>
      </c>
    </row>
    <row r="1494" spans="1:9" x14ac:dyDescent="0.25">
      <c r="A1494" s="16"/>
      <c r="B1494" s="15" t="str">
        <f>IF($A1494="","",SUMIFS(Ventas!$F$6:$F$3005,Ventas!$A$6:$A$3005,$A1494,Ventas!$J$6:$J$3005,"Efectivo"))</f>
        <v/>
      </c>
      <c r="C1494" s="15" t="str">
        <f>IF($A1494="","",SUMIFS(Ventas!$F$6:$F$3005,Ventas!$A$6:$A$3005,$A1494,Ventas!$J$6:$J$3005,"&lt;&gt;Efectivo"))</f>
        <v/>
      </c>
      <c r="D1494" s="15" t="str">
        <f t="shared" si="69"/>
        <v/>
      </c>
      <c r="E1494" s="12"/>
      <c r="F1494" s="15" t="str">
        <f>IF($A1494="","",SUMIFS(Compras!$E$6:$E$1005,Compras!$A$6:$A$1005,$A1494,Compras!$F$6:$F$1005,"Efectivo")+SUMIFS('Gastos Fijos'!$D$6:$D$1005,'Gastos Fijos'!$A$6:$A$1005,$A1494,'Gastos Fijos'!$E$6:$E$1005,"Efectivo"))</f>
        <v/>
      </c>
      <c r="G1494" s="15" t="str">
        <f t="shared" si="70"/>
        <v/>
      </c>
      <c r="H1494" s="12"/>
      <c r="I1494" s="8" t="str">
        <f t="shared" si="71"/>
        <v/>
      </c>
    </row>
    <row r="1495" spans="1:9" x14ac:dyDescent="0.25">
      <c r="A1495" s="16"/>
      <c r="B1495" s="15" t="str">
        <f>IF($A1495="","",SUMIFS(Ventas!$F$6:$F$3005,Ventas!$A$6:$A$3005,$A1495,Ventas!$J$6:$J$3005,"Efectivo"))</f>
        <v/>
      </c>
      <c r="C1495" s="15" t="str">
        <f>IF($A1495="","",SUMIFS(Ventas!$F$6:$F$3005,Ventas!$A$6:$A$3005,$A1495,Ventas!$J$6:$J$3005,"&lt;&gt;Efectivo"))</f>
        <v/>
      </c>
      <c r="D1495" s="15" t="str">
        <f t="shared" si="69"/>
        <v/>
      </c>
      <c r="E1495" s="12"/>
      <c r="F1495" s="15" t="str">
        <f>IF($A1495="","",SUMIFS(Compras!$E$6:$E$1005,Compras!$A$6:$A$1005,$A1495,Compras!$F$6:$F$1005,"Efectivo")+SUMIFS('Gastos Fijos'!$D$6:$D$1005,'Gastos Fijos'!$A$6:$A$1005,$A1495,'Gastos Fijos'!$E$6:$E$1005,"Efectivo"))</f>
        <v/>
      </c>
      <c r="G1495" s="15" t="str">
        <f t="shared" si="70"/>
        <v/>
      </c>
      <c r="H1495" s="12"/>
      <c r="I1495" s="8" t="str">
        <f t="shared" si="71"/>
        <v/>
      </c>
    </row>
    <row r="1496" spans="1:9" x14ac:dyDescent="0.25">
      <c r="A1496" s="16"/>
      <c r="B1496" s="15" t="str">
        <f>IF($A1496="","",SUMIFS(Ventas!$F$6:$F$3005,Ventas!$A$6:$A$3005,$A1496,Ventas!$J$6:$J$3005,"Efectivo"))</f>
        <v/>
      </c>
      <c r="C1496" s="15" t="str">
        <f>IF($A1496="","",SUMIFS(Ventas!$F$6:$F$3005,Ventas!$A$6:$A$3005,$A1496,Ventas!$J$6:$J$3005,"&lt;&gt;Efectivo"))</f>
        <v/>
      </c>
      <c r="D1496" s="15" t="str">
        <f t="shared" si="69"/>
        <v/>
      </c>
      <c r="E1496" s="12"/>
      <c r="F1496" s="15" t="str">
        <f>IF($A1496="","",SUMIFS(Compras!$E$6:$E$1005,Compras!$A$6:$A$1005,$A1496,Compras!$F$6:$F$1005,"Efectivo")+SUMIFS('Gastos Fijos'!$D$6:$D$1005,'Gastos Fijos'!$A$6:$A$1005,$A1496,'Gastos Fijos'!$E$6:$E$1005,"Efectivo"))</f>
        <v/>
      </c>
      <c r="G1496" s="15" t="str">
        <f t="shared" si="70"/>
        <v/>
      </c>
      <c r="H1496" s="12"/>
      <c r="I1496" s="8" t="str">
        <f t="shared" si="71"/>
        <v/>
      </c>
    </row>
    <row r="1497" spans="1:9" x14ac:dyDescent="0.25">
      <c r="A1497" s="16"/>
      <c r="B1497" s="15" t="str">
        <f>IF($A1497="","",SUMIFS(Ventas!$F$6:$F$3005,Ventas!$A$6:$A$3005,$A1497,Ventas!$J$6:$J$3005,"Efectivo"))</f>
        <v/>
      </c>
      <c r="C1497" s="15" t="str">
        <f>IF($A1497="","",SUMIFS(Ventas!$F$6:$F$3005,Ventas!$A$6:$A$3005,$A1497,Ventas!$J$6:$J$3005,"&lt;&gt;Efectivo"))</f>
        <v/>
      </c>
      <c r="D1497" s="15" t="str">
        <f t="shared" si="69"/>
        <v/>
      </c>
      <c r="E1497" s="12"/>
      <c r="F1497" s="15" t="str">
        <f>IF($A1497="","",SUMIFS(Compras!$E$6:$E$1005,Compras!$A$6:$A$1005,$A1497,Compras!$F$6:$F$1005,"Efectivo")+SUMIFS('Gastos Fijos'!$D$6:$D$1005,'Gastos Fijos'!$A$6:$A$1005,$A1497,'Gastos Fijos'!$E$6:$E$1005,"Efectivo"))</f>
        <v/>
      </c>
      <c r="G1497" s="15" t="str">
        <f t="shared" si="70"/>
        <v/>
      </c>
      <c r="H1497" s="12"/>
      <c r="I1497" s="8" t="str">
        <f t="shared" si="71"/>
        <v/>
      </c>
    </row>
    <row r="1498" spans="1:9" x14ac:dyDescent="0.25">
      <c r="A1498" s="16"/>
      <c r="B1498" s="15" t="str">
        <f>IF($A1498="","",SUMIFS(Ventas!$F$6:$F$3005,Ventas!$A$6:$A$3005,$A1498,Ventas!$J$6:$J$3005,"Efectivo"))</f>
        <v/>
      </c>
      <c r="C1498" s="15" t="str">
        <f>IF($A1498="","",SUMIFS(Ventas!$F$6:$F$3005,Ventas!$A$6:$A$3005,$A1498,Ventas!$J$6:$J$3005,"&lt;&gt;Efectivo"))</f>
        <v/>
      </c>
      <c r="D1498" s="15" t="str">
        <f t="shared" si="69"/>
        <v/>
      </c>
      <c r="E1498" s="12"/>
      <c r="F1498" s="15" t="str">
        <f>IF($A1498="","",SUMIFS(Compras!$E$6:$E$1005,Compras!$A$6:$A$1005,$A1498,Compras!$F$6:$F$1005,"Efectivo")+SUMIFS('Gastos Fijos'!$D$6:$D$1005,'Gastos Fijos'!$A$6:$A$1005,$A1498,'Gastos Fijos'!$E$6:$E$1005,"Efectivo"))</f>
        <v/>
      </c>
      <c r="G1498" s="15" t="str">
        <f t="shared" si="70"/>
        <v/>
      </c>
      <c r="H1498" s="12"/>
      <c r="I1498" s="8" t="str">
        <f t="shared" si="71"/>
        <v/>
      </c>
    </row>
    <row r="1499" spans="1:9" x14ac:dyDescent="0.25">
      <c r="A1499" s="16"/>
      <c r="B1499" s="15" t="str">
        <f>IF($A1499="","",SUMIFS(Ventas!$F$6:$F$3005,Ventas!$A$6:$A$3005,$A1499,Ventas!$J$6:$J$3005,"Efectivo"))</f>
        <v/>
      </c>
      <c r="C1499" s="15" t="str">
        <f>IF($A1499="","",SUMIFS(Ventas!$F$6:$F$3005,Ventas!$A$6:$A$3005,$A1499,Ventas!$J$6:$J$3005,"&lt;&gt;Efectivo"))</f>
        <v/>
      </c>
      <c r="D1499" s="15" t="str">
        <f t="shared" si="69"/>
        <v/>
      </c>
      <c r="E1499" s="12"/>
      <c r="F1499" s="15" t="str">
        <f>IF($A1499="","",SUMIFS(Compras!$E$6:$E$1005,Compras!$A$6:$A$1005,$A1499,Compras!$F$6:$F$1005,"Efectivo")+SUMIFS('Gastos Fijos'!$D$6:$D$1005,'Gastos Fijos'!$A$6:$A$1005,$A1499,'Gastos Fijos'!$E$6:$E$1005,"Efectivo"))</f>
        <v/>
      </c>
      <c r="G1499" s="15" t="str">
        <f t="shared" si="70"/>
        <v/>
      </c>
      <c r="H1499" s="12"/>
      <c r="I1499" s="8" t="str">
        <f t="shared" si="71"/>
        <v/>
      </c>
    </row>
    <row r="1500" spans="1:9" x14ac:dyDescent="0.25">
      <c r="A1500" s="16"/>
      <c r="B1500" s="15" t="str">
        <f>IF($A1500="","",SUMIFS(Ventas!$F$6:$F$3005,Ventas!$A$6:$A$3005,$A1500,Ventas!$J$6:$J$3005,"Efectivo"))</f>
        <v/>
      </c>
      <c r="C1500" s="15" t="str">
        <f>IF($A1500="","",SUMIFS(Ventas!$F$6:$F$3005,Ventas!$A$6:$A$3005,$A1500,Ventas!$J$6:$J$3005,"&lt;&gt;Efectivo"))</f>
        <v/>
      </c>
      <c r="D1500" s="15" t="str">
        <f t="shared" si="69"/>
        <v/>
      </c>
      <c r="E1500" s="12"/>
      <c r="F1500" s="15" t="str">
        <f>IF($A1500="","",SUMIFS(Compras!$E$6:$E$1005,Compras!$A$6:$A$1005,$A1500,Compras!$F$6:$F$1005,"Efectivo")+SUMIFS('Gastos Fijos'!$D$6:$D$1005,'Gastos Fijos'!$A$6:$A$1005,$A1500,'Gastos Fijos'!$E$6:$E$1005,"Efectivo"))</f>
        <v/>
      </c>
      <c r="G1500" s="15" t="str">
        <f t="shared" si="70"/>
        <v/>
      </c>
      <c r="H1500" s="12"/>
      <c r="I1500" s="8" t="str">
        <f t="shared" si="71"/>
        <v/>
      </c>
    </row>
    <row r="1501" spans="1:9" x14ac:dyDescent="0.25">
      <c r="A1501" s="16"/>
      <c r="B1501" s="15" t="str">
        <f>IF($A1501="","",SUMIFS(Ventas!$F$6:$F$3005,Ventas!$A$6:$A$3005,$A1501,Ventas!$J$6:$J$3005,"Efectivo"))</f>
        <v/>
      </c>
      <c r="C1501" s="15" t="str">
        <f>IF($A1501="","",SUMIFS(Ventas!$F$6:$F$3005,Ventas!$A$6:$A$3005,$A1501,Ventas!$J$6:$J$3005,"&lt;&gt;Efectivo"))</f>
        <v/>
      </c>
      <c r="D1501" s="15" t="str">
        <f t="shared" si="69"/>
        <v/>
      </c>
      <c r="E1501" s="12"/>
      <c r="F1501" s="15" t="str">
        <f>IF($A1501="","",SUMIFS(Compras!$E$6:$E$1005,Compras!$A$6:$A$1005,$A1501,Compras!$F$6:$F$1005,"Efectivo")+SUMIFS('Gastos Fijos'!$D$6:$D$1005,'Gastos Fijos'!$A$6:$A$1005,$A1501,'Gastos Fijos'!$E$6:$E$1005,"Efectivo"))</f>
        <v/>
      </c>
      <c r="G1501" s="15" t="str">
        <f t="shared" si="70"/>
        <v/>
      </c>
      <c r="H1501" s="12"/>
      <c r="I1501" s="8" t="str">
        <f t="shared" si="71"/>
        <v/>
      </c>
    </row>
    <row r="1502" spans="1:9" x14ac:dyDescent="0.25">
      <c r="A1502" s="16"/>
      <c r="B1502" s="15" t="str">
        <f>IF($A1502="","",SUMIFS(Ventas!$F$6:$F$3005,Ventas!$A$6:$A$3005,$A1502,Ventas!$J$6:$J$3005,"Efectivo"))</f>
        <v/>
      </c>
      <c r="C1502" s="15" t="str">
        <f>IF($A1502="","",SUMIFS(Ventas!$F$6:$F$3005,Ventas!$A$6:$A$3005,$A1502,Ventas!$J$6:$J$3005,"&lt;&gt;Efectivo"))</f>
        <v/>
      </c>
      <c r="D1502" s="15" t="str">
        <f t="shared" si="69"/>
        <v/>
      </c>
      <c r="E1502" s="12"/>
      <c r="F1502" s="15" t="str">
        <f>IF($A1502="","",SUMIFS(Compras!$E$6:$E$1005,Compras!$A$6:$A$1005,$A1502,Compras!$F$6:$F$1005,"Efectivo")+SUMIFS('Gastos Fijos'!$D$6:$D$1005,'Gastos Fijos'!$A$6:$A$1005,$A1502,'Gastos Fijos'!$E$6:$E$1005,"Efectivo"))</f>
        <v/>
      </c>
      <c r="G1502" s="15" t="str">
        <f t="shared" si="70"/>
        <v/>
      </c>
      <c r="H1502" s="12"/>
      <c r="I1502" s="8" t="str">
        <f t="shared" si="71"/>
        <v/>
      </c>
    </row>
    <row r="1503" spans="1:9" x14ac:dyDescent="0.25">
      <c r="A1503" s="16"/>
      <c r="B1503" s="15" t="str">
        <f>IF($A1503="","",SUMIFS(Ventas!$F$6:$F$3005,Ventas!$A$6:$A$3005,$A1503,Ventas!$J$6:$J$3005,"Efectivo"))</f>
        <v/>
      </c>
      <c r="C1503" s="15" t="str">
        <f>IF($A1503="","",SUMIFS(Ventas!$F$6:$F$3005,Ventas!$A$6:$A$3005,$A1503,Ventas!$J$6:$J$3005,"&lt;&gt;Efectivo"))</f>
        <v/>
      </c>
      <c r="D1503" s="15" t="str">
        <f t="shared" si="69"/>
        <v/>
      </c>
      <c r="E1503" s="12"/>
      <c r="F1503" s="15" t="str">
        <f>IF($A1503="","",SUMIFS(Compras!$E$6:$E$1005,Compras!$A$6:$A$1005,$A1503,Compras!$F$6:$F$1005,"Efectivo")+SUMIFS('Gastos Fijos'!$D$6:$D$1005,'Gastos Fijos'!$A$6:$A$1005,$A1503,'Gastos Fijos'!$E$6:$E$1005,"Efectivo"))</f>
        <v/>
      </c>
      <c r="G1503" s="15" t="str">
        <f t="shared" si="70"/>
        <v/>
      </c>
      <c r="H1503" s="12"/>
      <c r="I1503" s="8" t="str">
        <f t="shared" si="71"/>
        <v/>
      </c>
    </row>
    <row r="1504" spans="1:9" x14ac:dyDescent="0.25">
      <c r="A1504" s="16"/>
      <c r="B1504" s="15" t="str">
        <f>IF($A1504="","",SUMIFS(Ventas!$F$6:$F$3005,Ventas!$A$6:$A$3005,$A1504,Ventas!$J$6:$J$3005,"Efectivo"))</f>
        <v/>
      </c>
      <c r="C1504" s="15" t="str">
        <f>IF($A1504="","",SUMIFS(Ventas!$F$6:$F$3005,Ventas!$A$6:$A$3005,$A1504,Ventas!$J$6:$J$3005,"&lt;&gt;Efectivo"))</f>
        <v/>
      </c>
      <c r="D1504" s="15" t="str">
        <f t="shared" si="69"/>
        <v/>
      </c>
      <c r="E1504" s="12"/>
      <c r="F1504" s="15" t="str">
        <f>IF($A1504="","",SUMIFS(Compras!$E$6:$E$1005,Compras!$A$6:$A$1005,$A1504,Compras!$F$6:$F$1005,"Efectivo")+SUMIFS('Gastos Fijos'!$D$6:$D$1005,'Gastos Fijos'!$A$6:$A$1005,$A1504,'Gastos Fijos'!$E$6:$E$1005,"Efectivo"))</f>
        <v/>
      </c>
      <c r="G1504" s="15" t="str">
        <f t="shared" si="70"/>
        <v/>
      </c>
      <c r="H1504" s="12"/>
      <c r="I1504" s="8" t="str">
        <f t="shared" si="71"/>
        <v/>
      </c>
    </row>
    <row r="1505" spans="1:9" x14ac:dyDescent="0.25">
      <c r="A1505" s="17"/>
      <c r="B1505" s="15" t="str">
        <f>IF($A1505="","",SUMIFS(Ventas!$F$6:$F$3005,Ventas!$A$6:$A$3005,$A1505,Ventas!$J$6:$J$3005,"Efectivo"))</f>
        <v/>
      </c>
      <c r="C1505" s="15" t="str">
        <f>IF($A1505="","",SUMIFS(Ventas!$F$6:$F$3005,Ventas!$A$6:$A$3005,$A1505,Ventas!$J$6:$J$3005,"&lt;&gt;Efectivo"))</f>
        <v/>
      </c>
      <c r="D1505" s="15" t="str">
        <f t="shared" si="69"/>
        <v/>
      </c>
      <c r="E1505" s="13"/>
      <c r="F1505" s="15" t="str">
        <f>IF($A1505="","",SUMIFS(Compras!$E$6:$E$1005,Compras!$A$6:$A$1005,$A1505,Compras!$F$6:$F$1005,"Efectivo")+SUMIFS('Gastos Fijos'!$D$6:$D$1005,'Gastos Fijos'!$A$6:$A$1005,$A1505,'Gastos Fijos'!$E$6:$E$1005,"Efectivo"))</f>
        <v/>
      </c>
      <c r="G1505" s="15" t="str">
        <f t="shared" si="70"/>
        <v/>
      </c>
      <c r="H1505" s="13"/>
      <c r="I1505" s="8" t="str">
        <f t="shared" si="71"/>
        <v/>
      </c>
    </row>
  </sheetData>
  <sheetProtection sheet="1" objects="1" scenarios="1" sort="0" autoFilter="0" pivotTables="0"/>
  <mergeCells count="2">
    <mergeCell ref="A1:I2"/>
    <mergeCell ref="A3:I3"/>
  </mergeCells>
  <conditionalFormatting sqref="I6:I1505">
    <cfRule type="expression" dxfId="13" priority="1" stopIfTrue="1">
      <formula>_xludf.AND($A6&lt;&gt;"",ABS($I6)&lt;=1)</formula>
    </cfRule>
    <cfRule type="expression" dxfId="12" priority="2" stopIfTrue="1">
      <formula>_xludf.AND($A6&lt;&gt;"",ABS($I6)&gt;1)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30</vt:i4>
      </vt:variant>
    </vt:vector>
  </HeadingPairs>
  <TitlesOfParts>
    <vt:vector size="43" baseType="lpstr">
      <vt:lpstr>Inicio</vt:lpstr>
      <vt:lpstr>Instrucciones</vt:lpstr>
      <vt:lpstr>Configuracion</vt:lpstr>
      <vt:lpstr>Menu</vt:lpstr>
      <vt:lpstr>Ventas</vt:lpstr>
      <vt:lpstr>Compras</vt:lpstr>
      <vt:lpstr>Gastos Fijos</vt:lpstr>
      <vt:lpstr>Merma</vt:lpstr>
      <vt:lpstr>Cierre de Caja</vt:lpstr>
      <vt:lpstr>Panel de Control</vt:lpstr>
      <vt:lpstr>Reportes</vt:lpstr>
      <vt:lpstr>Calculos</vt:lpstr>
      <vt:lpstr>Datos</vt:lpstr>
      <vt:lpstr>ComprasMes</vt:lpstr>
      <vt:lpstr>DiferenciaCajaHoy</vt:lpstr>
      <vt:lpstr>GastosFijosMes</vt:lpstr>
      <vt:lpstr>ListaCategoriasGasto</vt:lpstr>
      <vt:lpstr>ListaCategoriasInsumo</vt:lpstr>
      <vt:lpstr>ListaCategoriasMenu</vt:lpstr>
      <vt:lpstr>ListaEstadoProducto</vt:lpstr>
      <vt:lpstr>ListaMetodosPago</vt:lpstr>
      <vt:lpstr>ListaMoneda</vt:lpstr>
      <vt:lpstr>ListaMotivoMerma</vt:lpstr>
      <vt:lpstr>ListaPlatos</vt:lpstr>
      <vt:lpstr>ListaSiNo</vt:lpstr>
      <vt:lpstr>ListaTurnos</vt:lpstr>
      <vt:lpstr>MargenPromedioPlato</vt:lpstr>
      <vt:lpstr>MermaHoy</vt:lpstr>
      <vt:lpstr>MermaMes</vt:lpstr>
      <vt:lpstr>MetaProgreso</vt:lpstr>
      <vt:lpstr>MetaVentaDiaria</vt:lpstr>
      <vt:lpstr>Moneda</vt:lpstr>
      <vt:lpstr>NombreNegocio</vt:lpstr>
      <vt:lpstr>PuntoEquilibrioDiario</vt:lpstr>
      <vt:lpstr>Rng_DiaSemana</vt:lpstr>
      <vt:lpstr>Rng_MetodoPago</vt:lpstr>
      <vt:lpstr>Rng_Top5</vt:lpstr>
      <vt:lpstr>Rng_Ultimos7</vt:lpstr>
      <vt:lpstr>UtilidadBrutaMes</vt:lpstr>
      <vt:lpstr>UtilidadHoy</vt:lpstr>
      <vt:lpstr>UtilidadNetaMes</vt:lpstr>
      <vt:lpstr>VentasHoy</vt:lpstr>
      <vt:lpstr>VentasMes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2026-08-05T23:38:22Z</dcterms:created>
  <dcterms:modified xsi:type="dcterms:W3CDTF">2026-08-13T04:28:02Z</dcterms:modified>
</cp:coreProperties>
</file>